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theme/themeOverride1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9660" windowHeight="5670" tabRatio="837"/>
  </bookViews>
  <sheets>
    <sheet name="Documentation" sheetId="48" r:id="rId1"/>
    <sheet name="Fig 2" sheetId="39" r:id="rId2"/>
    <sheet name="Fig 3" sheetId="40" r:id="rId3"/>
    <sheet name="Fig 6" sheetId="9" r:id="rId4"/>
    <sheet name="Fig 7" sheetId="44" r:id="rId5"/>
    <sheet name="Fig 9" sheetId="15" r:id="rId6"/>
    <sheet name="Fig 10" sheetId="17" r:id="rId7"/>
    <sheet name="Fig 11" sheetId="34" r:id="rId8"/>
    <sheet name="Fig 12" sheetId="22" r:id="rId9"/>
    <sheet name="Fig 13" sheetId="35" r:id="rId10"/>
    <sheet name="Fig 14" sheetId="11" r:id="rId11"/>
    <sheet name="Fig 15" sheetId="46" r:id="rId12"/>
    <sheet name="Fig 16" sheetId="24" r:id="rId13"/>
    <sheet name="Fig 17" sheetId="36" r:id="rId14"/>
    <sheet name="Fig 19" sheetId="43" r:id="rId15"/>
    <sheet name="Fig 20" sheetId="41" r:id="rId16"/>
    <sheet name="Fig 21" sheetId="38" r:id="rId17"/>
    <sheet name="2012 Capacity" sheetId="1" r:id="rId18"/>
    <sheet name="2012 Capacity - 90th" sheetId="28" r:id="rId19"/>
    <sheet name="2012 Capacity - 10th" sheetId="30" r:id="rId20"/>
    <sheet name="2013 Capacity" sheetId="4" r:id="rId21"/>
    <sheet name="2013 Load Variability" sheetId="45" r:id="rId22"/>
    <sheet name="2013 DSM 1.5x MW (PP)" sheetId="18" r:id="rId23"/>
    <sheet name="2013 DSM 1.5x GWh (PP)" sheetId="19" r:id="rId24"/>
    <sheet name="2013 DSM 4x MW (PP)" sheetId="20" r:id="rId25"/>
    <sheet name="2013 DSM 4x GWh (PP)" sheetId="21" r:id="rId26"/>
    <sheet name="2012 Energy" sheetId="2" r:id="rId27"/>
    <sheet name="2012 Energy - 90th" sheetId="29" r:id="rId28"/>
    <sheet name="2012 Energy - 10th" sheetId="31" r:id="rId29"/>
    <sheet name="2013 Energy" sheetId="5" r:id="rId30"/>
    <sheet name="2013 Load Sensitivities" sheetId="25" r:id="rId31"/>
  </sheets>
  <calcPr calcId="145621"/>
</workbook>
</file>

<file path=xl/calcChain.xml><?xml version="1.0" encoding="utf-8"?>
<calcChain xmlns="http://schemas.openxmlformats.org/spreadsheetml/2006/main">
  <c r="C2" i="46" l="1"/>
  <c r="D2" i="46"/>
  <c r="E2" i="46"/>
  <c r="F2" i="46"/>
  <c r="G2" i="46"/>
  <c r="H2" i="46"/>
  <c r="I2" i="46"/>
  <c r="J2" i="46"/>
  <c r="K2" i="46"/>
  <c r="L2" i="46"/>
  <c r="M2" i="46"/>
  <c r="N2" i="46"/>
  <c r="O2" i="46"/>
  <c r="P2" i="46"/>
  <c r="Q2" i="46"/>
  <c r="R2" i="46"/>
  <c r="S2" i="46"/>
  <c r="T2" i="46"/>
  <c r="U2" i="46"/>
  <c r="V2" i="46"/>
  <c r="W2" i="46"/>
  <c r="X2" i="46"/>
  <c r="Y2" i="46"/>
  <c r="Z2" i="46"/>
  <c r="AA2" i="46"/>
  <c r="AB2" i="46"/>
  <c r="AC2" i="46"/>
  <c r="AD2" i="46"/>
  <c r="AE2" i="46"/>
  <c r="AF2" i="46"/>
  <c r="AG2" i="46"/>
  <c r="AH2" i="46"/>
  <c r="AI2" i="46"/>
  <c r="AJ2" i="46"/>
  <c r="AK2" i="46"/>
  <c r="C3" i="46"/>
  <c r="D3" i="46"/>
  <c r="E3" i="46"/>
  <c r="F3" i="46"/>
  <c r="G3" i="46"/>
  <c r="H3" i="46"/>
  <c r="I3" i="46"/>
  <c r="J3" i="46"/>
  <c r="K3" i="46"/>
  <c r="L3" i="46"/>
  <c r="M3" i="46"/>
  <c r="N3" i="46"/>
  <c r="O3" i="46"/>
  <c r="P3" i="46"/>
  <c r="Q3" i="46"/>
  <c r="R3" i="46"/>
  <c r="S3" i="46"/>
  <c r="T3" i="46"/>
  <c r="U3" i="46"/>
  <c r="V3" i="46"/>
  <c r="W3" i="46"/>
  <c r="X3" i="46"/>
  <c r="Y3" i="46"/>
  <c r="Z3" i="46"/>
  <c r="AA3" i="46"/>
  <c r="AB3" i="46"/>
  <c r="AC3" i="46"/>
  <c r="AD3" i="46"/>
  <c r="AE3" i="46"/>
  <c r="AF3" i="46"/>
  <c r="AG3" i="46"/>
  <c r="AH3" i="46"/>
  <c r="AI3" i="46"/>
  <c r="AJ3" i="46"/>
  <c r="AK3" i="46"/>
  <c r="C4" i="46"/>
  <c r="D4" i="46"/>
  <c r="E4" i="46"/>
  <c r="F4" i="46"/>
  <c r="G4" i="46"/>
  <c r="H4" i="46"/>
  <c r="I4" i="46"/>
  <c r="J4" i="46"/>
  <c r="K4" i="46"/>
  <c r="L4" i="46"/>
  <c r="M4" i="46"/>
  <c r="N4" i="46"/>
  <c r="O4" i="46"/>
  <c r="P4" i="46"/>
  <c r="Q4" i="46"/>
  <c r="R4" i="46"/>
  <c r="S4" i="46"/>
  <c r="T4" i="46"/>
  <c r="U4" i="46"/>
  <c r="C5" i="46"/>
  <c r="D5" i="46"/>
  <c r="E5" i="46"/>
  <c r="F5" i="46"/>
  <c r="G5" i="46"/>
  <c r="H5" i="46"/>
  <c r="I5" i="46"/>
  <c r="J5" i="46"/>
  <c r="K5" i="46"/>
  <c r="L5" i="46"/>
  <c r="M5" i="46"/>
  <c r="N5" i="46"/>
  <c r="O5" i="46"/>
  <c r="P5" i="46"/>
  <c r="Q5" i="46"/>
  <c r="R5" i="46"/>
  <c r="S5" i="46"/>
  <c r="T5" i="46"/>
  <c r="U5" i="46"/>
  <c r="B5" i="46"/>
  <c r="B4" i="46"/>
  <c r="B3" i="46"/>
  <c r="B2" i="46"/>
  <c r="C3" i="44"/>
  <c r="D3" i="44"/>
  <c r="E3" i="44"/>
  <c r="F3" i="44"/>
  <c r="G3" i="44"/>
  <c r="H3" i="44"/>
  <c r="I3" i="44"/>
  <c r="J3" i="44"/>
  <c r="K3" i="44"/>
  <c r="L3" i="44"/>
  <c r="M3" i="44"/>
  <c r="N3" i="44"/>
  <c r="O3" i="44"/>
  <c r="P3" i="44"/>
  <c r="Q3" i="44"/>
  <c r="R3" i="44"/>
  <c r="S3" i="44"/>
  <c r="T3" i="44"/>
  <c r="U3" i="44"/>
  <c r="V3" i="44"/>
  <c r="C4" i="44"/>
  <c r="D4" i="44"/>
  <c r="E4" i="44"/>
  <c r="F4" i="44"/>
  <c r="G4" i="44"/>
  <c r="H4" i="44"/>
  <c r="I4" i="44"/>
  <c r="J4" i="44"/>
  <c r="K4" i="44"/>
  <c r="L4" i="44"/>
  <c r="M4" i="44"/>
  <c r="N4" i="44"/>
  <c r="O4" i="44"/>
  <c r="P4" i="44"/>
  <c r="Q4" i="44"/>
  <c r="R4" i="44"/>
  <c r="S4" i="44"/>
  <c r="T4" i="44"/>
  <c r="U4" i="44"/>
  <c r="C5" i="44"/>
  <c r="D5" i="44"/>
  <c r="E5" i="44"/>
  <c r="F5" i="44"/>
  <c r="G5" i="44"/>
  <c r="H5" i="44"/>
  <c r="I5" i="44"/>
  <c r="J5" i="44"/>
  <c r="K5" i="44"/>
  <c r="L5" i="44"/>
  <c r="M5" i="44"/>
  <c r="N5" i="44"/>
  <c r="O5" i="44"/>
  <c r="P5" i="44"/>
  <c r="Q5" i="44"/>
  <c r="R5" i="44"/>
  <c r="S5" i="44"/>
  <c r="T5" i="44"/>
  <c r="U5" i="44"/>
  <c r="B5" i="44"/>
  <c r="C42" i="45"/>
  <c r="D42" i="45"/>
  <c r="E42" i="45"/>
  <c r="F42" i="45"/>
  <c r="G42" i="45"/>
  <c r="H42" i="45"/>
  <c r="I42" i="45"/>
  <c r="J42" i="45"/>
  <c r="K42" i="45"/>
  <c r="L42" i="45"/>
  <c r="M42" i="45"/>
  <c r="N42" i="45"/>
  <c r="O42" i="45"/>
  <c r="P42" i="45"/>
  <c r="Q42" i="45"/>
  <c r="R42" i="45"/>
  <c r="S42" i="45"/>
  <c r="T42" i="45"/>
  <c r="U42" i="45"/>
  <c r="C43" i="45"/>
  <c r="D43" i="45"/>
  <c r="E43" i="45"/>
  <c r="F43" i="45"/>
  <c r="G43" i="45"/>
  <c r="H43" i="45"/>
  <c r="I43" i="45"/>
  <c r="J43" i="45"/>
  <c r="K43" i="45"/>
  <c r="L43" i="45"/>
  <c r="M43" i="45"/>
  <c r="N43" i="45"/>
  <c r="O43" i="45"/>
  <c r="P43" i="45"/>
  <c r="Q43" i="45"/>
  <c r="R43" i="45"/>
  <c r="S43" i="45"/>
  <c r="T43" i="45"/>
  <c r="U43" i="45"/>
  <c r="C44" i="45"/>
  <c r="D44" i="45"/>
  <c r="E44" i="45"/>
  <c r="F44" i="45"/>
  <c r="G44" i="45"/>
  <c r="H44" i="45"/>
  <c r="I44" i="45"/>
  <c r="J44" i="45"/>
  <c r="K44" i="45"/>
  <c r="L44" i="45"/>
  <c r="M44" i="45"/>
  <c r="N44" i="45"/>
  <c r="O44" i="45"/>
  <c r="P44" i="45"/>
  <c r="Q44" i="45"/>
  <c r="R44" i="45"/>
  <c r="S44" i="45"/>
  <c r="T44" i="45"/>
  <c r="U44" i="45"/>
  <c r="B44" i="45"/>
  <c r="B43" i="45"/>
  <c r="B4" i="44" s="1"/>
  <c r="B42" i="45"/>
  <c r="C11" i="45"/>
  <c r="D11" i="45"/>
  <c r="E11" i="45"/>
  <c r="F11" i="45"/>
  <c r="G11" i="45"/>
  <c r="H11" i="45"/>
  <c r="I11" i="45"/>
  <c r="J11" i="45"/>
  <c r="K11" i="45"/>
  <c r="L11" i="45"/>
  <c r="M11" i="45"/>
  <c r="N11" i="45"/>
  <c r="O11" i="45"/>
  <c r="P11" i="45"/>
  <c r="Q11" i="45"/>
  <c r="R11" i="45"/>
  <c r="S11" i="45"/>
  <c r="T11" i="45"/>
  <c r="U11" i="45"/>
  <c r="B11" i="45"/>
  <c r="C48" i="45"/>
  <c r="D48" i="45"/>
  <c r="E48" i="45"/>
  <c r="F48" i="45"/>
  <c r="G48" i="45"/>
  <c r="H48" i="45"/>
  <c r="I48" i="45"/>
  <c r="J48" i="45"/>
  <c r="K48" i="45"/>
  <c r="L48" i="45"/>
  <c r="M48" i="45"/>
  <c r="N48" i="45"/>
  <c r="O48" i="45"/>
  <c r="P48" i="45"/>
  <c r="Q48" i="45"/>
  <c r="R48" i="45"/>
  <c r="S48" i="45"/>
  <c r="T48" i="45"/>
  <c r="U48" i="45"/>
  <c r="C49" i="45"/>
  <c r="D49" i="45"/>
  <c r="E49" i="45"/>
  <c r="F49" i="45"/>
  <c r="G49" i="45"/>
  <c r="H49" i="45"/>
  <c r="I49" i="45"/>
  <c r="J49" i="45"/>
  <c r="K49" i="45"/>
  <c r="L49" i="45"/>
  <c r="M49" i="45"/>
  <c r="N49" i="45"/>
  <c r="O49" i="45"/>
  <c r="P49" i="45"/>
  <c r="Q49" i="45"/>
  <c r="R49" i="45"/>
  <c r="S49" i="45"/>
  <c r="T49" i="45"/>
  <c r="U49" i="45"/>
  <c r="B49" i="45"/>
  <c r="B48" i="45"/>
  <c r="C47" i="45"/>
  <c r="D47" i="45"/>
  <c r="E47" i="45"/>
  <c r="F47" i="45"/>
  <c r="G47" i="45"/>
  <c r="H47" i="45"/>
  <c r="I47" i="45"/>
  <c r="J47" i="45"/>
  <c r="K47" i="45"/>
  <c r="L47" i="45"/>
  <c r="M47" i="45"/>
  <c r="N47" i="45"/>
  <c r="O47" i="45"/>
  <c r="P47" i="45"/>
  <c r="Q47" i="45"/>
  <c r="R47" i="45"/>
  <c r="S47" i="45"/>
  <c r="T47" i="45"/>
  <c r="U47" i="45"/>
  <c r="B47" i="45"/>
  <c r="B15" i="45"/>
  <c r="C15" i="45"/>
  <c r="D15" i="45"/>
  <c r="E15" i="45"/>
  <c r="F15" i="45"/>
  <c r="G15" i="45"/>
  <c r="H15" i="45"/>
  <c r="I15" i="45"/>
  <c r="J15" i="45"/>
  <c r="K15" i="45"/>
  <c r="L15" i="45"/>
  <c r="M15" i="45"/>
  <c r="N15" i="45"/>
  <c r="O15" i="45"/>
  <c r="P15" i="45"/>
  <c r="Q15" i="45"/>
  <c r="R15" i="45"/>
  <c r="S15" i="45"/>
  <c r="T15" i="45"/>
  <c r="U15" i="45"/>
  <c r="B16" i="45"/>
  <c r="C16" i="45"/>
  <c r="D16" i="45"/>
  <c r="E16" i="45"/>
  <c r="F16" i="45"/>
  <c r="G16" i="45"/>
  <c r="H16" i="45"/>
  <c r="I16" i="45"/>
  <c r="J16" i="45"/>
  <c r="K16" i="45"/>
  <c r="L16" i="45"/>
  <c r="M16" i="45"/>
  <c r="N16" i="45"/>
  <c r="O16" i="45"/>
  <c r="P16" i="45"/>
  <c r="Q16" i="45"/>
  <c r="R16" i="45"/>
  <c r="S16" i="45"/>
  <c r="T16" i="45"/>
  <c r="U16" i="45"/>
  <c r="B17" i="45"/>
  <c r="C17" i="45"/>
  <c r="D17" i="45"/>
  <c r="E17" i="45"/>
  <c r="F17" i="45"/>
  <c r="G17" i="45"/>
  <c r="H17" i="45"/>
  <c r="I17" i="45"/>
  <c r="J17" i="45"/>
  <c r="K17" i="45"/>
  <c r="L17" i="45"/>
  <c r="M17" i="45"/>
  <c r="N17" i="45"/>
  <c r="O17" i="45"/>
  <c r="P17" i="45"/>
  <c r="Q17" i="45"/>
  <c r="R17" i="45"/>
  <c r="S17" i="45"/>
  <c r="T17" i="45"/>
  <c r="U17" i="45"/>
  <c r="B18" i="45"/>
  <c r="C18" i="45"/>
  <c r="D18" i="45"/>
  <c r="E18" i="45"/>
  <c r="F18" i="45"/>
  <c r="G18" i="45"/>
  <c r="H18" i="45"/>
  <c r="I18" i="45"/>
  <c r="J18" i="45"/>
  <c r="K18" i="45"/>
  <c r="L18" i="45"/>
  <c r="M18" i="45"/>
  <c r="N18" i="45"/>
  <c r="O18" i="45"/>
  <c r="P18" i="45"/>
  <c r="Q18" i="45"/>
  <c r="R18" i="45"/>
  <c r="S18" i="45"/>
  <c r="T18" i="45"/>
  <c r="U18" i="45"/>
  <c r="B19" i="45"/>
  <c r="C19" i="45"/>
  <c r="D19" i="45"/>
  <c r="E19" i="45"/>
  <c r="F19" i="45"/>
  <c r="G19" i="45"/>
  <c r="H19" i="45"/>
  <c r="I19" i="45"/>
  <c r="J19" i="45"/>
  <c r="K19" i="45"/>
  <c r="L19" i="45"/>
  <c r="M19" i="45"/>
  <c r="N19" i="45"/>
  <c r="O19" i="45"/>
  <c r="P19" i="45"/>
  <c r="Q19" i="45"/>
  <c r="R19" i="45"/>
  <c r="S19" i="45"/>
  <c r="T19" i="45"/>
  <c r="U19" i="45"/>
  <c r="B20" i="45"/>
  <c r="C20" i="45"/>
  <c r="D20" i="45"/>
  <c r="E20" i="45"/>
  <c r="F20" i="45"/>
  <c r="G20" i="45"/>
  <c r="H20" i="45"/>
  <c r="I20" i="45"/>
  <c r="J20" i="45"/>
  <c r="K20" i="45"/>
  <c r="L20" i="45"/>
  <c r="M20" i="45"/>
  <c r="N20" i="45"/>
  <c r="O20" i="45"/>
  <c r="P20" i="45"/>
  <c r="Q20" i="45"/>
  <c r="R20" i="45"/>
  <c r="S20" i="45"/>
  <c r="T20" i="45"/>
  <c r="U20" i="45"/>
  <c r="B21" i="45"/>
  <c r="C21" i="45"/>
  <c r="D21" i="45"/>
  <c r="E21" i="45"/>
  <c r="F21" i="45"/>
  <c r="G21" i="45"/>
  <c r="H21" i="45"/>
  <c r="I21" i="45"/>
  <c r="J21" i="45"/>
  <c r="K21" i="45"/>
  <c r="L21" i="45"/>
  <c r="M21" i="45"/>
  <c r="N21" i="45"/>
  <c r="O21" i="45"/>
  <c r="P21" i="45"/>
  <c r="Q21" i="45"/>
  <c r="R21" i="45"/>
  <c r="S21" i="45"/>
  <c r="T21" i="45"/>
  <c r="U21" i="45"/>
  <c r="B22" i="45"/>
  <c r="C22" i="45"/>
  <c r="D22" i="45"/>
  <c r="E22" i="45"/>
  <c r="F22" i="45"/>
  <c r="G22" i="45"/>
  <c r="H22" i="45"/>
  <c r="I22" i="45"/>
  <c r="J22" i="45"/>
  <c r="K22" i="45"/>
  <c r="L22" i="45"/>
  <c r="M22" i="45"/>
  <c r="N22" i="45"/>
  <c r="O22" i="45"/>
  <c r="P22" i="45"/>
  <c r="Q22" i="45"/>
  <c r="R22" i="45"/>
  <c r="S22" i="45"/>
  <c r="T22" i="45"/>
  <c r="U22" i="45"/>
  <c r="C14" i="45"/>
  <c r="D14" i="45"/>
  <c r="E14" i="45"/>
  <c r="F14" i="45"/>
  <c r="G14" i="45"/>
  <c r="H14" i="45"/>
  <c r="I14" i="45"/>
  <c r="J14" i="45"/>
  <c r="K14" i="45"/>
  <c r="L14" i="45"/>
  <c r="M14" i="45"/>
  <c r="N14" i="45"/>
  <c r="O14" i="45"/>
  <c r="P14" i="45"/>
  <c r="Q14" i="45"/>
  <c r="R14" i="45"/>
  <c r="S14" i="45"/>
  <c r="T14" i="45"/>
  <c r="U14" i="45"/>
  <c r="B14" i="45"/>
  <c r="U10" i="45"/>
  <c r="T10" i="45"/>
  <c r="S10" i="45"/>
  <c r="R10" i="45"/>
  <c r="Q10" i="45"/>
  <c r="P10" i="45"/>
  <c r="O10" i="45"/>
  <c r="N10" i="45"/>
  <c r="M10" i="45"/>
  <c r="L10" i="45"/>
  <c r="K10" i="45"/>
  <c r="J10" i="45"/>
  <c r="I10" i="45"/>
  <c r="H10" i="45"/>
  <c r="G10" i="45"/>
  <c r="F10" i="45"/>
  <c r="E10" i="45"/>
  <c r="D10" i="45"/>
  <c r="C10" i="45"/>
  <c r="U9" i="45"/>
  <c r="T9" i="45"/>
  <c r="S9" i="45"/>
  <c r="R9" i="45"/>
  <c r="Q9" i="45"/>
  <c r="P9" i="45"/>
  <c r="O9" i="45"/>
  <c r="N9" i="45"/>
  <c r="M9" i="45"/>
  <c r="L9" i="45"/>
  <c r="K9" i="45"/>
  <c r="J9" i="45"/>
  <c r="I9" i="45"/>
  <c r="H9" i="45"/>
  <c r="G9" i="45"/>
  <c r="F9" i="45"/>
  <c r="E9" i="45"/>
  <c r="D9" i="45"/>
  <c r="C9" i="45"/>
  <c r="U8" i="45"/>
  <c r="T8" i="45"/>
  <c r="S8" i="45"/>
  <c r="R8" i="45"/>
  <c r="Q8" i="45"/>
  <c r="P8" i="45"/>
  <c r="O8" i="45"/>
  <c r="N8" i="45"/>
  <c r="M8" i="45"/>
  <c r="L8" i="45"/>
  <c r="K8" i="45"/>
  <c r="J8" i="45"/>
  <c r="I8" i="45"/>
  <c r="H8" i="45"/>
  <c r="G8" i="45"/>
  <c r="F8" i="45"/>
  <c r="E8" i="45"/>
  <c r="D8" i="45"/>
  <c r="C8" i="45"/>
  <c r="U7" i="45"/>
  <c r="T7" i="45"/>
  <c r="S7" i="45"/>
  <c r="R7" i="45"/>
  <c r="Q7" i="45"/>
  <c r="P7" i="45"/>
  <c r="O7" i="45"/>
  <c r="N7" i="45"/>
  <c r="M7" i="45"/>
  <c r="L7" i="45"/>
  <c r="K7" i="45"/>
  <c r="J7" i="45"/>
  <c r="I7" i="45"/>
  <c r="H7" i="45"/>
  <c r="G7" i="45"/>
  <c r="F7" i="45"/>
  <c r="E7" i="45"/>
  <c r="D7" i="45"/>
  <c r="C7" i="45"/>
  <c r="U6" i="45"/>
  <c r="T6" i="45"/>
  <c r="S6" i="45"/>
  <c r="R6" i="45"/>
  <c r="Q6" i="45"/>
  <c r="P6" i="45"/>
  <c r="O6" i="45"/>
  <c r="N6" i="45"/>
  <c r="M6" i="45"/>
  <c r="L6" i="45"/>
  <c r="K6" i="45"/>
  <c r="J6" i="45"/>
  <c r="I6" i="45"/>
  <c r="H6" i="45"/>
  <c r="G6" i="45"/>
  <c r="F6" i="45"/>
  <c r="E6" i="45"/>
  <c r="D6" i="45"/>
  <c r="C6" i="45"/>
  <c r="U5" i="45"/>
  <c r="T5" i="45"/>
  <c r="S5" i="45"/>
  <c r="R5" i="45"/>
  <c r="Q5" i="45"/>
  <c r="P5" i="45"/>
  <c r="O5" i="45"/>
  <c r="N5" i="45"/>
  <c r="M5" i="45"/>
  <c r="L5" i="45"/>
  <c r="K5" i="45"/>
  <c r="J5" i="45"/>
  <c r="I5" i="45"/>
  <c r="H5" i="45"/>
  <c r="G5" i="45"/>
  <c r="F5" i="45"/>
  <c r="E5" i="45"/>
  <c r="D5" i="45"/>
  <c r="C5" i="45"/>
  <c r="U4" i="45"/>
  <c r="T4" i="45"/>
  <c r="S4" i="45"/>
  <c r="R4" i="45"/>
  <c r="Q4" i="45"/>
  <c r="P4" i="45"/>
  <c r="O4" i="45"/>
  <c r="N4" i="45"/>
  <c r="M4" i="45"/>
  <c r="L4" i="45"/>
  <c r="K4" i="45"/>
  <c r="J4" i="45"/>
  <c r="I4" i="45"/>
  <c r="H4" i="45"/>
  <c r="G4" i="45"/>
  <c r="F4" i="45"/>
  <c r="E4" i="45"/>
  <c r="D4" i="45"/>
  <c r="C4" i="45"/>
  <c r="B5" i="45"/>
  <c r="B6" i="45"/>
  <c r="B7" i="45"/>
  <c r="B8" i="45"/>
  <c r="B9" i="45"/>
  <c r="B10" i="45"/>
  <c r="B4" i="45"/>
  <c r="W3" i="44"/>
  <c r="X3" i="44"/>
  <c r="Y3" i="44"/>
  <c r="Z3" i="44"/>
  <c r="AA3" i="44"/>
  <c r="AB3" i="44"/>
  <c r="AC3" i="44"/>
  <c r="AD3" i="44"/>
  <c r="AE3" i="44"/>
  <c r="AF3" i="44"/>
  <c r="AG3" i="44"/>
  <c r="AH3" i="44"/>
  <c r="AI3" i="44"/>
  <c r="AJ3" i="44"/>
  <c r="AK3" i="44"/>
  <c r="B3" i="44"/>
  <c r="AK2" i="44"/>
  <c r="AJ2" i="44"/>
  <c r="AI2" i="44"/>
  <c r="AH2" i="44"/>
  <c r="AG2" i="44"/>
  <c r="AF2" i="44"/>
  <c r="AE2" i="44"/>
  <c r="AD2" i="44"/>
  <c r="AC2" i="44"/>
  <c r="AB2" i="44"/>
  <c r="AA2" i="44"/>
  <c r="Z2" i="44"/>
  <c r="Y2" i="44"/>
  <c r="X2" i="44"/>
  <c r="W2" i="44"/>
  <c r="V2" i="44"/>
  <c r="U2" i="44"/>
  <c r="T2" i="44"/>
  <c r="S2" i="44"/>
  <c r="R2" i="44"/>
  <c r="Q2" i="44"/>
  <c r="P2" i="44"/>
  <c r="O2" i="44"/>
  <c r="N2" i="44"/>
  <c r="M2" i="44"/>
  <c r="L2" i="44"/>
  <c r="K2" i="44"/>
  <c r="J2" i="44"/>
  <c r="I2" i="44"/>
  <c r="H2" i="44"/>
  <c r="G2" i="44"/>
  <c r="F2" i="44"/>
  <c r="E2" i="44"/>
  <c r="D2" i="44"/>
  <c r="C2" i="44"/>
  <c r="B2" i="44"/>
  <c r="G6" i="43" l="1"/>
  <c r="C5" i="43"/>
  <c r="D5" i="43"/>
  <c r="E5" i="43"/>
  <c r="F5" i="43"/>
  <c r="G5" i="43"/>
  <c r="H5" i="43"/>
  <c r="I5" i="43"/>
  <c r="J5" i="43"/>
  <c r="K5" i="43"/>
  <c r="L5" i="43"/>
  <c r="M5" i="43"/>
  <c r="N5" i="43"/>
  <c r="O5" i="43"/>
  <c r="P5" i="43"/>
  <c r="Q5" i="43"/>
  <c r="R5" i="43"/>
  <c r="S5" i="43"/>
  <c r="T5" i="43"/>
  <c r="U5" i="43"/>
  <c r="V5" i="43"/>
  <c r="W5" i="43"/>
  <c r="X5" i="43"/>
  <c r="Y5" i="43"/>
  <c r="Z5" i="43"/>
  <c r="AA5" i="43"/>
  <c r="AB5" i="43"/>
  <c r="AC5" i="43"/>
  <c r="AD5" i="43"/>
  <c r="AE5" i="43"/>
  <c r="AF5" i="43"/>
  <c r="AG5" i="43"/>
  <c r="AH5" i="43"/>
  <c r="AI5" i="43"/>
  <c r="AJ5" i="43"/>
  <c r="AK5" i="43"/>
  <c r="H6" i="43"/>
  <c r="I6" i="43"/>
  <c r="J6" i="43"/>
  <c r="K6" i="43"/>
  <c r="L6" i="43"/>
  <c r="M6" i="43"/>
  <c r="N6" i="43"/>
  <c r="O6" i="43"/>
  <c r="P6" i="43"/>
  <c r="Q6" i="43"/>
  <c r="R6" i="43"/>
  <c r="S6" i="43"/>
  <c r="T6" i="43"/>
  <c r="U6" i="43"/>
  <c r="V6" i="43"/>
  <c r="W6" i="43"/>
  <c r="X6" i="43"/>
  <c r="Y6" i="43"/>
  <c r="Z6" i="43"/>
  <c r="AA6" i="43"/>
  <c r="AB6" i="43"/>
  <c r="AC6" i="43"/>
  <c r="AD6" i="43"/>
  <c r="AE6" i="43"/>
  <c r="AF6" i="43"/>
  <c r="AG6" i="43"/>
  <c r="AH6" i="43"/>
  <c r="AI6" i="43"/>
  <c r="AJ6" i="43"/>
  <c r="AK6" i="43"/>
  <c r="B5" i="43"/>
  <c r="Z9" i="34"/>
  <c r="AA9" i="34"/>
  <c r="AB9" i="34"/>
  <c r="AC9" i="34"/>
  <c r="AD9" i="34"/>
  <c r="AE9" i="34"/>
  <c r="AF9" i="34"/>
  <c r="AG9" i="34"/>
  <c r="AH9" i="34"/>
  <c r="AI9" i="34"/>
  <c r="AJ9" i="34"/>
  <c r="AK9" i="34"/>
  <c r="Z10" i="34"/>
  <c r="AA10" i="34"/>
  <c r="AB10" i="34"/>
  <c r="AC10" i="34"/>
  <c r="AD10" i="34"/>
  <c r="AE10" i="34"/>
  <c r="AF10" i="34"/>
  <c r="AG10" i="34"/>
  <c r="AH10" i="34"/>
  <c r="AI10" i="34"/>
  <c r="AJ10" i="34"/>
  <c r="AK10" i="34"/>
  <c r="Z11" i="34"/>
  <c r="AA11" i="34"/>
  <c r="AB11" i="34"/>
  <c r="AC11" i="34"/>
  <c r="AD11" i="34"/>
  <c r="AE11" i="34"/>
  <c r="AF11" i="34"/>
  <c r="AG11" i="34"/>
  <c r="AH11" i="34"/>
  <c r="AI11" i="34"/>
  <c r="AJ11" i="34"/>
  <c r="AK11" i="34"/>
  <c r="N9" i="34"/>
  <c r="O9" i="34"/>
  <c r="P9" i="34"/>
  <c r="Q9" i="34"/>
  <c r="R9" i="34"/>
  <c r="S9" i="34"/>
  <c r="T9" i="34"/>
  <c r="U9" i="34"/>
  <c r="V9" i="34"/>
  <c r="W9" i="34"/>
  <c r="X9" i="34"/>
  <c r="Y9" i="34"/>
  <c r="N10" i="34"/>
  <c r="O10" i="34"/>
  <c r="P10" i="34"/>
  <c r="Q10" i="34"/>
  <c r="R10" i="34"/>
  <c r="S10" i="34"/>
  <c r="T10" i="34"/>
  <c r="U10" i="34"/>
  <c r="V10" i="34"/>
  <c r="W10" i="34"/>
  <c r="X10" i="34"/>
  <c r="Y10" i="34"/>
  <c r="N11" i="34"/>
  <c r="O11" i="34"/>
  <c r="P11" i="34"/>
  <c r="Q11" i="34"/>
  <c r="R11" i="34"/>
  <c r="S11" i="34"/>
  <c r="T11" i="34"/>
  <c r="U11" i="34"/>
  <c r="V11" i="34"/>
  <c r="W11" i="34"/>
  <c r="X11" i="34"/>
  <c r="Y11" i="34"/>
  <c r="C9" i="34"/>
  <c r="D9" i="34"/>
  <c r="E9" i="34"/>
  <c r="F9" i="34"/>
  <c r="G9" i="34"/>
  <c r="H9" i="34"/>
  <c r="I9" i="34"/>
  <c r="J9" i="34"/>
  <c r="K9" i="34"/>
  <c r="L9" i="34"/>
  <c r="M9" i="34"/>
  <c r="C10" i="34"/>
  <c r="D10" i="34"/>
  <c r="E10" i="34"/>
  <c r="F10" i="34"/>
  <c r="G10" i="34"/>
  <c r="H10" i="34"/>
  <c r="I10" i="34"/>
  <c r="J10" i="34"/>
  <c r="K10" i="34"/>
  <c r="L10" i="34"/>
  <c r="M10" i="34"/>
  <c r="C11" i="34"/>
  <c r="D11" i="34"/>
  <c r="E11" i="34"/>
  <c r="F11" i="34"/>
  <c r="G11" i="34"/>
  <c r="H11" i="34"/>
  <c r="I11" i="34"/>
  <c r="J11" i="34"/>
  <c r="K11" i="34"/>
  <c r="L11" i="34"/>
  <c r="M11" i="34"/>
  <c r="B11" i="34"/>
  <c r="B10" i="34"/>
  <c r="B9" i="34"/>
  <c r="V5" i="34"/>
  <c r="W5" i="34"/>
  <c r="X5" i="34"/>
  <c r="Y5" i="34"/>
  <c r="Z5" i="34"/>
  <c r="AA5" i="34"/>
  <c r="AB5" i="34"/>
  <c r="AC5" i="34"/>
  <c r="AD5" i="34"/>
  <c r="AE5" i="34"/>
  <c r="AF5" i="34"/>
  <c r="AG5" i="34"/>
  <c r="AH5" i="34"/>
  <c r="AI5" i="34"/>
  <c r="AJ5" i="34"/>
  <c r="AK5" i="34"/>
  <c r="C5" i="34"/>
  <c r="D5" i="34"/>
  <c r="E5" i="34"/>
  <c r="F5" i="34"/>
  <c r="G5" i="34"/>
  <c r="H5" i="34"/>
  <c r="I5" i="34"/>
  <c r="J5" i="34"/>
  <c r="K5" i="34"/>
  <c r="L5" i="34"/>
  <c r="M5" i="34"/>
  <c r="N5" i="34"/>
  <c r="O5" i="34"/>
  <c r="P5" i="34"/>
  <c r="Q5" i="34"/>
  <c r="R5" i="34"/>
  <c r="S5" i="34"/>
  <c r="T5" i="34"/>
  <c r="U5" i="34"/>
  <c r="B5" i="34"/>
  <c r="C2" i="43" l="1"/>
  <c r="D2" i="43"/>
  <c r="E2" i="43"/>
  <c r="F2" i="43"/>
  <c r="G2" i="43"/>
  <c r="H2" i="43"/>
  <c r="I2" i="43"/>
  <c r="J2" i="43"/>
  <c r="K2" i="43"/>
  <c r="L2" i="43"/>
  <c r="M2" i="43"/>
  <c r="N2" i="43"/>
  <c r="O2" i="43"/>
  <c r="P2" i="43"/>
  <c r="Q2" i="43"/>
  <c r="R2" i="43"/>
  <c r="S2" i="43"/>
  <c r="T2" i="43"/>
  <c r="U2" i="43"/>
  <c r="V2" i="43"/>
  <c r="W2" i="43"/>
  <c r="X2" i="43"/>
  <c r="Y2" i="43"/>
  <c r="Z2" i="43"/>
  <c r="AA2" i="43"/>
  <c r="AB2" i="43"/>
  <c r="AC2" i="43"/>
  <c r="AD2" i="43"/>
  <c r="AE2" i="43"/>
  <c r="AF2" i="43"/>
  <c r="AG2" i="43"/>
  <c r="AH2" i="43"/>
  <c r="AI2" i="43"/>
  <c r="AJ2" i="43"/>
  <c r="AK2" i="43"/>
  <c r="B2" i="43"/>
  <c r="AK8" i="43"/>
  <c r="AJ8" i="43"/>
  <c r="AI8" i="43"/>
  <c r="AH8" i="43"/>
  <c r="AG8" i="43"/>
  <c r="AF8" i="43"/>
  <c r="AE8" i="43"/>
  <c r="AD8" i="43"/>
  <c r="AC8" i="43"/>
  <c r="AB8" i="43"/>
  <c r="AA8" i="43"/>
  <c r="Z8" i="43"/>
  <c r="Y8" i="43"/>
  <c r="X8" i="43"/>
  <c r="W8" i="43"/>
  <c r="V8" i="43"/>
  <c r="U8" i="43"/>
  <c r="T8" i="43"/>
  <c r="S8" i="43"/>
  <c r="R8" i="43"/>
  <c r="Q8" i="43"/>
  <c r="P8" i="43"/>
  <c r="O8" i="43"/>
  <c r="N8" i="43"/>
  <c r="M8" i="43"/>
  <c r="L8" i="43"/>
  <c r="K8" i="43"/>
  <c r="J8" i="43"/>
  <c r="I8" i="43"/>
  <c r="H8" i="43"/>
  <c r="G8" i="43"/>
  <c r="F8" i="43"/>
  <c r="E8" i="43"/>
  <c r="D8" i="43"/>
  <c r="C8" i="43"/>
  <c r="B8" i="43"/>
  <c r="AJ7" i="43"/>
  <c r="AI7" i="43"/>
  <c r="AH7" i="43"/>
  <c r="AG7" i="43"/>
  <c r="AF7" i="43"/>
  <c r="AE7" i="43"/>
  <c r="AD7" i="43"/>
  <c r="AC7" i="43"/>
  <c r="AB7" i="43"/>
  <c r="AA7" i="43"/>
  <c r="Z7" i="43"/>
  <c r="Y7" i="43"/>
  <c r="X7" i="43"/>
  <c r="W7" i="43"/>
  <c r="V7" i="43"/>
  <c r="U7" i="43"/>
  <c r="T7" i="43"/>
  <c r="S7" i="43"/>
  <c r="R7" i="43"/>
  <c r="Q7" i="43"/>
  <c r="P7" i="43"/>
  <c r="O7" i="43"/>
  <c r="N7" i="43"/>
  <c r="M7" i="43"/>
  <c r="L7" i="43"/>
  <c r="K7" i="43"/>
  <c r="J7" i="43"/>
  <c r="I7" i="43"/>
  <c r="H7" i="43"/>
  <c r="G7" i="43"/>
  <c r="F7" i="43"/>
  <c r="E7" i="43"/>
  <c r="D7" i="43"/>
  <c r="C7" i="43"/>
  <c r="B7" i="43"/>
  <c r="R22" i="41" l="1"/>
  <c r="S22" i="41"/>
  <c r="T22" i="41"/>
  <c r="U22" i="41"/>
  <c r="V22" i="41"/>
  <c r="W22" i="41"/>
  <c r="X22" i="41"/>
  <c r="Y22" i="41"/>
  <c r="Z22" i="41"/>
  <c r="AA22" i="41"/>
  <c r="AB22" i="41"/>
  <c r="AC22" i="41"/>
  <c r="AD22" i="41"/>
  <c r="AE22" i="41"/>
  <c r="AF22" i="41"/>
  <c r="AG22" i="41"/>
  <c r="AH22" i="41"/>
  <c r="AI22" i="41"/>
  <c r="AJ22" i="41"/>
  <c r="AK22" i="41"/>
  <c r="C22" i="41"/>
  <c r="D22" i="41"/>
  <c r="E22" i="41"/>
  <c r="F22" i="41"/>
  <c r="G22" i="41"/>
  <c r="H22" i="41"/>
  <c r="I22" i="41"/>
  <c r="J22" i="41"/>
  <c r="K22" i="41"/>
  <c r="L22" i="41"/>
  <c r="M22" i="41"/>
  <c r="N22" i="41"/>
  <c r="O22" i="41"/>
  <c r="P22" i="41"/>
  <c r="Q22" i="41"/>
  <c r="B22" i="41"/>
  <c r="C11" i="41"/>
  <c r="D11" i="41"/>
  <c r="E11" i="41"/>
  <c r="F11" i="41"/>
  <c r="G11" i="41"/>
  <c r="H11" i="41"/>
  <c r="I11" i="41"/>
  <c r="J11" i="41"/>
  <c r="K11" i="41"/>
  <c r="L11" i="41"/>
  <c r="M11" i="41"/>
  <c r="N11" i="41"/>
  <c r="O11" i="41"/>
  <c r="P11" i="41"/>
  <c r="Q11" i="41"/>
  <c r="R11" i="41"/>
  <c r="S11" i="41"/>
  <c r="T11" i="41"/>
  <c r="U11" i="41"/>
  <c r="V11" i="41"/>
  <c r="W11" i="41"/>
  <c r="X11" i="41"/>
  <c r="Y11" i="41"/>
  <c r="Z11" i="41"/>
  <c r="AA11" i="41"/>
  <c r="AB11" i="41"/>
  <c r="AC11" i="41"/>
  <c r="AD11" i="41"/>
  <c r="AE11" i="41"/>
  <c r="AF11" i="41"/>
  <c r="AG11" i="41"/>
  <c r="AH11" i="41"/>
  <c r="AI11" i="41"/>
  <c r="AJ11" i="41"/>
  <c r="AK11" i="41"/>
  <c r="B11" i="41"/>
  <c r="N9" i="41"/>
  <c r="O9" i="41"/>
  <c r="P9" i="41"/>
  <c r="Q9" i="41"/>
  <c r="R9" i="41"/>
  <c r="S9" i="41"/>
  <c r="T9" i="41"/>
  <c r="U9" i="41"/>
  <c r="V9" i="41"/>
  <c r="W9" i="41"/>
  <c r="X9" i="41"/>
  <c r="Y9" i="41"/>
  <c r="Z9" i="41"/>
  <c r="AA9" i="41"/>
  <c r="AB9" i="41"/>
  <c r="AC9" i="41"/>
  <c r="AD9" i="41"/>
  <c r="AE9" i="41"/>
  <c r="AF9" i="41"/>
  <c r="AG9" i="41"/>
  <c r="AH9" i="41"/>
  <c r="AI9" i="41"/>
  <c r="AJ9" i="41"/>
  <c r="AK9" i="41"/>
  <c r="AK24" i="41"/>
  <c r="AJ24" i="41"/>
  <c r="AI24" i="41"/>
  <c r="AH24" i="41"/>
  <c r="AG24" i="41"/>
  <c r="AF24" i="41"/>
  <c r="AE24" i="41"/>
  <c r="AD24" i="41"/>
  <c r="AC24" i="41"/>
  <c r="AB24" i="41"/>
  <c r="AA24" i="41"/>
  <c r="Z24" i="41"/>
  <c r="Y24" i="41"/>
  <c r="X24" i="41"/>
  <c r="W24" i="41"/>
  <c r="V24" i="41"/>
  <c r="U24" i="41"/>
  <c r="T24" i="41"/>
  <c r="S24" i="41"/>
  <c r="R24" i="41"/>
  <c r="Q24" i="41"/>
  <c r="P24" i="41"/>
  <c r="O24" i="41"/>
  <c r="N24" i="41"/>
  <c r="M24" i="41"/>
  <c r="L24" i="41"/>
  <c r="K24" i="41"/>
  <c r="J24" i="41"/>
  <c r="I24" i="41"/>
  <c r="H24" i="41"/>
  <c r="G24" i="41"/>
  <c r="F24" i="41"/>
  <c r="E24" i="41"/>
  <c r="D24" i="41"/>
  <c r="C24" i="41"/>
  <c r="B24" i="41"/>
  <c r="AJ23" i="41"/>
  <c r="AI23" i="41"/>
  <c r="AH23" i="41"/>
  <c r="AG23" i="41"/>
  <c r="AF23" i="41"/>
  <c r="AE23" i="41"/>
  <c r="AD23" i="41"/>
  <c r="AC23" i="41"/>
  <c r="AB23" i="41"/>
  <c r="AA23" i="41"/>
  <c r="Z23" i="41"/>
  <c r="Y23" i="41"/>
  <c r="X23" i="41"/>
  <c r="W23" i="41"/>
  <c r="V23" i="41"/>
  <c r="U23" i="41"/>
  <c r="T23" i="41"/>
  <c r="S23" i="41"/>
  <c r="R23" i="41"/>
  <c r="Q23" i="41"/>
  <c r="P23" i="41"/>
  <c r="O23" i="41"/>
  <c r="N23" i="41"/>
  <c r="M23" i="41"/>
  <c r="L23" i="41"/>
  <c r="K23" i="41"/>
  <c r="J23" i="41"/>
  <c r="I23" i="41"/>
  <c r="H23" i="41"/>
  <c r="G23" i="41"/>
  <c r="F23" i="41"/>
  <c r="E23" i="41"/>
  <c r="D23" i="41"/>
  <c r="C23" i="41"/>
  <c r="B23" i="41"/>
  <c r="AK21" i="41"/>
  <c r="AJ21" i="41"/>
  <c r="AI21" i="41"/>
  <c r="AH21" i="41"/>
  <c r="AG21" i="41"/>
  <c r="AF21" i="41"/>
  <c r="AE21" i="41"/>
  <c r="AD21" i="41"/>
  <c r="AC21" i="41"/>
  <c r="AB21" i="41"/>
  <c r="AA21" i="41"/>
  <c r="Z21" i="41"/>
  <c r="Y21" i="41"/>
  <c r="X21" i="41"/>
  <c r="W21" i="41"/>
  <c r="V21" i="41"/>
  <c r="U21" i="41"/>
  <c r="T21" i="41"/>
  <c r="S21" i="41"/>
  <c r="R21" i="41"/>
  <c r="Q21" i="41"/>
  <c r="P21" i="41"/>
  <c r="O21" i="41"/>
  <c r="N21" i="41"/>
  <c r="M21" i="41"/>
  <c r="L21" i="41"/>
  <c r="K21" i="41"/>
  <c r="J21" i="41"/>
  <c r="I21" i="41"/>
  <c r="H21" i="41"/>
  <c r="G21" i="41"/>
  <c r="F21" i="41"/>
  <c r="E21" i="41"/>
  <c r="D21" i="41"/>
  <c r="C21" i="41"/>
  <c r="B21" i="41"/>
  <c r="AK14" i="41"/>
  <c r="AJ14" i="41"/>
  <c r="AI14" i="41"/>
  <c r="AH14" i="41"/>
  <c r="AG14" i="41"/>
  <c r="AF14" i="41"/>
  <c r="AE14" i="41"/>
  <c r="AD14" i="41"/>
  <c r="AC14" i="41"/>
  <c r="AB14" i="41"/>
  <c r="AA14" i="41"/>
  <c r="Z14" i="41"/>
  <c r="Y14" i="41"/>
  <c r="X14" i="41"/>
  <c r="W14" i="41"/>
  <c r="V14" i="41"/>
  <c r="U14" i="41"/>
  <c r="T14" i="41"/>
  <c r="S14" i="41"/>
  <c r="R14" i="41"/>
  <c r="Q14" i="41"/>
  <c r="P14" i="41"/>
  <c r="O14" i="41"/>
  <c r="N14" i="41"/>
  <c r="M14" i="41"/>
  <c r="L14" i="41"/>
  <c r="K14" i="41"/>
  <c r="J14" i="41"/>
  <c r="I14" i="41"/>
  <c r="H14" i="41"/>
  <c r="G14" i="41"/>
  <c r="F14" i="41"/>
  <c r="E14" i="41"/>
  <c r="D14" i="41"/>
  <c r="C14" i="41"/>
  <c r="B14" i="41"/>
  <c r="AK13" i="41"/>
  <c r="AJ13" i="41"/>
  <c r="AI13" i="41"/>
  <c r="AH13" i="41"/>
  <c r="AG13" i="41"/>
  <c r="AF13" i="41"/>
  <c r="AE13" i="41"/>
  <c r="AD13" i="41"/>
  <c r="AC13" i="41"/>
  <c r="AB13" i="41"/>
  <c r="AA13" i="41"/>
  <c r="Z13" i="41"/>
  <c r="Y13" i="41"/>
  <c r="X13" i="41"/>
  <c r="W13" i="41"/>
  <c r="V13" i="41"/>
  <c r="U13" i="41"/>
  <c r="T13" i="41"/>
  <c r="S13" i="41"/>
  <c r="R13" i="41"/>
  <c r="Q13" i="41"/>
  <c r="P13" i="41"/>
  <c r="O13" i="41"/>
  <c r="N13" i="41"/>
  <c r="M13" i="41"/>
  <c r="L13" i="41"/>
  <c r="K13" i="41"/>
  <c r="J13" i="41"/>
  <c r="I13" i="41"/>
  <c r="H13" i="41"/>
  <c r="G13" i="41"/>
  <c r="F13" i="41"/>
  <c r="E13" i="41"/>
  <c r="D13" i="41"/>
  <c r="C13" i="41"/>
  <c r="B13" i="41"/>
  <c r="AK12" i="41"/>
  <c r="AJ12" i="41"/>
  <c r="AI12" i="41"/>
  <c r="AH12" i="41"/>
  <c r="AG12" i="41"/>
  <c r="AF12" i="41"/>
  <c r="AE12" i="41"/>
  <c r="AD12" i="41"/>
  <c r="AC12" i="41"/>
  <c r="AB12" i="41"/>
  <c r="AA12" i="41"/>
  <c r="Z12" i="41"/>
  <c r="Y12" i="41"/>
  <c r="X12" i="41"/>
  <c r="W12" i="41"/>
  <c r="V12" i="41"/>
  <c r="U12" i="41"/>
  <c r="T12" i="41"/>
  <c r="S12" i="41"/>
  <c r="R12" i="41"/>
  <c r="Q12" i="41"/>
  <c r="P12" i="41"/>
  <c r="O12" i="41"/>
  <c r="N12" i="41"/>
  <c r="M12" i="41"/>
  <c r="L12" i="41"/>
  <c r="K12" i="41"/>
  <c r="J12" i="41"/>
  <c r="I12" i="41"/>
  <c r="H12" i="41"/>
  <c r="G12" i="41"/>
  <c r="F12" i="41"/>
  <c r="E12" i="41"/>
  <c r="D12" i="41"/>
  <c r="C12" i="41"/>
  <c r="B12" i="41"/>
  <c r="AK10" i="41"/>
  <c r="AJ10" i="41"/>
  <c r="AI10" i="41"/>
  <c r="AH10" i="41"/>
  <c r="AG10" i="41"/>
  <c r="AF10" i="41"/>
  <c r="AE10" i="41"/>
  <c r="AD10" i="41"/>
  <c r="AC10" i="41"/>
  <c r="AB10" i="41"/>
  <c r="AA10" i="41"/>
  <c r="Z10" i="41"/>
  <c r="Y10" i="41"/>
  <c r="X10" i="41"/>
  <c r="W10" i="41"/>
  <c r="V10" i="41"/>
  <c r="U10" i="41"/>
  <c r="T10" i="41"/>
  <c r="S10" i="41"/>
  <c r="R10" i="41"/>
  <c r="Q10" i="41"/>
  <c r="P10" i="41"/>
  <c r="O10" i="41"/>
  <c r="N10" i="41"/>
  <c r="M10" i="41"/>
  <c r="L10" i="41"/>
  <c r="K10" i="41"/>
  <c r="J10" i="41"/>
  <c r="I10" i="41"/>
  <c r="H10" i="41"/>
  <c r="G10" i="41"/>
  <c r="F10" i="41"/>
  <c r="E10" i="41"/>
  <c r="D10" i="41"/>
  <c r="C10" i="41"/>
  <c r="B10" i="41"/>
  <c r="M9" i="41"/>
  <c r="L9" i="41"/>
  <c r="K9" i="41"/>
  <c r="J9" i="41"/>
  <c r="I9" i="41"/>
  <c r="H9" i="41"/>
  <c r="G9" i="41"/>
  <c r="F9" i="41"/>
  <c r="E9" i="41"/>
  <c r="D9" i="41"/>
  <c r="C9" i="41"/>
  <c r="B9" i="41"/>
  <c r="AK8" i="41"/>
  <c r="AJ8" i="41"/>
  <c r="AI8" i="41"/>
  <c r="AH8" i="41"/>
  <c r="AG8" i="41"/>
  <c r="AF8" i="41"/>
  <c r="AE8" i="41"/>
  <c r="AD8" i="41"/>
  <c r="AC8" i="41"/>
  <c r="AB8" i="41"/>
  <c r="AA8" i="41"/>
  <c r="Z8" i="41"/>
  <c r="Y8" i="41"/>
  <c r="X8" i="41"/>
  <c r="W8" i="41"/>
  <c r="V8" i="41"/>
  <c r="U8" i="41"/>
  <c r="T8" i="41"/>
  <c r="S8" i="41"/>
  <c r="R8" i="41"/>
  <c r="Q8" i="41"/>
  <c r="P8" i="41"/>
  <c r="O8" i="41"/>
  <c r="N8" i="41"/>
  <c r="M8" i="41"/>
  <c r="L8" i="41"/>
  <c r="K8" i="41"/>
  <c r="J8" i="41"/>
  <c r="I8" i="41"/>
  <c r="H8" i="41"/>
  <c r="G8" i="41"/>
  <c r="F8" i="41"/>
  <c r="E8" i="41"/>
  <c r="D8" i="41"/>
  <c r="C8" i="41"/>
  <c r="B8" i="41"/>
  <c r="AK7" i="41"/>
  <c r="AJ7" i="41"/>
  <c r="AI7" i="41"/>
  <c r="AH7" i="41"/>
  <c r="AG7" i="41"/>
  <c r="AF7" i="41"/>
  <c r="AE7" i="41"/>
  <c r="AD7" i="41"/>
  <c r="AC7" i="41"/>
  <c r="AB7" i="41"/>
  <c r="AA7" i="41"/>
  <c r="Z7" i="41"/>
  <c r="Y7" i="41"/>
  <c r="X7" i="41"/>
  <c r="W7" i="41"/>
  <c r="V7" i="41"/>
  <c r="U7" i="41"/>
  <c r="T7" i="41"/>
  <c r="S7" i="41"/>
  <c r="R7" i="41"/>
  <c r="Q7" i="41"/>
  <c r="P7" i="41"/>
  <c r="O7" i="41"/>
  <c r="N7" i="41"/>
  <c r="M7" i="41"/>
  <c r="L7" i="41"/>
  <c r="K7" i="41"/>
  <c r="J7" i="41"/>
  <c r="I7" i="41"/>
  <c r="H7" i="41"/>
  <c r="G7" i="41"/>
  <c r="F7" i="41"/>
  <c r="E7" i="41"/>
  <c r="D7" i="41"/>
  <c r="C7" i="41"/>
  <c r="B7" i="41"/>
  <c r="AK6" i="41"/>
  <c r="AJ6" i="41"/>
  <c r="AI6" i="41"/>
  <c r="AH6" i="41"/>
  <c r="AG6" i="41"/>
  <c r="AF6" i="41"/>
  <c r="AE6" i="41"/>
  <c r="AD6" i="41"/>
  <c r="AC6" i="41"/>
  <c r="AB6" i="41"/>
  <c r="AA6" i="41"/>
  <c r="Z6" i="41"/>
  <c r="Y6" i="41"/>
  <c r="X6" i="41"/>
  <c r="W6" i="41"/>
  <c r="V6" i="41"/>
  <c r="U6" i="41"/>
  <c r="T6" i="41"/>
  <c r="S6" i="41"/>
  <c r="R6" i="41"/>
  <c r="Q6" i="41"/>
  <c r="P6" i="41"/>
  <c r="O6" i="41"/>
  <c r="N6" i="41"/>
  <c r="M6" i="41"/>
  <c r="L6" i="41"/>
  <c r="K6" i="41"/>
  <c r="J6" i="41"/>
  <c r="I6" i="41"/>
  <c r="H6" i="41"/>
  <c r="G6" i="41"/>
  <c r="F6" i="41"/>
  <c r="E6" i="41"/>
  <c r="D6" i="41"/>
  <c r="C6" i="41"/>
  <c r="B6" i="41"/>
  <c r="AK5" i="41"/>
  <c r="AJ5" i="41"/>
  <c r="AI5" i="41"/>
  <c r="AH5" i="41"/>
  <c r="AG5" i="41"/>
  <c r="AF5" i="41"/>
  <c r="AE5" i="41"/>
  <c r="AD5" i="41"/>
  <c r="AC5" i="41"/>
  <c r="AB5" i="41"/>
  <c r="AA5" i="41"/>
  <c r="Z5" i="41"/>
  <c r="Y5" i="41"/>
  <c r="X5" i="41"/>
  <c r="W5" i="41"/>
  <c r="V5" i="41"/>
  <c r="U5" i="41"/>
  <c r="T5" i="41"/>
  <c r="S5" i="41"/>
  <c r="R5" i="41"/>
  <c r="Q5" i="41"/>
  <c r="P5" i="41"/>
  <c r="O5" i="41"/>
  <c r="N5" i="41"/>
  <c r="M5" i="41"/>
  <c r="L5" i="41"/>
  <c r="K5" i="41"/>
  <c r="J5" i="41"/>
  <c r="I5" i="41"/>
  <c r="H5" i="41"/>
  <c r="G5" i="41"/>
  <c r="F5" i="41"/>
  <c r="E5" i="41"/>
  <c r="D5" i="41"/>
  <c r="C5" i="41"/>
  <c r="B5" i="41"/>
  <c r="AK4" i="41"/>
  <c r="AJ4" i="41"/>
  <c r="AI4" i="41"/>
  <c r="AH4" i="41"/>
  <c r="AG4" i="41"/>
  <c r="AF4" i="41"/>
  <c r="AE4" i="41"/>
  <c r="AD4" i="41"/>
  <c r="AC4" i="41"/>
  <c r="AB4" i="41"/>
  <c r="AA4" i="41"/>
  <c r="Z4" i="41"/>
  <c r="Y4" i="41"/>
  <c r="X4" i="41"/>
  <c r="W4" i="41"/>
  <c r="V4" i="41"/>
  <c r="U4" i="41"/>
  <c r="T4" i="41"/>
  <c r="S4" i="41"/>
  <c r="R4" i="41"/>
  <c r="Q4" i="41"/>
  <c r="P4" i="41"/>
  <c r="O4" i="41"/>
  <c r="N4" i="41"/>
  <c r="M4" i="41"/>
  <c r="L4" i="41"/>
  <c r="K4" i="41"/>
  <c r="J4" i="41"/>
  <c r="I4" i="41"/>
  <c r="H4" i="41"/>
  <c r="G4" i="41"/>
  <c r="F4" i="41"/>
  <c r="E4" i="41"/>
  <c r="D4" i="41"/>
  <c r="C4" i="41"/>
  <c r="B4" i="41"/>
  <c r="AK3" i="41"/>
  <c r="AJ3" i="41"/>
  <c r="AI3" i="41"/>
  <c r="AH3" i="41"/>
  <c r="AG3" i="41"/>
  <c r="AF3" i="41"/>
  <c r="AE3" i="41"/>
  <c r="AD3" i="41"/>
  <c r="AC3" i="41"/>
  <c r="AB3" i="41"/>
  <c r="AA3" i="41"/>
  <c r="Z3" i="41"/>
  <c r="Y3" i="41"/>
  <c r="X3" i="41"/>
  <c r="W3" i="41"/>
  <c r="V3" i="41"/>
  <c r="U3" i="41"/>
  <c r="T3" i="41"/>
  <c r="S3" i="41"/>
  <c r="R3" i="41"/>
  <c r="Q3" i="41"/>
  <c r="P3" i="41"/>
  <c r="O3" i="41"/>
  <c r="N3" i="41"/>
  <c r="M3" i="41"/>
  <c r="L3" i="41"/>
  <c r="K3" i="41"/>
  <c r="J3" i="41"/>
  <c r="I3" i="41"/>
  <c r="H3" i="41"/>
  <c r="G3" i="41"/>
  <c r="F3" i="41"/>
  <c r="E3" i="41"/>
  <c r="D3" i="41"/>
  <c r="C3" i="41"/>
  <c r="B3" i="41"/>
  <c r="AK2" i="41"/>
  <c r="AJ2" i="41"/>
  <c r="AI2" i="41"/>
  <c r="AH2" i="41"/>
  <c r="AG2" i="41"/>
  <c r="AF2" i="41"/>
  <c r="AE2" i="41"/>
  <c r="AD2" i="41"/>
  <c r="AC2" i="41"/>
  <c r="AB2" i="41"/>
  <c r="AA2" i="41"/>
  <c r="Z2" i="41"/>
  <c r="Y2" i="41"/>
  <c r="X2" i="41"/>
  <c r="W2" i="41"/>
  <c r="V2" i="41"/>
  <c r="U2" i="41"/>
  <c r="T2" i="41"/>
  <c r="S2" i="41"/>
  <c r="R2" i="41"/>
  <c r="Q2" i="41"/>
  <c r="P2" i="41"/>
  <c r="O2" i="41"/>
  <c r="N2" i="41"/>
  <c r="M2" i="41"/>
  <c r="M15" i="41" s="1"/>
  <c r="L2" i="41"/>
  <c r="K2" i="41"/>
  <c r="K15" i="41" s="1"/>
  <c r="J2" i="41"/>
  <c r="I2" i="41"/>
  <c r="I15" i="41" s="1"/>
  <c r="H2" i="41"/>
  <c r="G2" i="41"/>
  <c r="G15" i="41" s="1"/>
  <c r="F2" i="41"/>
  <c r="E2" i="41"/>
  <c r="E15" i="41" s="1"/>
  <c r="D2" i="41"/>
  <c r="C2" i="41"/>
  <c r="C15" i="41" s="1"/>
  <c r="B2" i="41"/>
  <c r="B15" i="41" s="1"/>
  <c r="O9" i="38"/>
  <c r="P9" i="38"/>
  <c r="Q9" i="38" s="1"/>
  <c r="R9" i="38" s="1"/>
  <c r="S9" i="38" s="1"/>
  <c r="T9" i="38" s="1"/>
  <c r="U9" i="38" s="1"/>
  <c r="V9" i="38" s="1"/>
  <c r="W9" i="38" s="1"/>
  <c r="X9" i="38" s="1"/>
  <c r="Y9" i="38" s="1"/>
  <c r="Z9" i="38" s="1"/>
  <c r="AA9" i="38" s="1"/>
  <c r="AB9" i="38" s="1"/>
  <c r="AC9" i="38" s="1"/>
  <c r="AD9" i="38" s="1"/>
  <c r="AE9" i="38" s="1"/>
  <c r="AF9" i="38" s="1"/>
  <c r="AG9" i="38" s="1"/>
  <c r="AH9" i="38" s="1"/>
  <c r="AI9" i="38" s="1"/>
  <c r="AJ9" i="38" s="1"/>
  <c r="AK9" i="38" s="1"/>
  <c r="N9" i="38"/>
  <c r="Y7" i="38"/>
  <c r="Z7" i="38"/>
  <c r="AA7" i="38"/>
  <c r="AB7" i="38"/>
  <c r="AC7" i="38"/>
  <c r="AD7" i="38"/>
  <c r="AE7" i="38"/>
  <c r="AF7" i="38"/>
  <c r="AG7" i="38"/>
  <c r="AH7" i="38"/>
  <c r="AI7" i="38"/>
  <c r="AJ7" i="38"/>
  <c r="AK7" i="38"/>
  <c r="Y8" i="38"/>
  <c r="Z8" i="38"/>
  <c r="AA8" i="38"/>
  <c r="AB8" i="38"/>
  <c r="AC8" i="38"/>
  <c r="AD8" i="38"/>
  <c r="AE8" i="38"/>
  <c r="AF8" i="38"/>
  <c r="AG8" i="38"/>
  <c r="AH8" i="38"/>
  <c r="AI8" i="38"/>
  <c r="AJ8" i="38"/>
  <c r="AK8" i="38"/>
  <c r="Y10" i="38"/>
  <c r="Z10" i="38"/>
  <c r="AA10" i="38"/>
  <c r="AB10" i="38"/>
  <c r="AC10" i="38"/>
  <c r="AD10" i="38"/>
  <c r="AE10" i="38"/>
  <c r="AF10" i="38"/>
  <c r="AG10" i="38"/>
  <c r="AH10" i="38"/>
  <c r="AI10" i="38"/>
  <c r="AJ10" i="38"/>
  <c r="AK10" i="38"/>
  <c r="N7" i="38"/>
  <c r="O7" i="38"/>
  <c r="P7" i="38"/>
  <c r="Q7" i="38"/>
  <c r="R7" i="38"/>
  <c r="S7" i="38"/>
  <c r="T7" i="38"/>
  <c r="U7" i="38"/>
  <c r="V7" i="38"/>
  <c r="W7" i="38"/>
  <c r="X7" i="38"/>
  <c r="N8" i="38"/>
  <c r="O8" i="38"/>
  <c r="P8" i="38"/>
  <c r="Q8" i="38"/>
  <c r="R8" i="38"/>
  <c r="S8" i="38"/>
  <c r="T8" i="38"/>
  <c r="U8" i="38"/>
  <c r="V8" i="38"/>
  <c r="W8" i="38"/>
  <c r="X8" i="38"/>
  <c r="N10" i="38"/>
  <c r="O10" i="38"/>
  <c r="P10" i="38"/>
  <c r="Q10" i="38"/>
  <c r="R10" i="38"/>
  <c r="S10" i="38"/>
  <c r="T10" i="38"/>
  <c r="U10" i="38"/>
  <c r="V10" i="38"/>
  <c r="W10" i="38"/>
  <c r="X10" i="38"/>
  <c r="C8" i="36"/>
  <c r="D8" i="36"/>
  <c r="E8" i="36"/>
  <c r="F8" i="36"/>
  <c r="G8" i="36"/>
  <c r="H8" i="36"/>
  <c r="I8" i="36"/>
  <c r="J8" i="36"/>
  <c r="K8" i="36"/>
  <c r="L8" i="36"/>
  <c r="M8" i="36"/>
  <c r="N8" i="36"/>
  <c r="O8" i="36"/>
  <c r="P8" i="36"/>
  <c r="Q8" i="36"/>
  <c r="R8" i="36"/>
  <c r="S8" i="36"/>
  <c r="T8" i="36"/>
  <c r="U8" i="36"/>
  <c r="V8" i="36"/>
  <c r="W8" i="36"/>
  <c r="X8" i="36"/>
  <c r="Y8" i="36"/>
  <c r="Z8" i="36"/>
  <c r="AA8" i="36"/>
  <c r="AB8" i="36"/>
  <c r="AC8" i="36"/>
  <c r="AD8" i="36"/>
  <c r="AE8" i="36"/>
  <c r="AF8" i="36"/>
  <c r="AG8" i="36"/>
  <c r="AH8" i="36"/>
  <c r="AI8" i="36"/>
  <c r="AJ8" i="36"/>
  <c r="AK8" i="36"/>
  <c r="C9" i="36"/>
  <c r="D9" i="36"/>
  <c r="E9" i="36"/>
  <c r="F9" i="36"/>
  <c r="G9" i="36"/>
  <c r="H9" i="36"/>
  <c r="I9" i="36"/>
  <c r="J9" i="36"/>
  <c r="K9" i="36"/>
  <c r="L9" i="36"/>
  <c r="M9" i="36"/>
  <c r="N9" i="36"/>
  <c r="O9" i="36"/>
  <c r="P9" i="36"/>
  <c r="Q9" i="36"/>
  <c r="R9" i="36"/>
  <c r="S9" i="36"/>
  <c r="T9" i="36"/>
  <c r="U9" i="36"/>
  <c r="V9" i="36"/>
  <c r="W9" i="36"/>
  <c r="X9" i="36"/>
  <c r="Y9" i="36"/>
  <c r="Z9" i="36"/>
  <c r="AA9" i="36"/>
  <c r="AB9" i="36"/>
  <c r="AC9" i="36"/>
  <c r="AD9" i="36"/>
  <c r="AE9" i="36"/>
  <c r="AF9" i="36"/>
  <c r="AG9" i="36"/>
  <c r="AH9" i="36"/>
  <c r="AI9" i="36"/>
  <c r="AJ9" i="36"/>
  <c r="AK9" i="36"/>
  <c r="C10" i="36"/>
  <c r="D10" i="36"/>
  <c r="E10" i="36"/>
  <c r="F10" i="36"/>
  <c r="G10" i="36"/>
  <c r="H10" i="36"/>
  <c r="I10" i="36"/>
  <c r="J10" i="36"/>
  <c r="K10" i="36"/>
  <c r="L10" i="36"/>
  <c r="M10" i="36"/>
  <c r="N10" i="36"/>
  <c r="O10" i="36"/>
  <c r="P10" i="36"/>
  <c r="Q10" i="36"/>
  <c r="R10" i="36"/>
  <c r="S10" i="36"/>
  <c r="T10" i="36"/>
  <c r="U10" i="36"/>
  <c r="V10" i="36"/>
  <c r="W10" i="36"/>
  <c r="X10" i="36"/>
  <c r="Y10" i="36"/>
  <c r="Z10" i="36"/>
  <c r="AA10" i="36"/>
  <c r="AB10" i="36"/>
  <c r="AC10" i="36"/>
  <c r="AD10" i="36"/>
  <c r="AE10" i="36"/>
  <c r="AF10" i="36"/>
  <c r="AG10" i="36"/>
  <c r="AH10" i="36"/>
  <c r="AI10" i="36"/>
  <c r="AJ10" i="36"/>
  <c r="AK10" i="36"/>
  <c r="C11" i="36"/>
  <c r="D11" i="36"/>
  <c r="E11"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C2" i="36"/>
  <c r="D2" i="36"/>
  <c r="E2" i="36"/>
  <c r="F2" i="36"/>
  <c r="G2" i="36"/>
  <c r="H2" i="36"/>
  <c r="I2" i="36"/>
  <c r="J2" i="36"/>
  <c r="K2" i="36"/>
  <c r="L2" i="36"/>
  <c r="M2" i="36"/>
  <c r="N2" i="36"/>
  <c r="O2" i="36"/>
  <c r="P2" i="36"/>
  <c r="Q2" i="36"/>
  <c r="R2" i="36"/>
  <c r="S2" i="36"/>
  <c r="T2" i="36"/>
  <c r="U2" i="36"/>
  <c r="V2" i="36"/>
  <c r="W2" i="36"/>
  <c r="X2" i="36"/>
  <c r="Y2" i="36"/>
  <c r="Z2" i="36"/>
  <c r="AA2" i="36"/>
  <c r="AB2" i="36"/>
  <c r="AC2" i="36"/>
  <c r="AD2" i="36"/>
  <c r="AE2" i="36"/>
  <c r="AF2" i="36"/>
  <c r="AG2" i="36"/>
  <c r="AH2" i="36"/>
  <c r="AI2" i="36"/>
  <c r="AJ2" i="36"/>
  <c r="AK2" i="36"/>
  <c r="C3" i="36"/>
  <c r="D3" i="36"/>
  <c r="E3" i="36"/>
  <c r="F3" i="36"/>
  <c r="G3" i="36"/>
  <c r="H3" i="36"/>
  <c r="I3" i="36"/>
  <c r="J3" i="36"/>
  <c r="K3" i="36"/>
  <c r="L3" i="36"/>
  <c r="M3" i="36"/>
  <c r="N3" i="36"/>
  <c r="O3" i="36"/>
  <c r="P3" i="36"/>
  <c r="Q3" i="36"/>
  <c r="R3" i="36"/>
  <c r="S3" i="36"/>
  <c r="T3" i="36"/>
  <c r="U3" i="36"/>
  <c r="V3" i="36"/>
  <c r="W3" i="36"/>
  <c r="X3" i="36"/>
  <c r="Y3" i="36"/>
  <c r="Z3" i="36"/>
  <c r="AA3" i="36"/>
  <c r="AB3" i="36"/>
  <c r="AC3" i="36"/>
  <c r="AD3" i="36"/>
  <c r="AE3" i="36"/>
  <c r="AF3" i="36"/>
  <c r="AG3" i="36"/>
  <c r="AH3" i="36"/>
  <c r="AI3" i="36"/>
  <c r="AJ3" i="36"/>
  <c r="AK3" i="36"/>
  <c r="C4" i="36"/>
  <c r="D4" i="36"/>
  <c r="E4" i="36"/>
  <c r="F4" i="36"/>
  <c r="G4" i="36"/>
  <c r="H4" i="36"/>
  <c r="I4" i="36"/>
  <c r="J4" i="36"/>
  <c r="K4" i="36"/>
  <c r="L4" i="36"/>
  <c r="M4" i="36"/>
  <c r="N4" i="36"/>
  <c r="O4" i="36"/>
  <c r="P4" i="36"/>
  <c r="Q4" i="36"/>
  <c r="R4" i="36"/>
  <c r="S4" i="36"/>
  <c r="T4" i="36"/>
  <c r="U4" i="36"/>
  <c r="V4" i="36"/>
  <c r="W4" i="36"/>
  <c r="X4" i="36"/>
  <c r="Y4" i="36"/>
  <c r="Z4" i="36"/>
  <c r="AA4" i="36"/>
  <c r="AB4" i="36"/>
  <c r="AC4" i="36"/>
  <c r="AD4" i="36"/>
  <c r="AE4" i="36"/>
  <c r="AF4" i="36"/>
  <c r="AG4" i="36"/>
  <c r="AH4" i="36"/>
  <c r="AI4" i="36"/>
  <c r="AJ4" i="36"/>
  <c r="AK4" i="36"/>
  <c r="B4" i="36"/>
  <c r="B10" i="36" s="1"/>
  <c r="B11" i="36"/>
  <c r="B8" i="36"/>
  <c r="B2" i="36"/>
  <c r="B3" i="36"/>
  <c r="C2" i="34"/>
  <c r="D2" i="34"/>
  <c r="E2" i="34"/>
  <c r="F2" i="34"/>
  <c r="G2" i="34"/>
  <c r="H2" i="34"/>
  <c r="I2" i="34"/>
  <c r="J2" i="34"/>
  <c r="K2" i="34"/>
  <c r="L2" i="34"/>
  <c r="M2" i="34"/>
  <c r="N2" i="34"/>
  <c r="O2" i="34"/>
  <c r="P2" i="34"/>
  <c r="Q2" i="34"/>
  <c r="R2" i="34"/>
  <c r="S2" i="34"/>
  <c r="T2" i="34"/>
  <c r="U2" i="34"/>
  <c r="V2" i="34"/>
  <c r="W2" i="34"/>
  <c r="X2" i="34"/>
  <c r="Y2" i="34"/>
  <c r="Z2" i="34"/>
  <c r="AA2" i="34"/>
  <c r="AB2" i="34"/>
  <c r="AC2" i="34"/>
  <c r="AD2" i="34"/>
  <c r="AE2" i="34"/>
  <c r="AF2" i="34"/>
  <c r="AG2" i="34"/>
  <c r="AH2" i="34"/>
  <c r="AI2" i="34"/>
  <c r="AJ2" i="34"/>
  <c r="AK2" i="34"/>
  <c r="C3" i="34"/>
  <c r="D3" i="34"/>
  <c r="E3" i="34"/>
  <c r="F3" i="34"/>
  <c r="G3" i="34"/>
  <c r="H3" i="34"/>
  <c r="I3" i="34"/>
  <c r="J3" i="34"/>
  <c r="K3" i="34"/>
  <c r="L3" i="34"/>
  <c r="M3" i="34"/>
  <c r="N3" i="34"/>
  <c r="O3" i="34"/>
  <c r="P3" i="34"/>
  <c r="Q3" i="34"/>
  <c r="R3" i="34"/>
  <c r="S3" i="34"/>
  <c r="T3" i="34"/>
  <c r="U3" i="34"/>
  <c r="V3" i="34"/>
  <c r="W3" i="34"/>
  <c r="X3" i="34"/>
  <c r="Y3" i="34"/>
  <c r="Z3" i="34"/>
  <c r="AA3" i="34"/>
  <c r="AB3" i="34"/>
  <c r="AC3" i="34"/>
  <c r="AD3" i="34"/>
  <c r="AE3" i="34"/>
  <c r="AF3" i="34"/>
  <c r="AG3" i="34"/>
  <c r="AH3" i="34"/>
  <c r="AI3" i="34"/>
  <c r="AJ3" i="34"/>
  <c r="AK3" i="34"/>
  <c r="C4" i="34"/>
  <c r="D4" i="34"/>
  <c r="E4" i="34"/>
  <c r="F4" i="34"/>
  <c r="G4" i="34"/>
  <c r="H4" i="34"/>
  <c r="I4" i="34"/>
  <c r="J4" i="34"/>
  <c r="K4" i="34"/>
  <c r="L4" i="34"/>
  <c r="M4" i="34"/>
  <c r="N4" i="34"/>
  <c r="O4" i="34"/>
  <c r="P4" i="34"/>
  <c r="Q4" i="34"/>
  <c r="R4" i="34"/>
  <c r="S4" i="34"/>
  <c r="T4" i="34"/>
  <c r="U4" i="34"/>
  <c r="V4" i="34"/>
  <c r="W4" i="34"/>
  <c r="X4" i="34"/>
  <c r="Y4" i="34"/>
  <c r="Z4" i="34"/>
  <c r="AA4" i="34"/>
  <c r="AB4" i="34"/>
  <c r="AC4" i="34"/>
  <c r="AD4" i="34"/>
  <c r="AE4" i="34"/>
  <c r="AF4" i="34"/>
  <c r="AG4" i="34"/>
  <c r="AH4" i="34"/>
  <c r="AI4" i="34"/>
  <c r="AJ4" i="34"/>
  <c r="AK4" i="34"/>
  <c r="B4" i="34"/>
  <c r="B3" i="34"/>
  <c r="B2" i="34"/>
  <c r="F15" i="41" l="1"/>
  <c r="J15" i="41"/>
  <c r="N15" i="41"/>
  <c r="R15" i="41"/>
  <c r="V15" i="41"/>
  <c r="D15" i="41"/>
  <c r="H15" i="41"/>
  <c r="L15" i="41"/>
  <c r="O15" i="41"/>
  <c r="S15" i="41"/>
  <c r="W15" i="41"/>
  <c r="AA15" i="41"/>
  <c r="AE15" i="41"/>
  <c r="AI15" i="41"/>
  <c r="Z15" i="41"/>
  <c r="AD15" i="41"/>
  <c r="AH15" i="41"/>
  <c r="P15" i="41"/>
  <c r="T15" i="41"/>
  <c r="X15" i="41"/>
  <c r="AB15" i="41"/>
  <c r="AF15" i="41"/>
  <c r="AJ15" i="41"/>
  <c r="Q15" i="41"/>
  <c r="U15" i="41"/>
  <c r="Y15" i="41"/>
  <c r="AC15" i="41"/>
  <c r="AG15" i="41"/>
  <c r="AK15" i="41"/>
  <c r="B9" i="36"/>
  <c r="AK2" i="40"/>
  <c r="AK3" i="40" s="1"/>
  <c r="AK5" i="40" s="1"/>
  <c r="AJ2" i="40"/>
  <c r="AJ3" i="40" s="1"/>
  <c r="AJ5" i="40" s="1"/>
  <c r="AI2" i="40"/>
  <c r="AI3" i="40" s="1"/>
  <c r="AI5" i="40" s="1"/>
  <c r="AH2" i="40"/>
  <c r="AH3" i="40" s="1"/>
  <c r="AH5" i="40" s="1"/>
  <c r="AG2" i="40"/>
  <c r="AG3" i="40" s="1"/>
  <c r="AG5" i="40" s="1"/>
  <c r="AF2" i="40"/>
  <c r="AF3" i="40" s="1"/>
  <c r="AF5" i="40" s="1"/>
  <c r="AE2" i="40"/>
  <c r="AE3" i="40" s="1"/>
  <c r="AE5" i="40" s="1"/>
  <c r="AD2" i="40"/>
  <c r="AD3" i="40" s="1"/>
  <c r="AD5" i="40" s="1"/>
  <c r="AC2" i="40"/>
  <c r="AC3" i="40" s="1"/>
  <c r="AC5" i="40" s="1"/>
  <c r="AB2" i="40"/>
  <c r="AB3" i="40" s="1"/>
  <c r="AB5" i="40" s="1"/>
  <c r="AA2" i="40"/>
  <c r="AA3" i="40" s="1"/>
  <c r="AA5" i="40" s="1"/>
  <c r="Z2" i="40"/>
  <c r="Z3" i="40" s="1"/>
  <c r="Z5" i="40" s="1"/>
  <c r="Y2" i="40"/>
  <c r="Y3" i="40" s="1"/>
  <c r="Y5" i="40" s="1"/>
  <c r="X2" i="40"/>
  <c r="X3" i="40" s="1"/>
  <c r="X5" i="40" s="1"/>
  <c r="W2" i="40"/>
  <c r="W3" i="40" s="1"/>
  <c r="W5" i="40" s="1"/>
  <c r="V2" i="40"/>
  <c r="V3" i="40" s="1"/>
  <c r="V5" i="40" s="1"/>
  <c r="U2" i="40"/>
  <c r="U3" i="40" s="1"/>
  <c r="U5" i="40" s="1"/>
  <c r="T2" i="40"/>
  <c r="T3" i="40" s="1"/>
  <c r="T5" i="40" s="1"/>
  <c r="S2" i="40"/>
  <c r="S3" i="40" s="1"/>
  <c r="S5" i="40" s="1"/>
  <c r="R2" i="40"/>
  <c r="R3" i="40" s="1"/>
  <c r="R5" i="40" s="1"/>
  <c r="Q2" i="40"/>
  <c r="Q3" i="40" s="1"/>
  <c r="Q5" i="40" s="1"/>
  <c r="P2" i="40"/>
  <c r="P3" i="40" s="1"/>
  <c r="P5" i="40" s="1"/>
  <c r="O2" i="40"/>
  <c r="O3" i="40" s="1"/>
  <c r="O5" i="40" s="1"/>
  <c r="N2" i="40"/>
  <c r="N3" i="40" s="1"/>
  <c r="N5" i="40" s="1"/>
  <c r="M2" i="40"/>
  <c r="M3" i="40" s="1"/>
  <c r="M5" i="40" s="1"/>
  <c r="L2" i="40"/>
  <c r="L3" i="40" s="1"/>
  <c r="L5" i="40" s="1"/>
  <c r="K2" i="40"/>
  <c r="K3" i="40" s="1"/>
  <c r="K5" i="40" s="1"/>
  <c r="J2" i="40"/>
  <c r="J3" i="40" s="1"/>
  <c r="J5" i="40" s="1"/>
  <c r="I2" i="40"/>
  <c r="I3" i="40" s="1"/>
  <c r="I5" i="40" s="1"/>
  <c r="H2" i="40"/>
  <c r="H3" i="40" s="1"/>
  <c r="H5" i="40" s="1"/>
  <c r="G2" i="40"/>
  <c r="G3" i="40" s="1"/>
  <c r="G5" i="40" s="1"/>
  <c r="F2" i="40"/>
  <c r="F3" i="40" s="1"/>
  <c r="F5" i="40" s="1"/>
  <c r="E2" i="40"/>
  <c r="E3" i="40" s="1"/>
  <c r="E5" i="40" s="1"/>
  <c r="D2" i="40"/>
  <c r="D3" i="40" s="1"/>
  <c r="D5" i="40" s="1"/>
  <c r="C2" i="40"/>
  <c r="C3" i="40" s="1"/>
  <c r="C5" i="40" s="1"/>
  <c r="B2" i="40"/>
  <c r="B3" i="40" s="1"/>
  <c r="B5" i="40" s="1"/>
  <c r="C5" i="39"/>
  <c r="D5" i="39"/>
  <c r="E5" i="39"/>
  <c r="F5" i="39"/>
  <c r="G5" i="39"/>
  <c r="H5" i="39"/>
  <c r="I5" i="39"/>
  <c r="J5" i="39"/>
  <c r="K5" i="39"/>
  <c r="L5" i="39"/>
  <c r="M5" i="39"/>
  <c r="N5" i="39"/>
  <c r="O5" i="39"/>
  <c r="P5" i="39"/>
  <c r="Q5" i="39"/>
  <c r="R5" i="39"/>
  <c r="S5" i="39"/>
  <c r="T5" i="39"/>
  <c r="U5" i="39"/>
  <c r="V5" i="39"/>
  <c r="W5" i="39"/>
  <c r="X5" i="39"/>
  <c r="Y5" i="39"/>
  <c r="Z5" i="39"/>
  <c r="AA5" i="39"/>
  <c r="AB5" i="39"/>
  <c r="AC5" i="39"/>
  <c r="AD5" i="39"/>
  <c r="AE5" i="39"/>
  <c r="AF5" i="39"/>
  <c r="AG5" i="39"/>
  <c r="AH5" i="39"/>
  <c r="AI5" i="39"/>
  <c r="AJ5" i="39"/>
  <c r="AK5" i="39"/>
  <c r="C4" i="39"/>
  <c r="D4" i="39"/>
  <c r="E4" i="39"/>
  <c r="F4" i="39"/>
  <c r="G4" i="39"/>
  <c r="H4" i="39"/>
  <c r="I4" i="39"/>
  <c r="J4" i="39"/>
  <c r="K4" i="39"/>
  <c r="L4" i="39"/>
  <c r="M4" i="39"/>
  <c r="N4" i="39"/>
  <c r="O4" i="39"/>
  <c r="P4" i="39"/>
  <c r="Q4" i="39"/>
  <c r="R4" i="39"/>
  <c r="S4" i="39"/>
  <c r="T4" i="39"/>
  <c r="U4" i="39"/>
  <c r="V4" i="39"/>
  <c r="W4" i="39"/>
  <c r="X4" i="39"/>
  <c r="Y4" i="39"/>
  <c r="Z4" i="39"/>
  <c r="AA4" i="39"/>
  <c r="AB4" i="39"/>
  <c r="AC4" i="39"/>
  <c r="AD4" i="39"/>
  <c r="AE4" i="39"/>
  <c r="AF4" i="39"/>
  <c r="AG4" i="39"/>
  <c r="AH4" i="39"/>
  <c r="AI4" i="39"/>
  <c r="AJ4" i="39"/>
  <c r="AK4" i="39"/>
  <c r="B4" i="39"/>
  <c r="B5" i="39" s="1"/>
  <c r="C3" i="39"/>
  <c r="D3" i="39"/>
  <c r="E3" i="39"/>
  <c r="F3" i="39"/>
  <c r="G3" i="39"/>
  <c r="H3" i="39"/>
  <c r="I3" i="39"/>
  <c r="J3" i="39"/>
  <c r="K3" i="39"/>
  <c r="L3" i="39"/>
  <c r="M3" i="39"/>
  <c r="N3" i="39"/>
  <c r="O3" i="39"/>
  <c r="P3" i="39"/>
  <c r="Q3" i="39"/>
  <c r="R3" i="39"/>
  <c r="S3" i="39"/>
  <c r="T3" i="39"/>
  <c r="U3" i="39"/>
  <c r="V3" i="39"/>
  <c r="W3" i="39"/>
  <c r="X3" i="39"/>
  <c r="Y3" i="39"/>
  <c r="Z3" i="39"/>
  <c r="AA3" i="39"/>
  <c r="AB3" i="39"/>
  <c r="AC3" i="39"/>
  <c r="AD3" i="39"/>
  <c r="AE3" i="39"/>
  <c r="AF3" i="39"/>
  <c r="AG3" i="39"/>
  <c r="AH3" i="39"/>
  <c r="AI3" i="39"/>
  <c r="AJ3" i="39"/>
  <c r="AK3" i="39"/>
  <c r="B3" i="39"/>
  <c r="C2" i="39"/>
  <c r="D2" i="39"/>
  <c r="E2" i="39"/>
  <c r="F2" i="39"/>
  <c r="G2" i="39"/>
  <c r="H2" i="39"/>
  <c r="I2" i="39"/>
  <c r="J2" i="39"/>
  <c r="K2" i="39"/>
  <c r="L2" i="39"/>
  <c r="M2" i="39"/>
  <c r="N2" i="39"/>
  <c r="O2" i="39"/>
  <c r="P2" i="39"/>
  <c r="Q2" i="39"/>
  <c r="R2" i="39"/>
  <c r="S2" i="39"/>
  <c r="T2" i="39"/>
  <c r="U2" i="39"/>
  <c r="V2" i="39"/>
  <c r="W2" i="39"/>
  <c r="X2" i="39"/>
  <c r="Y2" i="39"/>
  <c r="Z2" i="39"/>
  <c r="AA2" i="39"/>
  <c r="AB2" i="39"/>
  <c r="AC2" i="39"/>
  <c r="AD2" i="39"/>
  <c r="AE2" i="39"/>
  <c r="AF2" i="39"/>
  <c r="AG2" i="39"/>
  <c r="AH2" i="39"/>
  <c r="AI2" i="39"/>
  <c r="AJ2" i="39"/>
  <c r="AK2" i="39"/>
  <c r="B2" i="39"/>
  <c r="C22" i="38" l="1"/>
  <c r="D22" i="38"/>
  <c r="E22" i="38"/>
  <c r="F22" i="38"/>
  <c r="G22" i="38"/>
  <c r="H22" i="38"/>
  <c r="I22" i="38"/>
  <c r="J22" i="38"/>
  <c r="K22" i="38"/>
  <c r="L22" i="38"/>
  <c r="M22" i="38"/>
  <c r="N22" i="38"/>
  <c r="O22" i="38"/>
  <c r="P22" i="38"/>
  <c r="Q22" i="38"/>
  <c r="R22" i="38"/>
  <c r="S22" i="38"/>
  <c r="T22" i="38"/>
  <c r="U22" i="38"/>
  <c r="V22" i="38"/>
  <c r="W22" i="38"/>
  <c r="X22" i="38"/>
  <c r="Y22" i="38"/>
  <c r="Z22" i="38"/>
  <c r="AA22" i="38"/>
  <c r="AB22" i="38"/>
  <c r="AC22" i="38"/>
  <c r="AD22" i="38"/>
  <c r="AE22" i="38"/>
  <c r="AF22" i="38"/>
  <c r="AG22" i="38"/>
  <c r="AH22" i="38"/>
  <c r="AI22" i="38"/>
  <c r="AJ22" i="38"/>
  <c r="B22" i="38"/>
  <c r="C23" i="38"/>
  <c r="D23" i="38"/>
  <c r="E23" i="38"/>
  <c r="F23" i="38"/>
  <c r="G23" i="38"/>
  <c r="H23" i="38"/>
  <c r="I23" i="38"/>
  <c r="J23" i="38"/>
  <c r="K23" i="38"/>
  <c r="L23" i="38"/>
  <c r="M23" i="38"/>
  <c r="N23" i="38"/>
  <c r="O23" i="38"/>
  <c r="P23" i="38"/>
  <c r="Q23" i="38"/>
  <c r="R23" i="38"/>
  <c r="S23" i="38"/>
  <c r="T23" i="38"/>
  <c r="U23" i="38"/>
  <c r="V23" i="38"/>
  <c r="W23" i="38"/>
  <c r="X23" i="38"/>
  <c r="Y23" i="38"/>
  <c r="Z23" i="38"/>
  <c r="AA23" i="38"/>
  <c r="AB23" i="38"/>
  <c r="AC23" i="38"/>
  <c r="AD23" i="38"/>
  <c r="AE23" i="38"/>
  <c r="AF23" i="38"/>
  <c r="AG23" i="38"/>
  <c r="AH23" i="38"/>
  <c r="AI23" i="38"/>
  <c r="AJ23" i="38"/>
  <c r="AK23" i="38"/>
  <c r="B23" i="38"/>
  <c r="C20" i="38"/>
  <c r="D20" i="38"/>
  <c r="E20" i="38"/>
  <c r="F20" i="38"/>
  <c r="G20" i="38"/>
  <c r="H20" i="38"/>
  <c r="I20" i="38"/>
  <c r="J20" i="38"/>
  <c r="K20" i="38"/>
  <c r="L20" i="38"/>
  <c r="M20" i="38"/>
  <c r="N20" i="38"/>
  <c r="O20" i="38"/>
  <c r="P20" i="38"/>
  <c r="Q20" i="38"/>
  <c r="R20" i="38"/>
  <c r="S20" i="38"/>
  <c r="T20" i="38"/>
  <c r="U20" i="38"/>
  <c r="V20" i="38"/>
  <c r="W20" i="38"/>
  <c r="X20" i="38"/>
  <c r="Y20" i="38"/>
  <c r="Z20" i="38"/>
  <c r="AA20" i="38"/>
  <c r="AB20" i="38"/>
  <c r="AC20" i="38"/>
  <c r="AD20" i="38"/>
  <c r="AE20" i="38"/>
  <c r="AF20" i="38"/>
  <c r="AG20" i="38"/>
  <c r="AH20" i="38"/>
  <c r="AI20" i="38"/>
  <c r="AJ20" i="38"/>
  <c r="AK20" i="38"/>
  <c r="B20" i="38"/>
  <c r="C2" i="38"/>
  <c r="D2" i="38"/>
  <c r="E2" i="38"/>
  <c r="F2" i="38"/>
  <c r="G2" i="38"/>
  <c r="H2" i="38"/>
  <c r="I2" i="38"/>
  <c r="J2" i="38"/>
  <c r="K2" i="38"/>
  <c r="L2" i="38"/>
  <c r="M2" i="38"/>
  <c r="N2" i="38"/>
  <c r="O2" i="38"/>
  <c r="P2" i="38"/>
  <c r="Q2" i="38"/>
  <c r="R2" i="38"/>
  <c r="S2" i="38"/>
  <c r="T2" i="38"/>
  <c r="U2" i="38"/>
  <c r="V2" i="38"/>
  <c r="W2" i="38"/>
  <c r="X2" i="38"/>
  <c r="Y2" i="38"/>
  <c r="Z2" i="38"/>
  <c r="AA2" i="38"/>
  <c r="AB2" i="38"/>
  <c r="AC2" i="38"/>
  <c r="AD2" i="38"/>
  <c r="AE2" i="38"/>
  <c r="AF2" i="38"/>
  <c r="AG2" i="38"/>
  <c r="AH2" i="38"/>
  <c r="AI2" i="38"/>
  <c r="AJ2" i="38"/>
  <c r="AK2" i="38"/>
  <c r="C3" i="38"/>
  <c r="D3" i="38"/>
  <c r="E3" i="38"/>
  <c r="F3" i="38"/>
  <c r="G3" i="38"/>
  <c r="H3" i="38"/>
  <c r="I3" i="38"/>
  <c r="J3" i="38"/>
  <c r="K3" i="38"/>
  <c r="L3" i="38"/>
  <c r="M3" i="38"/>
  <c r="N3" i="38"/>
  <c r="O3" i="38"/>
  <c r="P3" i="38"/>
  <c r="Q3" i="38"/>
  <c r="R3" i="38"/>
  <c r="S3" i="38"/>
  <c r="T3" i="38"/>
  <c r="U3" i="38"/>
  <c r="V3" i="38"/>
  <c r="W3" i="38"/>
  <c r="X3" i="38"/>
  <c r="Y3" i="38"/>
  <c r="Z3" i="38"/>
  <c r="AA3" i="38"/>
  <c r="AB3" i="38"/>
  <c r="AC3" i="38"/>
  <c r="AD3" i="38"/>
  <c r="AE3" i="38"/>
  <c r="AF3" i="38"/>
  <c r="AG3" i="38"/>
  <c r="AH3" i="38"/>
  <c r="AI3" i="38"/>
  <c r="AJ3" i="38"/>
  <c r="AK3" i="38"/>
  <c r="C4" i="38"/>
  <c r="D4" i="38"/>
  <c r="E4" i="38"/>
  <c r="F4" i="38"/>
  <c r="G4" i="38"/>
  <c r="H4" i="38"/>
  <c r="I4" i="38"/>
  <c r="J4" i="38"/>
  <c r="K4" i="38"/>
  <c r="L4" i="38"/>
  <c r="M4" i="38"/>
  <c r="N4" i="38"/>
  <c r="O4" i="38"/>
  <c r="P4" i="38"/>
  <c r="Q4" i="38"/>
  <c r="R4" i="38"/>
  <c r="S4" i="38"/>
  <c r="T4" i="38"/>
  <c r="U4" i="38"/>
  <c r="V4" i="38"/>
  <c r="W4" i="38"/>
  <c r="X4" i="38"/>
  <c r="Y4" i="38"/>
  <c r="Z4" i="38"/>
  <c r="AA4" i="38"/>
  <c r="AB4" i="38"/>
  <c r="AC4" i="38"/>
  <c r="AD4" i="38"/>
  <c r="AE4" i="38"/>
  <c r="AF4" i="38"/>
  <c r="AG4" i="38"/>
  <c r="AH4" i="38"/>
  <c r="AI4" i="38"/>
  <c r="AJ4" i="38"/>
  <c r="AK4" i="38"/>
  <c r="C5" i="38"/>
  <c r="D5" i="38"/>
  <c r="E5" i="38"/>
  <c r="F5" i="38"/>
  <c r="G5" i="38"/>
  <c r="H5" i="38"/>
  <c r="I5" i="38"/>
  <c r="J5" i="38"/>
  <c r="K5" i="38"/>
  <c r="L5" i="38"/>
  <c r="M5" i="38"/>
  <c r="N5" i="38"/>
  <c r="O5" i="38"/>
  <c r="P5" i="38"/>
  <c r="Q5" i="38"/>
  <c r="R5" i="38"/>
  <c r="S5" i="38"/>
  <c r="T5" i="38"/>
  <c r="U5" i="38"/>
  <c r="V5" i="38"/>
  <c r="W5" i="38"/>
  <c r="X5" i="38"/>
  <c r="Y5" i="38"/>
  <c r="Z5" i="38"/>
  <c r="AA5" i="38"/>
  <c r="AB5" i="38"/>
  <c r="AC5" i="38"/>
  <c r="AD5" i="38"/>
  <c r="AE5" i="38"/>
  <c r="AF5" i="38"/>
  <c r="AG5" i="38"/>
  <c r="AH5" i="38"/>
  <c r="AI5" i="38"/>
  <c r="AJ5" i="38"/>
  <c r="AK5" i="38"/>
  <c r="C6" i="38"/>
  <c r="D6" i="38"/>
  <c r="E6" i="38"/>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C7" i="38"/>
  <c r="D7" i="38"/>
  <c r="E7" i="38"/>
  <c r="F7" i="38"/>
  <c r="G7" i="38"/>
  <c r="H7" i="38"/>
  <c r="I7" i="38"/>
  <c r="J7" i="38"/>
  <c r="K7" i="38"/>
  <c r="L7" i="38"/>
  <c r="M7" i="38"/>
  <c r="C8" i="38"/>
  <c r="D8" i="38"/>
  <c r="E8" i="38"/>
  <c r="F8" i="38"/>
  <c r="G8" i="38"/>
  <c r="H8" i="38"/>
  <c r="I8" i="38"/>
  <c r="J8" i="38"/>
  <c r="K8" i="38"/>
  <c r="L8" i="38"/>
  <c r="M8" i="38"/>
  <c r="C9" i="38"/>
  <c r="D9" i="38"/>
  <c r="E9" i="38"/>
  <c r="F9" i="38"/>
  <c r="G9" i="38"/>
  <c r="H9" i="38"/>
  <c r="I9" i="38"/>
  <c r="J9" i="38"/>
  <c r="K9" i="38"/>
  <c r="L9" i="38"/>
  <c r="M9" i="38"/>
  <c r="C10" i="38"/>
  <c r="D10" i="38"/>
  <c r="E10" i="38"/>
  <c r="F10" i="38"/>
  <c r="G10" i="38"/>
  <c r="H10" i="38"/>
  <c r="I10" i="38"/>
  <c r="J10" i="38"/>
  <c r="K10" i="38"/>
  <c r="L10" i="38"/>
  <c r="M10" i="38"/>
  <c r="C11" i="38"/>
  <c r="D11" i="38"/>
  <c r="E11" i="38"/>
  <c r="F11" i="38"/>
  <c r="G11" i="38"/>
  <c r="H11" i="38"/>
  <c r="I11" i="38"/>
  <c r="J11" i="38"/>
  <c r="K11" i="38"/>
  <c r="L11" i="38"/>
  <c r="M11" i="38"/>
  <c r="N11" i="38"/>
  <c r="O11" i="38"/>
  <c r="P11" i="38"/>
  <c r="Q11" i="38"/>
  <c r="R11" i="38"/>
  <c r="S11" i="38"/>
  <c r="T11" i="38"/>
  <c r="U11" i="38"/>
  <c r="V11" i="38"/>
  <c r="W11" i="38"/>
  <c r="X11" i="38"/>
  <c r="Y11" i="38"/>
  <c r="Z11" i="38"/>
  <c r="AA11" i="38"/>
  <c r="AB11" i="38"/>
  <c r="AC11" i="38"/>
  <c r="AD11" i="38"/>
  <c r="AE11" i="38"/>
  <c r="AF11" i="38"/>
  <c r="AG11" i="38"/>
  <c r="AH11" i="38"/>
  <c r="AI11" i="38"/>
  <c r="AJ11" i="38"/>
  <c r="AK11" i="38"/>
  <c r="C12" i="38"/>
  <c r="D12" i="38"/>
  <c r="E12" i="38"/>
  <c r="F12" i="38"/>
  <c r="G12" i="38"/>
  <c r="H12" i="38"/>
  <c r="I12" i="38"/>
  <c r="J12" i="38"/>
  <c r="K12" i="38"/>
  <c r="L12" i="38"/>
  <c r="M12" i="38"/>
  <c r="N12" i="38"/>
  <c r="O12" i="38"/>
  <c r="P12" i="38"/>
  <c r="Q12" i="38"/>
  <c r="R12" i="38"/>
  <c r="S12" i="38"/>
  <c r="T12" i="38"/>
  <c r="U12" i="38"/>
  <c r="V12" i="38"/>
  <c r="W12" i="38"/>
  <c r="X12" i="38"/>
  <c r="Y12" i="38"/>
  <c r="Z12" i="38"/>
  <c r="AA12" i="38"/>
  <c r="AB12" i="38"/>
  <c r="AC12" i="38"/>
  <c r="AD12" i="38"/>
  <c r="AE12" i="38"/>
  <c r="AF12" i="38"/>
  <c r="AG12" i="38"/>
  <c r="AH12" i="38"/>
  <c r="AI12" i="38"/>
  <c r="AJ12" i="38"/>
  <c r="AK12" i="38"/>
  <c r="C13" i="38"/>
  <c r="D13" i="38"/>
  <c r="E13" i="38"/>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B11" i="38"/>
  <c r="B12" i="38"/>
  <c r="B13" i="38"/>
  <c r="B3" i="38"/>
  <c r="B4" i="38"/>
  <c r="B5" i="38"/>
  <c r="B6" i="38"/>
  <c r="B7" i="38"/>
  <c r="B8" i="38"/>
  <c r="B9" i="38"/>
  <c r="B10" i="38"/>
  <c r="B2" i="38"/>
  <c r="M18" i="35"/>
  <c r="N17" i="35"/>
  <c r="O17" i="35"/>
  <c r="P17" i="35"/>
  <c r="Q17" i="35"/>
  <c r="R17" i="35"/>
  <c r="S17" i="35"/>
  <c r="T17" i="35"/>
  <c r="U17" i="35"/>
  <c r="V17" i="35"/>
  <c r="W17" i="35"/>
  <c r="X17" i="35"/>
  <c r="Y17" i="35"/>
  <c r="Z17" i="35"/>
  <c r="AA17" i="35"/>
  <c r="AB17" i="35"/>
  <c r="AC17" i="35"/>
  <c r="AD17" i="35"/>
  <c r="AE17" i="35"/>
  <c r="AF17" i="35"/>
  <c r="AG17" i="35"/>
  <c r="AH17" i="35"/>
  <c r="AI17" i="35"/>
  <c r="AJ17" i="35"/>
  <c r="AK17" i="35"/>
  <c r="C17" i="35"/>
  <c r="D17" i="35"/>
  <c r="E17" i="35"/>
  <c r="F17" i="35"/>
  <c r="G17" i="35"/>
  <c r="H17" i="35"/>
  <c r="I17" i="35"/>
  <c r="J17" i="35"/>
  <c r="K17" i="35"/>
  <c r="L17" i="35"/>
  <c r="M17" i="35"/>
  <c r="B17" i="35"/>
  <c r="N7" i="35"/>
  <c r="O7" i="35" s="1"/>
  <c r="P7" i="35" s="1"/>
  <c r="Q7" i="35" s="1"/>
  <c r="R7" i="35" s="1"/>
  <c r="S7" i="35" s="1"/>
  <c r="T7" i="35" s="1"/>
  <c r="U7" i="35" s="1"/>
  <c r="V7" i="35" s="1"/>
  <c r="W7" i="35" s="1"/>
  <c r="X7" i="35" s="1"/>
  <c r="Y7" i="35" s="1"/>
  <c r="Z7" i="35" s="1"/>
  <c r="AA7" i="35" s="1"/>
  <c r="AB7" i="35" s="1"/>
  <c r="AC7" i="35" s="1"/>
  <c r="AD7" i="35" s="1"/>
  <c r="AE7" i="35" s="1"/>
  <c r="AF7" i="35" s="1"/>
  <c r="AG7" i="35" s="1"/>
  <c r="AH7" i="35" s="1"/>
  <c r="AI7" i="35" s="1"/>
  <c r="AJ7" i="35" s="1"/>
  <c r="AK7" i="35" s="1"/>
  <c r="C2" i="35"/>
  <c r="D2" i="35"/>
  <c r="E2" i="35"/>
  <c r="F2" i="35"/>
  <c r="G2" i="35"/>
  <c r="H2" i="35"/>
  <c r="I2" i="35"/>
  <c r="J2" i="35"/>
  <c r="K2" i="35"/>
  <c r="L2" i="35"/>
  <c r="M2" i="35"/>
  <c r="N2" i="35"/>
  <c r="O2" i="35"/>
  <c r="P2" i="35"/>
  <c r="Q2" i="35"/>
  <c r="R2" i="35"/>
  <c r="S2" i="35"/>
  <c r="T2" i="35"/>
  <c r="U2" i="35"/>
  <c r="V2" i="35"/>
  <c r="W2" i="35"/>
  <c r="X2" i="35"/>
  <c r="Y2" i="35"/>
  <c r="Z2" i="35"/>
  <c r="AA2" i="35"/>
  <c r="AB2" i="35"/>
  <c r="AC2" i="35"/>
  <c r="AD2" i="35"/>
  <c r="AE2" i="35"/>
  <c r="AF2" i="35"/>
  <c r="AG2" i="35"/>
  <c r="AH2" i="35"/>
  <c r="AI2" i="35"/>
  <c r="AJ2" i="35"/>
  <c r="AK2" i="35"/>
  <c r="C3" i="35"/>
  <c r="D3" i="35"/>
  <c r="E3" i="35"/>
  <c r="F3" i="35"/>
  <c r="G3" i="35"/>
  <c r="H3" i="35"/>
  <c r="I3" i="35"/>
  <c r="J3" i="35"/>
  <c r="K3" i="35"/>
  <c r="L3" i="35"/>
  <c r="M3" i="35"/>
  <c r="N3" i="35"/>
  <c r="O3" i="35"/>
  <c r="P3" i="35"/>
  <c r="Q3" i="35"/>
  <c r="R3" i="35"/>
  <c r="S3" i="35"/>
  <c r="T3" i="35"/>
  <c r="U3" i="35"/>
  <c r="V3" i="35"/>
  <c r="W3" i="35"/>
  <c r="X3" i="35"/>
  <c r="Y3" i="35"/>
  <c r="Z3" i="35"/>
  <c r="AA3" i="35"/>
  <c r="AB3" i="35"/>
  <c r="AC3" i="35"/>
  <c r="AD3" i="35"/>
  <c r="AE3" i="35"/>
  <c r="AF3" i="35"/>
  <c r="AG3" i="35"/>
  <c r="AH3" i="35"/>
  <c r="AI3" i="35"/>
  <c r="AJ3" i="35"/>
  <c r="AK3" i="35"/>
  <c r="C4" i="35"/>
  <c r="D4" i="35"/>
  <c r="E4" i="35"/>
  <c r="F4" i="35"/>
  <c r="G4" i="35"/>
  <c r="H4" i="35"/>
  <c r="I4" i="35"/>
  <c r="J4" i="35"/>
  <c r="K4" i="35"/>
  <c r="L4" i="35"/>
  <c r="M4" i="35"/>
  <c r="N4" i="35"/>
  <c r="O4" i="35"/>
  <c r="P4" i="35"/>
  <c r="Q4" i="35"/>
  <c r="R4" i="35"/>
  <c r="S4" i="35"/>
  <c r="T4" i="35"/>
  <c r="U4" i="35"/>
  <c r="V4" i="35"/>
  <c r="W4" i="35"/>
  <c r="X4" i="35"/>
  <c r="Y4" i="35"/>
  <c r="Z4" i="35"/>
  <c r="AA4" i="35"/>
  <c r="AB4" i="35"/>
  <c r="AC4" i="35"/>
  <c r="AD4" i="35"/>
  <c r="AE4" i="35"/>
  <c r="AF4" i="35"/>
  <c r="AG4" i="35"/>
  <c r="AH4" i="35"/>
  <c r="AI4" i="35"/>
  <c r="AJ4" i="35"/>
  <c r="AK4" i="35"/>
  <c r="C5" i="35"/>
  <c r="D5" i="35"/>
  <c r="E5" i="35"/>
  <c r="F5" i="35"/>
  <c r="G5" i="35"/>
  <c r="H5" i="35"/>
  <c r="I5" i="35"/>
  <c r="J5" i="35"/>
  <c r="K5" i="35"/>
  <c r="L5" i="35"/>
  <c r="M5" i="35"/>
  <c r="N5" i="35"/>
  <c r="O5" i="35"/>
  <c r="P5" i="35"/>
  <c r="Q5" i="35"/>
  <c r="R5" i="35"/>
  <c r="S5" i="35"/>
  <c r="T5" i="35"/>
  <c r="U5" i="35"/>
  <c r="V5" i="35"/>
  <c r="W5" i="35"/>
  <c r="X5" i="35"/>
  <c r="Y5" i="35"/>
  <c r="Z5" i="35"/>
  <c r="AA5" i="35"/>
  <c r="AB5" i="35"/>
  <c r="AC5" i="35"/>
  <c r="AD5" i="35"/>
  <c r="AE5" i="35"/>
  <c r="AF5" i="35"/>
  <c r="AG5" i="35"/>
  <c r="AH5" i="35"/>
  <c r="AI5" i="35"/>
  <c r="AJ5" i="35"/>
  <c r="AK5" i="35"/>
  <c r="C6" i="35"/>
  <c r="D6" i="35"/>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C7" i="35"/>
  <c r="D7" i="35"/>
  <c r="E7" i="35"/>
  <c r="F7" i="35"/>
  <c r="G7" i="35"/>
  <c r="H7" i="35"/>
  <c r="I7" i="35"/>
  <c r="J7" i="35"/>
  <c r="K7" i="35"/>
  <c r="L7" i="35"/>
  <c r="M7" i="35"/>
  <c r="C8" i="35"/>
  <c r="D8" i="35"/>
  <c r="E8" i="35"/>
  <c r="F8" i="35"/>
  <c r="G8" i="35"/>
  <c r="H8" i="35"/>
  <c r="I8" i="35"/>
  <c r="J8" i="35"/>
  <c r="K8" i="35"/>
  <c r="L8" i="35"/>
  <c r="M8" i="35"/>
  <c r="N8" i="35"/>
  <c r="O8" i="35"/>
  <c r="P8" i="35"/>
  <c r="Q8" i="35"/>
  <c r="R8" i="35"/>
  <c r="S8" i="35" s="1"/>
  <c r="T8" i="35" s="1"/>
  <c r="U8" i="35" s="1"/>
  <c r="V8" i="35" s="1"/>
  <c r="W8" i="35" s="1"/>
  <c r="X8" i="35" s="1"/>
  <c r="Y8" i="35" s="1"/>
  <c r="Z8" i="35" s="1"/>
  <c r="AA8" i="35" s="1"/>
  <c r="AB8" i="35" s="1"/>
  <c r="AC8" i="35" s="1"/>
  <c r="AD8" i="35" s="1"/>
  <c r="AE8" i="35" s="1"/>
  <c r="AF8" i="35" s="1"/>
  <c r="AG8" i="35" s="1"/>
  <c r="AH8" i="35" s="1"/>
  <c r="AI8" i="35" s="1"/>
  <c r="AJ8" i="35" s="1"/>
  <c r="AK8" i="35" s="1"/>
  <c r="C9" i="35"/>
  <c r="D9" i="35"/>
  <c r="E9" i="35"/>
  <c r="F9" i="35"/>
  <c r="G9" i="35"/>
  <c r="H9" i="35"/>
  <c r="I9" i="35"/>
  <c r="J9" i="35"/>
  <c r="K9" i="35"/>
  <c r="L9" i="35"/>
  <c r="M9" i="35"/>
  <c r="N9" i="35"/>
  <c r="O9" i="35"/>
  <c r="P9" i="35"/>
  <c r="Q9" i="35"/>
  <c r="R9" i="35"/>
  <c r="S9" i="35"/>
  <c r="T9" i="35"/>
  <c r="U9" i="35"/>
  <c r="V9" i="35"/>
  <c r="W9" i="35"/>
  <c r="X9" i="35"/>
  <c r="Y9" i="35"/>
  <c r="Z9" i="35"/>
  <c r="AA9" i="35"/>
  <c r="AB9" i="35"/>
  <c r="AC9" i="35"/>
  <c r="AD9" i="35"/>
  <c r="AE9" i="35"/>
  <c r="AF9" i="35"/>
  <c r="AG9" i="35"/>
  <c r="AH9" i="35"/>
  <c r="AI9" i="35"/>
  <c r="AJ9" i="35"/>
  <c r="AK9" i="35"/>
  <c r="C10" i="35"/>
  <c r="D10" i="35"/>
  <c r="E10" i="35"/>
  <c r="F10" i="35"/>
  <c r="G10" i="35"/>
  <c r="H10" i="35"/>
  <c r="I10" i="35"/>
  <c r="J10" i="35"/>
  <c r="K10" i="35"/>
  <c r="L10" i="35"/>
  <c r="M10" i="35"/>
  <c r="N10" i="35"/>
  <c r="O10" i="35"/>
  <c r="P10" i="35"/>
  <c r="Q10" i="35"/>
  <c r="R10" i="35"/>
  <c r="S10" i="35"/>
  <c r="T10" i="35"/>
  <c r="U10" i="35"/>
  <c r="V10" i="35"/>
  <c r="W10" i="35"/>
  <c r="X10" i="35"/>
  <c r="Y10" i="35"/>
  <c r="Z10" i="35"/>
  <c r="AA10" i="35"/>
  <c r="AB10" i="35"/>
  <c r="AC10" i="35"/>
  <c r="AD10" i="35"/>
  <c r="AE10" i="35"/>
  <c r="AF10" i="35"/>
  <c r="AG10" i="35"/>
  <c r="AH10" i="35"/>
  <c r="AI10" i="35"/>
  <c r="AJ10" i="35"/>
  <c r="AK10" i="35"/>
  <c r="B3" i="35"/>
  <c r="B4" i="35"/>
  <c r="B5" i="35"/>
  <c r="B6" i="35"/>
  <c r="B7" i="35"/>
  <c r="B8" i="35"/>
  <c r="B9" i="35"/>
  <c r="B10" i="35"/>
  <c r="B2" i="35"/>
  <c r="AK20" i="35"/>
  <c r="AJ20" i="35"/>
  <c r="AI20" i="35"/>
  <c r="AH20" i="35"/>
  <c r="AG20" i="35"/>
  <c r="AF20" i="35"/>
  <c r="AE20" i="35"/>
  <c r="AD20" i="35"/>
  <c r="AC20" i="35"/>
  <c r="AB20" i="35"/>
  <c r="AA20" i="35"/>
  <c r="Z20" i="35"/>
  <c r="Y20" i="35"/>
  <c r="X20" i="35"/>
  <c r="W20" i="35"/>
  <c r="V20" i="35"/>
  <c r="U20" i="35"/>
  <c r="T20" i="35"/>
  <c r="S20" i="35"/>
  <c r="R20" i="35"/>
  <c r="Q20" i="35"/>
  <c r="P20" i="35"/>
  <c r="O20" i="35"/>
  <c r="N20" i="35"/>
  <c r="M20" i="35"/>
  <c r="L20" i="35"/>
  <c r="K20" i="35"/>
  <c r="J20" i="35"/>
  <c r="I20" i="35"/>
  <c r="H20" i="35"/>
  <c r="G20" i="35"/>
  <c r="F20" i="35"/>
  <c r="E20" i="35"/>
  <c r="D20" i="35"/>
  <c r="C20" i="35"/>
  <c r="B20" i="35"/>
  <c r="AJ19"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C19" i="35"/>
  <c r="B19" i="35"/>
  <c r="AK8" i="34"/>
  <c r="AJ8" i="34"/>
  <c r="AI8" i="34"/>
  <c r="AH8" i="34"/>
  <c r="AG8" i="34"/>
  <c r="AF8" i="34"/>
  <c r="AE8" i="34"/>
  <c r="AD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B8" i="34"/>
  <c r="Q14" i="38" l="1"/>
  <c r="Q21" i="38" s="1"/>
  <c r="M14" i="38"/>
  <c r="M21" i="38" s="1"/>
  <c r="I14" i="38"/>
  <c r="E14" i="38"/>
  <c r="B14" i="38"/>
  <c r="P14" i="38"/>
  <c r="P21" i="38" s="1"/>
  <c r="L14" i="38"/>
  <c r="H14" i="38"/>
  <c r="D14" i="38"/>
  <c r="O14" i="38"/>
  <c r="O21" i="38" s="1"/>
  <c r="K14" i="38"/>
  <c r="G14" i="38"/>
  <c r="C14" i="38"/>
  <c r="R14" i="38"/>
  <c r="R21" i="38" s="1"/>
  <c r="N14" i="38"/>
  <c r="N21" i="38" s="1"/>
  <c r="J14" i="38"/>
  <c r="F14" i="38"/>
  <c r="N11" i="35"/>
  <c r="N18" i="35" s="1"/>
  <c r="F11" i="35"/>
  <c r="I11" i="35"/>
  <c r="B11" i="35"/>
  <c r="S11" i="35"/>
  <c r="S18" i="35" s="1"/>
  <c r="K11" i="35"/>
  <c r="G11" i="35"/>
  <c r="C11" i="35"/>
  <c r="J11" i="35"/>
  <c r="M11" i="35"/>
  <c r="E11" i="35"/>
  <c r="L11" i="35"/>
  <c r="H11" i="35"/>
  <c r="D11" i="35"/>
  <c r="AH11" i="35"/>
  <c r="AH18" i="35" s="1"/>
  <c r="Z11" i="35"/>
  <c r="Z18" i="35" s="1"/>
  <c r="AK11" i="35"/>
  <c r="AK18" i="35" s="1"/>
  <c r="AG11" i="35"/>
  <c r="AG18" i="35" s="1"/>
  <c r="Y11" i="35"/>
  <c r="Y18" i="35" s="1"/>
  <c r="AJ11" i="35"/>
  <c r="AJ18" i="35" s="1"/>
  <c r="AF11" i="35"/>
  <c r="AF18" i="35" s="1"/>
  <c r="AB11" i="35"/>
  <c r="AB18" i="35" s="1"/>
  <c r="X11" i="35"/>
  <c r="X18" i="35" s="1"/>
  <c r="T11" i="35"/>
  <c r="T18" i="35" s="1"/>
  <c r="AD11" i="35"/>
  <c r="AD18" i="35" s="1"/>
  <c r="V11" i="35"/>
  <c r="V18" i="35" s="1"/>
  <c r="AC11" i="35"/>
  <c r="AC18" i="35" s="1"/>
  <c r="U11" i="35"/>
  <c r="U18" i="35" s="1"/>
  <c r="AI11" i="35"/>
  <c r="AI18" i="35" s="1"/>
  <c r="AE11" i="35"/>
  <c r="AE18" i="35" s="1"/>
  <c r="AA11" i="35"/>
  <c r="AA18" i="35" s="1"/>
  <c r="W11" i="35"/>
  <c r="W18" i="35" s="1"/>
  <c r="Q11" i="35"/>
  <c r="Q18" i="35" s="1"/>
  <c r="P11" i="35"/>
  <c r="P18" i="35" s="1"/>
  <c r="O11" i="35"/>
  <c r="O18" i="35" s="1"/>
  <c r="R11" i="35"/>
  <c r="R18" i="35" s="1"/>
  <c r="C2" i="24"/>
  <c r="D2" i="24"/>
  <c r="E2" i="24"/>
  <c r="F2" i="24"/>
  <c r="G2" i="24"/>
  <c r="H2" i="24"/>
  <c r="I2" i="24"/>
  <c r="J2" i="24"/>
  <c r="K2" i="24"/>
  <c r="L2" i="24"/>
  <c r="M2" i="24"/>
  <c r="N2" i="24"/>
  <c r="O2" i="24"/>
  <c r="P2" i="24"/>
  <c r="Q2" i="24"/>
  <c r="R2" i="24"/>
  <c r="S2" i="24"/>
  <c r="T2" i="24"/>
  <c r="U2" i="24"/>
  <c r="V2" i="24"/>
  <c r="W2" i="24"/>
  <c r="X2" i="24"/>
  <c r="Y2" i="24"/>
  <c r="Z2" i="24"/>
  <c r="AA2" i="24"/>
  <c r="AB2" i="24"/>
  <c r="AC2" i="24"/>
  <c r="AD2" i="24"/>
  <c r="AE2" i="24"/>
  <c r="AF2" i="24"/>
  <c r="AG2" i="24"/>
  <c r="AH2" i="24"/>
  <c r="AI2" i="24"/>
  <c r="AJ2" i="24"/>
  <c r="C3" i="24"/>
  <c r="D3" i="24"/>
  <c r="E3" i="24"/>
  <c r="F3" i="24"/>
  <c r="G3" i="24"/>
  <c r="H3" i="24"/>
  <c r="I3" i="24"/>
  <c r="J3" i="24"/>
  <c r="K3" i="24"/>
  <c r="L3" i="24"/>
  <c r="M3" i="24"/>
  <c r="N3" i="24"/>
  <c r="O3" i="24"/>
  <c r="P3" i="24"/>
  <c r="Q3" i="24"/>
  <c r="R3" i="24"/>
  <c r="S3" i="24"/>
  <c r="T3" i="24"/>
  <c r="U3" i="24"/>
  <c r="V3" i="24"/>
  <c r="W3" i="24"/>
  <c r="X3" i="24"/>
  <c r="Y3" i="24"/>
  <c r="Z3" i="24"/>
  <c r="AA3" i="24"/>
  <c r="AB3" i="24"/>
  <c r="AC3" i="24"/>
  <c r="AD3" i="24"/>
  <c r="AE3" i="24"/>
  <c r="AF3" i="24"/>
  <c r="AG3" i="24"/>
  <c r="AH3" i="24"/>
  <c r="AI3" i="24"/>
  <c r="AJ3" i="24"/>
  <c r="AK3" i="24"/>
  <c r="C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B5" i="24"/>
  <c r="B4" i="24"/>
  <c r="B2" i="24"/>
  <c r="B3" i="24"/>
  <c r="S14" i="38" l="1"/>
  <c r="S21" i="38" s="1"/>
  <c r="AK5" i="17"/>
  <c r="AJ5" i="17"/>
  <c r="AI5" i="17"/>
  <c r="AH5" i="17"/>
  <c r="AG5" i="17"/>
  <c r="AF5" i="17"/>
  <c r="AE5" i="17"/>
  <c r="AD5" i="17"/>
  <c r="AC5" i="17"/>
  <c r="AB5" i="17"/>
  <c r="AA5" i="17"/>
  <c r="Z5" i="17"/>
  <c r="Y5" i="17"/>
  <c r="X5" i="17"/>
  <c r="W5" i="17"/>
  <c r="V5" i="17"/>
  <c r="U5" i="17"/>
  <c r="T5" i="17"/>
  <c r="AK4" i="17"/>
  <c r="AJ4" i="17"/>
  <c r="AI4" i="17"/>
  <c r="AH4" i="17"/>
  <c r="AG4" i="17"/>
  <c r="AF4" i="17"/>
  <c r="AE4" i="17"/>
  <c r="AD4" i="17"/>
  <c r="AC4" i="17"/>
  <c r="AB4" i="17"/>
  <c r="AA4" i="17"/>
  <c r="Z4" i="17"/>
  <c r="Y4" i="17"/>
  <c r="X4" i="17"/>
  <c r="W4" i="17"/>
  <c r="V4" i="17"/>
  <c r="U4" i="17"/>
  <c r="T4" i="17"/>
  <c r="C4" i="17"/>
  <c r="D4" i="17"/>
  <c r="E4" i="17"/>
  <c r="F4" i="17"/>
  <c r="G4" i="17"/>
  <c r="H4" i="17"/>
  <c r="I4" i="17"/>
  <c r="J4" i="17"/>
  <c r="K4" i="17"/>
  <c r="L4" i="17"/>
  <c r="M4" i="17"/>
  <c r="N4" i="17"/>
  <c r="O4" i="17"/>
  <c r="P4" i="17"/>
  <c r="Q4" i="17"/>
  <c r="R4" i="17"/>
  <c r="S4" i="17"/>
  <c r="C5" i="17"/>
  <c r="D5" i="17"/>
  <c r="E5" i="17"/>
  <c r="F5" i="17"/>
  <c r="G5" i="17"/>
  <c r="H5" i="17"/>
  <c r="I5" i="17"/>
  <c r="J5" i="17"/>
  <c r="K5" i="17"/>
  <c r="L5" i="17"/>
  <c r="M5" i="17"/>
  <c r="N5" i="17"/>
  <c r="O5" i="17"/>
  <c r="P5" i="17"/>
  <c r="Q5" i="17"/>
  <c r="R5" i="17"/>
  <c r="S5" i="17"/>
  <c r="B5" i="17"/>
  <c r="B4" i="17"/>
  <c r="C2" i="17"/>
  <c r="D2" i="17"/>
  <c r="E2" i="17"/>
  <c r="F2" i="17"/>
  <c r="G2" i="17"/>
  <c r="H2" i="17"/>
  <c r="I2" i="17"/>
  <c r="J2" i="17"/>
  <c r="K2" i="17"/>
  <c r="L2" i="17"/>
  <c r="M2" i="17"/>
  <c r="N2" i="17"/>
  <c r="O2" i="17"/>
  <c r="P2" i="17"/>
  <c r="Q2" i="17"/>
  <c r="R2" i="17"/>
  <c r="S2" i="17"/>
  <c r="T2" i="17"/>
  <c r="U2" i="17"/>
  <c r="V2" i="17"/>
  <c r="W2" i="17"/>
  <c r="X2" i="17"/>
  <c r="Y2" i="17"/>
  <c r="Z2" i="17"/>
  <c r="AA2" i="17"/>
  <c r="AB2" i="17"/>
  <c r="AC2" i="17"/>
  <c r="AD2" i="17"/>
  <c r="AE2" i="17"/>
  <c r="AF2" i="17"/>
  <c r="AG2" i="17"/>
  <c r="AH2" i="17"/>
  <c r="AI2" i="17"/>
  <c r="AJ2" i="17"/>
  <c r="C3" i="17"/>
  <c r="D3" i="17"/>
  <c r="E3" i="17"/>
  <c r="F3" i="17"/>
  <c r="G3" i="17"/>
  <c r="H3" i="17"/>
  <c r="I3" i="17"/>
  <c r="J3" i="17"/>
  <c r="K3" i="17"/>
  <c r="L3" i="17"/>
  <c r="M3" i="17"/>
  <c r="N3" i="17"/>
  <c r="O3" i="17"/>
  <c r="P3" i="17"/>
  <c r="Q3" i="17"/>
  <c r="R3" i="17"/>
  <c r="S3" i="17"/>
  <c r="T3" i="17"/>
  <c r="U3" i="17"/>
  <c r="V3" i="17"/>
  <c r="W3" i="17"/>
  <c r="X3" i="17"/>
  <c r="Y3" i="17"/>
  <c r="Z3" i="17"/>
  <c r="AA3" i="17"/>
  <c r="AB3" i="17"/>
  <c r="AC3" i="17"/>
  <c r="AD3" i="17"/>
  <c r="AE3" i="17"/>
  <c r="AF3" i="17"/>
  <c r="AG3" i="17"/>
  <c r="AH3" i="17"/>
  <c r="AI3" i="17"/>
  <c r="AJ3" i="17"/>
  <c r="AK3" i="17"/>
  <c r="B2" i="17"/>
  <c r="B3" i="17"/>
  <c r="C2" i="15"/>
  <c r="D2" i="15"/>
  <c r="E2" i="15"/>
  <c r="F2" i="15"/>
  <c r="G2" i="15"/>
  <c r="H2" i="15"/>
  <c r="I2" i="15"/>
  <c r="J2" i="15"/>
  <c r="K2" i="15"/>
  <c r="L2" i="15"/>
  <c r="M2" i="15"/>
  <c r="N2" i="15"/>
  <c r="O2" i="15"/>
  <c r="P2" i="15"/>
  <c r="Q2" i="15"/>
  <c r="R2" i="15"/>
  <c r="S2" i="15"/>
  <c r="T2" i="15"/>
  <c r="U2" i="15"/>
  <c r="V2" i="15"/>
  <c r="W2" i="15"/>
  <c r="X2" i="15"/>
  <c r="Y2" i="15"/>
  <c r="Z2" i="15"/>
  <c r="AA2" i="15"/>
  <c r="AB2" i="15"/>
  <c r="AC2" i="15"/>
  <c r="AD2" i="15"/>
  <c r="AE2" i="15"/>
  <c r="AF2" i="15"/>
  <c r="AG2" i="15"/>
  <c r="AH2" i="15"/>
  <c r="AI2" i="15"/>
  <c r="AJ2" i="15"/>
  <c r="AK2" i="15"/>
  <c r="C3" i="15"/>
  <c r="D3" i="15"/>
  <c r="E3" i="15"/>
  <c r="F3" i="15"/>
  <c r="G3" i="15"/>
  <c r="H3" i="15"/>
  <c r="I3" i="15"/>
  <c r="J3" i="15"/>
  <c r="K3" i="15"/>
  <c r="L3" i="15"/>
  <c r="M3" i="15"/>
  <c r="N3" i="15"/>
  <c r="O3" i="15"/>
  <c r="P3" i="15"/>
  <c r="Q3" i="15"/>
  <c r="R3" i="15"/>
  <c r="S3" i="15"/>
  <c r="T3" i="15"/>
  <c r="U3" i="15"/>
  <c r="V3" i="15"/>
  <c r="W3" i="15"/>
  <c r="X3" i="15"/>
  <c r="Y3" i="15"/>
  <c r="Z3" i="15"/>
  <c r="AA3" i="15"/>
  <c r="AB3" i="15"/>
  <c r="AC3" i="15"/>
  <c r="AD3" i="15"/>
  <c r="AE3" i="15"/>
  <c r="AF3" i="15"/>
  <c r="AG3" i="15"/>
  <c r="AH3" i="15"/>
  <c r="AI3" i="15"/>
  <c r="AJ3" i="15"/>
  <c r="AK3" i="15"/>
  <c r="B3" i="15"/>
  <c r="B2" i="15"/>
  <c r="T14" i="38" l="1"/>
  <c r="T21" i="38" s="1"/>
  <c r="C2" i="11"/>
  <c r="D2" i="11"/>
  <c r="E2" i="11"/>
  <c r="F2" i="11"/>
  <c r="G2" i="11"/>
  <c r="H2" i="11"/>
  <c r="I2" i="11"/>
  <c r="J2" i="11"/>
  <c r="K2" i="11"/>
  <c r="L2" i="11"/>
  <c r="M2" i="11"/>
  <c r="N2" i="11"/>
  <c r="O2" i="11"/>
  <c r="P2" i="11"/>
  <c r="Q2" i="11"/>
  <c r="R2" i="11"/>
  <c r="S2" i="11"/>
  <c r="T2" i="11"/>
  <c r="U2" i="11"/>
  <c r="V2" i="11"/>
  <c r="W2" i="11"/>
  <c r="X2" i="11"/>
  <c r="Y2" i="11"/>
  <c r="Z2" i="11"/>
  <c r="AA2" i="11"/>
  <c r="AB2" i="11"/>
  <c r="AC2" i="11"/>
  <c r="AD2" i="11"/>
  <c r="AE2" i="11"/>
  <c r="AF2" i="11"/>
  <c r="AG2" i="11"/>
  <c r="AH2" i="11"/>
  <c r="AI2" i="11"/>
  <c r="AJ2" i="11"/>
  <c r="AK2" i="11"/>
  <c r="B3" i="11"/>
  <c r="C3" i="11"/>
  <c r="D3" i="11"/>
  <c r="E3"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AI3" i="11"/>
  <c r="AJ3"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B4" i="11"/>
  <c r="B2" i="11"/>
  <c r="C2" i="9"/>
  <c r="D2" i="9"/>
  <c r="E2" i="9"/>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B3" i="9"/>
  <c r="C3" i="9"/>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B4" i="9"/>
  <c r="B2" i="9"/>
  <c r="U14" i="38" l="1"/>
  <c r="U21" i="38" s="1"/>
  <c r="V14" i="38" l="1"/>
  <c r="V21" i="38" s="1"/>
  <c r="W14" i="38" l="1"/>
  <c r="W21" i="38" s="1"/>
  <c r="X14" i="38" l="1"/>
  <c r="X21" i="38" s="1"/>
  <c r="Y14" i="38" l="1"/>
  <c r="Y21" i="38" s="1"/>
  <c r="Z14" i="38" l="1"/>
  <c r="Z21" i="38" s="1"/>
  <c r="AA14" i="38" l="1"/>
  <c r="AA21" i="38" s="1"/>
  <c r="AB14" i="38" l="1"/>
  <c r="AB21" i="38" s="1"/>
  <c r="AC14" i="38" l="1"/>
  <c r="AC21" i="38" s="1"/>
  <c r="AD14" i="38" l="1"/>
  <c r="AD21" i="38" s="1"/>
  <c r="AE14" i="38" l="1"/>
  <c r="AE21" i="38" s="1"/>
  <c r="AF14" i="38" l="1"/>
  <c r="AF21" i="38" s="1"/>
  <c r="AG14" i="38" l="1"/>
  <c r="AG21" i="38" s="1"/>
  <c r="AH14" i="38" l="1"/>
  <c r="AH21" i="38" s="1"/>
  <c r="AI14" i="38" l="1"/>
  <c r="AI21" i="38" s="1"/>
  <c r="AJ14" i="38" l="1"/>
  <c r="AJ21" i="38" s="1"/>
  <c r="AK14" i="38" l="1"/>
  <c r="AK21" i="38" s="1"/>
</calcChain>
</file>

<file path=xl/sharedStrings.xml><?xml version="1.0" encoding="utf-8"?>
<sst xmlns="http://schemas.openxmlformats.org/spreadsheetml/2006/main" count="2093" uniqueCount="184">
  <si>
    <t>Date:  August 16, 2013</t>
  </si>
  <si>
    <t>System Firm Winter Peak Demand and Capacity Resources (MW) @ generation</t>
  </si>
  <si>
    <t>NFAT 2012 Reference</t>
  </si>
  <si>
    <t>No New Resources</t>
  </si>
  <si>
    <t>Fiscal Year</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</si>
  <si>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</si>
  <si>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</si>
  <si>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</si>
  <si>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</si>
  <si>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</si>
  <si>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</si>
  <si>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</si>
  <si>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</si>
  <si>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</si>
  <si>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</si>
  <si>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</si>
  <si>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</si>
  <si>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</si>
  <si>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</si>
  <si>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</si>
  <si>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</si>
  <si>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</si>
  <si>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</si>
  <si>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</si>
  <si>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</si>
  <si>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</si>
  <si>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</si>
  <si>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</si>
  <si>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</si>
  <si>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</si>
  <si>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</si>
  <si>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</si>
  <si>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</si>
  <si>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</si>
  <si>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</si>
  <si>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</si>
  <si>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</si>
  <si>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</si>
  <si>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</si>
  <si>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</si>
  <si>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</si>
  <si>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Power Resources</t>
  </si>
  <si>
    <t>New Power Resources</t>
  </si>
  <si>
    <t>New Hydro</t>
  </si>
  <si>
    <t>Conawapa</t>
  </si>
  <si>
    <t>Keeyask</t>
  </si>
  <si>
    <t>Total New Hydro</t>
  </si>
  <si>
    <t xml:space="preserve">New Thermal </t>
  </si>
  <si>
    <t>SCGT</t>
  </si>
  <si>
    <t xml:space="preserve">CCGT </t>
  </si>
  <si>
    <t>Total New Thermal</t>
  </si>
  <si>
    <t>New Imports</t>
  </si>
  <si>
    <t xml:space="preserve">Contracted </t>
  </si>
  <si>
    <t xml:space="preserve">Proposed </t>
  </si>
  <si>
    <t>Total New Imports</t>
  </si>
  <si>
    <t>Total New Power Resources</t>
  </si>
  <si>
    <t>1+2+3</t>
  </si>
  <si>
    <t>Base Supply Power Resources</t>
  </si>
  <si>
    <t>Existing Hydro</t>
  </si>
  <si>
    <t>Existing Thermal</t>
  </si>
  <si>
    <t>Brandon Coal - Unit 5</t>
  </si>
  <si>
    <t>Selkirk Gas</t>
  </si>
  <si>
    <t>Brandon Units 6-7 SCGT</t>
  </si>
  <si>
    <t>Contracted Imports</t>
  </si>
  <si>
    <t>Proposed Imports</t>
  </si>
  <si>
    <t>Pointe du Bois Rebuild</t>
  </si>
  <si>
    <t>Bipole III Reduced Losses</t>
  </si>
  <si>
    <t>Total Base Supply Power Resources</t>
  </si>
  <si>
    <t>Total Power Resources</t>
  </si>
  <si>
    <t>4+5</t>
  </si>
  <si>
    <t>Peak Demand</t>
  </si>
  <si>
    <t>2012 Base Load Forecast</t>
  </si>
  <si>
    <t>Less: 2012 Base DSM Forecast</t>
  </si>
  <si>
    <t>Manitoba Net Load</t>
  </si>
  <si>
    <t>Contracted Exports</t>
  </si>
  <si>
    <t>Proposed Exports</t>
  </si>
  <si>
    <t>Total Exports</t>
  </si>
  <si>
    <t>Total Peak Demand</t>
  </si>
  <si>
    <t>7+8</t>
  </si>
  <si>
    <t>Reserves</t>
  </si>
  <si>
    <t>System Surplus/(Deficit)</t>
  </si>
  <si>
    <t>6-9-10</t>
  </si>
  <si>
    <t>Less:</t>
  </si>
  <si>
    <t>Brandon Unit 5</t>
  </si>
  <si>
    <t>Exportable Surplus</t>
  </si>
  <si>
    <t>11+12</t>
  </si>
  <si>
    <t>System Firm Energy Demand and Dependable Resources (GWh) @ generation</t>
  </si>
  <si>
    <t>Contracted</t>
  </si>
  <si>
    <t>Proposed</t>
  </si>
  <si>
    <t>New Wind</t>
  </si>
  <si>
    <t>1+2+3+4</t>
  </si>
  <si>
    <t>Hydro Adjustment</t>
  </si>
  <si>
    <t>Market Purchases</t>
  </si>
  <si>
    <t xml:space="preserve">Existing Wind </t>
  </si>
  <si>
    <t xml:space="preserve">Total Base Supply Power Resources </t>
  </si>
  <si>
    <t>5+6</t>
  </si>
  <si>
    <t>Manitoba Domestic Load</t>
  </si>
  <si>
    <t>Construction Power - Hydro</t>
  </si>
  <si>
    <t xml:space="preserve">Manitoba Net Load </t>
  </si>
  <si>
    <t>Less: Adverse Water</t>
  </si>
  <si>
    <t>Total Net Exports</t>
  </si>
  <si>
    <t>Total Energy Demand</t>
  </si>
  <si>
    <t>8+9</t>
  </si>
  <si>
    <t>7-10</t>
  </si>
  <si>
    <t>Less :</t>
  </si>
  <si>
    <t>Adverse Water</t>
  </si>
  <si>
    <t>11+12+13</t>
  </si>
  <si>
    <t>NFAT 2013 Update</t>
  </si>
  <si>
    <t>2048/49</t>
  </si>
  <si>
    <t>2013 Base Load Forecast</t>
  </si>
  <si>
    <t>Less: 2013 Base DSM Forecast</t>
  </si>
  <si>
    <t>Supply (2013)</t>
  </si>
  <si>
    <t>2012 Exports</t>
  </si>
  <si>
    <t>2013 Exports</t>
  </si>
  <si>
    <t>2012 DSM</t>
  </si>
  <si>
    <t>2013 DSM</t>
  </si>
  <si>
    <t>K19/C26/750MW (WPS Sale &amp; Inv) – 1.5x DSM</t>
  </si>
  <si>
    <t>Less: 1.5x 2013 DSM Forecast</t>
  </si>
  <si>
    <t>System Surplus</t>
  </si>
  <si>
    <t>K19/C26/750MW (WPS Sale &amp; Inv) – 4x DSM</t>
  </si>
  <si>
    <t xml:space="preserve"> </t>
  </si>
  <si>
    <t>Less: 4x 2013 DSM Forecast</t>
  </si>
  <si>
    <t>2013 DSM 1.5x</t>
  </si>
  <si>
    <t>2013 DSM 4x</t>
  </si>
  <si>
    <t>Hydro</t>
  </si>
  <si>
    <t>Thermal</t>
  </si>
  <si>
    <t>Source: NFAT, Table 5.1</t>
  </si>
  <si>
    <t>Gross Firm Base Fcast</t>
  </si>
  <si>
    <t>Long Term Economic Std Dev</t>
  </si>
  <si>
    <t>10.0% Prob point</t>
  </si>
  <si>
    <t>90.0% Prob point</t>
  </si>
  <si>
    <t>Gross Total Peak Base Fcast</t>
  </si>
  <si>
    <t>Source: NFAT Appendix D, p. 45-46</t>
  </si>
  <si>
    <t>Energy</t>
  </si>
  <si>
    <t>Peak</t>
  </si>
  <si>
    <t>No New Resources – 90th Percentile Load</t>
  </si>
  <si>
    <t>2012 90th Percentile Load Forecast</t>
  </si>
  <si>
    <t>No New Resources – 10th Percentile Load Forecast</t>
  </si>
  <si>
    <t>2012 10th Percentile Load Forecast</t>
  </si>
  <si>
    <t>--Brandon Coal - Unit 5</t>
  </si>
  <si>
    <t>--Selkirk Gas</t>
  </si>
  <si>
    <t>--Brandon Units 6-7 SCGT</t>
  </si>
  <si>
    <t>Total 2013 Supply</t>
  </si>
  <si>
    <t>Contracted Imports (extended)</t>
  </si>
  <si>
    <t>Proposed Imports (extended)</t>
  </si>
  <si>
    <t>Extended import contracts</t>
  </si>
  <si>
    <t>Existing Wind</t>
  </si>
  <si>
    <t>10% of MB Load + Exports</t>
  </si>
  <si>
    <t>Off Peak Transmission Limit</t>
  </si>
  <si>
    <t>Criteria Limit</t>
  </si>
  <si>
    <t>10% of MB Net Load</t>
  </si>
  <si>
    <t>All Hours Transmission Limit</t>
  </si>
  <si>
    <t>2013 Total Exports</t>
  </si>
  <si>
    <t>2013 Base Load Forecast + Construction power</t>
  </si>
  <si>
    <t>2013 Total Net Exports</t>
  </si>
  <si>
    <t>Extended hydro adjustment</t>
  </si>
  <si>
    <t>Additional Imports to 6,443 GWh</t>
  </si>
  <si>
    <t>Supply + on-peak imports</t>
  </si>
  <si>
    <t>Brandon add'l energy</t>
  </si>
  <si>
    <t>Supply (2013) + Brandon</t>
  </si>
  <si>
    <t>2012 Net Load + Exports</t>
  </si>
  <si>
    <t>2013 Net Load + Exports</t>
  </si>
  <si>
    <t>2012 Demand + Reserves</t>
  </si>
  <si>
    <t>2013 Demand + Reserves</t>
  </si>
  <si>
    <t>Reserve Margin</t>
  </si>
  <si>
    <t>2013 Demand + Reserves (1.5x DSM)</t>
  </si>
  <si>
    <t>2013 Demand + Reserves (4x DSM)</t>
  </si>
  <si>
    <t>2013 Net Load + Exports (1.5x DSM)</t>
  </si>
  <si>
    <t>2013 Net Load + Exports (4x DSM)</t>
  </si>
  <si>
    <t>2013 Demand + Reserves (Reference)</t>
  </si>
  <si>
    <t>2013 Demand + Reserves (90th)</t>
  </si>
  <si>
    <t>2013 Demand + Reserves (10th)</t>
  </si>
  <si>
    <t>Reference Assumptions</t>
  </si>
  <si>
    <t>Load Sensitivities</t>
  </si>
  <si>
    <t>10th Percentile</t>
  </si>
  <si>
    <t>90th Percentile</t>
  </si>
  <si>
    <t>Capacity</t>
  </si>
  <si>
    <t>Reference Demand</t>
  </si>
  <si>
    <t>Calculated Reserve</t>
  </si>
  <si>
    <t>Reference Demand+Reserves</t>
  </si>
  <si>
    <t>2013 Net Load + Exports (Reference)</t>
  </si>
  <si>
    <t>2013 Net Load + Exports (90th)</t>
  </si>
  <si>
    <t>2013 Net Load + Exports (10th)</t>
  </si>
  <si>
    <t>Source: NFAT, Appendix 4.2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</si>
</sst>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numFmt numFmtId="165" formatCode="0_);[Red]\(0\)"/>
    <numFmt numFmtId="166" formatCode="#\ ###_);[Red]\(#\ ###\)"/>
    <numFmt numFmtId="167" formatCode="##.000\ ###"/>
    <numFmt numFmtId="168" formatCode="##.00\ ###"/>
    <numFmt numFmtId="169" formatCode="0.0%"/>
  </numFmts>
  <fonts count="15" x14ac:knownFonts="1">
    <font>
      <sz val="11"/>
      <color theme="1"/>
      <name val="Calibri"/>
      <family val="2"/>
      <scheme val="minor"/>
    </font>
    <font>
      <b/>
      <sz val="11"/>
      <color theme="1"/>
      <name val="Calibri"/>
      <family val="2"/>
      <scheme val="minor"/>
    </font>
    <font>
      <b/>
      <sz val="12"/>
      <name val="Cambria"/>
      <family val="1"/>
      <scheme val="major"/>
    </font>
    <font>
      <sz val="11"/>
      <name val="Calibri"/>
      <family val="2"/>
      <scheme val="minor"/>
    </font>
    <font>
      <sz val="10"/>
      <name val="Arial"/>
      <family val="2"/>
    </font>
    <font>
      <b/>
      <sz val="11"/>
      <name val="Calibri"/>
      <family val="2"/>
      <scheme val="minor"/>
    </font>
    <font>
      <sz val="9"/>
      <color theme="1"/>
      <name val="Calibri"/>
      <family val="2"/>
      <scheme val="minor"/>
    </font>
    <font>
      <sz val="9"/>
      <name val="Calibri"/>
      <family val="2"/>
      <scheme val="minor"/>
    </font>
    <font>
      <b/>
      <sz val="11"/>
      <color theme="1"/>
      <name val="Cambria"/>
      <family val="1"/>
      <scheme val="major"/>
    </font>
    <font>
      <b/>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1"/>
      <color rgb="FFFA7D00"/>
      <name val="Calibri"/>
      <family val="2"/>
      <scheme val="minor"/>
    </font>
    <font>
      <sz val="11"/>
      <color theme="1"/>
      <name val="Calibri"/>
      <family val="2"/>
      <scheme val="minor"/>
    </font>
  </fonts>
  <fills count="12">
    <fill>
      <patternFill patternType="none"/>
    </fill>
    <fill>
      <patternFill patternType="gray125"/>
    </fill>
    <fill>
      <patternFill patternType="solid">
        <fgColor rgb="FFC5BE9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B8CCE4"/>
        <bgColor indexed="64"/>
      </patternFill>
    </fill>
    <fill>
      <patternFill patternType="solid">
        <fgColor rgb="FFF2F2F2"/>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auto="1"/>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top/>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top style="thin">
        <color indexed="64"/>
      </top>
      <bottom/>
      <diagonal/>
    </border>
    <border>
      <left style="thin">
        <color auto="1"/>
      </left>
      <right/>
      <top/>
      <bottom style="medium">
        <color indexed="64"/>
      </bottom>
      <diagonal/>
    </border>
    <border>
      <left style="thin">
        <color auto="1"/>
      </left>
      <right/>
      <top style="medium">
        <color auto="1"/>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4" fillId="0" borderId="0"/>
    <xf numFmtId="0" fontId="13" fillId="8" borderId="27" applyNumberFormat="0" applyAlignment="0" applyProtection="0"/>
    <xf numFmtId="9" fontId="14" fillId="0" borderId="0" applyFont="0" applyFill="0" applyBorder="0" applyAlignment="0" applyProtection="0"/>
  </cellStyleXfs>
  <cellXfs count="258">
    <xf numFmtId="0" fontId="0" fillId="0" borderId="0" xfId="0"/>
    <xf numFmtId="0" fontId="2" fillId="0" borderId="0" xfId="0" applyFont="1" applyFill="1" applyAlignment="1"/>
    <xf numFmtId="15" fontId="0" fillId="0" borderId="0" xfId="0" applyNumberFormat="1"/>
    <xf numFmtId="0" fontId="0" fillId="0" borderId="0" xfId="0" applyFill="1" applyBorder="1"/>
    <xf numFmtId="0" fontId="3" fillId="0" borderId="1" xfId="0" applyFont="1" applyFill="1" applyBorder="1" applyAlignment="1"/>
    <xf numFmtId="0" fontId="3" fillId="0" borderId="0" xfId="0" applyFont="1" applyFill="1" applyBorder="1" applyAlignment="1">
      <alignment horizontal="left"/>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xf numFmtId="0" fontId="3" fillId="0" borderId="1" xfId="1" applyFont="1" applyFill="1" applyBorder="1" applyAlignment="1">
      <alignment horizontal="center"/>
    </xf>
    <xf numFmtId="0" fontId="3" fillId="0" borderId="0" xfId="1" applyFont="1" applyFill="1" applyBorder="1" applyAlignment="1">
      <alignment horizontal="center"/>
    </xf>
    <xf numFmtId="0" fontId="5" fillId="0" borderId="2" xfId="0" applyFont="1" applyFill="1" applyBorder="1" applyAlignment="1"/>
    <xf numFmtId="0" fontId="0" fillId="0" borderId="3" xfId="0" applyBorder="1"/>
    <xf numFmtId="0" fontId="3" fillId="0" borderId="3" xfId="0" applyFont="1" applyFill="1" applyBorder="1" applyAlignment="1"/>
    <xf numFmtId="0" fontId="3" fillId="0" borderId="4" xfId="0" applyFont="1" applyFill="1" applyBorder="1" applyAlignment="1"/>
    <xf numFmtId="164" fontId="0" fillId="0" borderId="3" xfId="0" applyNumberFormat="1" applyFont="1" applyBorder="1"/>
    <xf numFmtId="164" fontId="0" fillId="0" borderId="5" xfId="0" applyNumberFormat="1" applyFont="1" applyBorder="1"/>
    <xf numFmtId="164" fontId="0" fillId="0" borderId="0" xfId="0" applyNumberFormat="1" applyFont="1" applyFill="1" applyBorder="1"/>
    <xf numFmtId="164" fontId="0" fillId="0" borderId="3" xfId="0" applyNumberFormat="1" applyBorder="1"/>
    <xf numFmtId="0" fontId="5" fillId="0" borderId="6" xfId="0" applyFont="1" applyFill="1" applyBorder="1" applyAlignment="1"/>
    <xf numFmtId="0" fontId="5" fillId="0" borderId="0" xfId="0" applyFont="1" applyFill="1" applyBorder="1" applyAlignment="1"/>
    <xf numFmtId="0" fontId="0" fillId="0" borderId="0" xfId="0" applyBorder="1"/>
    <xf numFmtId="0" fontId="3" fillId="0" borderId="0" xfId="0" applyFont="1" applyFill="1" applyBorder="1" applyAlignment="1"/>
    <xf numFmtId="0" fontId="3" fillId="0" borderId="7" xfId="0" applyFont="1" applyFill="1" applyBorder="1" applyAlignment="1"/>
    <xf numFmtId="164" fontId="0" fillId="0" borderId="0" xfId="0" applyNumberFormat="1" applyFont="1" applyBorder="1"/>
    <xf numFmtId="164" fontId="0" fillId="0" borderId="8" xfId="0" applyNumberFormat="1" applyFont="1" applyBorder="1"/>
    <xf numFmtId="164" fontId="0" fillId="0" borderId="0" xfId="0" applyNumberFormat="1" applyBorder="1"/>
    <xf numFmtId="0" fontId="0" fillId="0" borderId="6" xfId="0" applyBorder="1"/>
    <xf numFmtId="0" fontId="0" fillId="0" borderId="0" xfId="0" applyFont="1" applyFill="1" applyBorder="1" applyAlignment="1"/>
    <xf numFmtId="0" fontId="0" fillId="0" borderId="0" xfId="0" applyFont="1" applyFill="1" applyBorder="1" applyAlignment="1">
      <alignment horizontal="right"/>
    </xf>
    <xf numFmtId="0" fontId="6" fillId="0" borderId="7" xfId="0" applyFont="1" applyFill="1" applyBorder="1" applyAlignment="1">
      <alignment horizontal="right"/>
    </xf>
    <xf numFmtId="164" fontId="0" fillId="0" borderId="0" xfId="0" applyNumberFormat="1"/>
    <xf numFmtId="0" fontId="0" fillId="0" borderId="0" xfId="0" applyFont="1" applyFill="1" applyBorder="1"/>
    <xf numFmtId="0" fontId="0" fillId="0" borderId="0" xfId="0" applyFont="1" applyFill="1" applyBorder="1" applyAlignment="1">
      <alignment horizontal="left"/>
    </xf>
    <xf numFmtId="0" fontId="6" fillId="0" borderId="7" xfId="0" applyFont="1" applyFill="1" applyBorder="1" applyAlignment="1">
      <alignment horizontal="left"/>
    </xf>
    <xf numFmtId="0" fontId="0" fillId="0" borderId="0" xfId="0" applyFill="1"/>
    <xf numFmtId="0" fontId="6" fillId="3" borderId="6" xfId="0" applyFont="1" applyFill="1" applyBorder="1"/>
    <xf numFmtId="0" fontId="0" fillId="3" borderId="0" xfId="0" applyFill="1"/>
    <xf numFmtId="0" fontId="1" fillId="3" borderId="0" xfId="0" applyFont="1" applyFill="1" applyBorder="1"/>
    <xf numFmtId="0" fontId="1" fillId="3" borderId="0" xfId="0" applyFont="1" applyFill="1" applyBorder="1" applyAlignment="1">
      <alignment horizontal="left"/>
    </xf>
    <xf numFmtId="0" fontId="6" fillId="3" borderId="7" xfId="0" applyFont="1" applyFill="1" applyBorder="1" applyAlignment="1">
      <alignment horizontal="left"/>
    </xf>
    <xf numFmtId="164" fontId="0" fillId="3" borderId="0" xfId="0" applyNumberFormat="1" applyFont="1" applyFill="1" applyBorder="1"/>
    <xf numFmtId="164" fontId="0" fillId="3" borderId="8" xfId="0" applyNumberFormat="1" applyFont="1" applyFill="1" applyBorder="1"/>
    <xf numFmtId="0" fontId="0" fillId="0" borderId="6" xfId="0" applyFill="1" applyBorder="1"/>
    <xf numFmtId="164" fontId="0" fillId="0" borderId="8" xfId="0" applyNumberFormat="1" applyFont="1" applyFill="1" applyBorder="1"/>
    <xf numFmtId="0" fontId="0" fillId="3" borderId="0" xfId="0" applyFont="1" applyFill="1" applyBorder="1"/>
    <xf numFmtId="0" fontId="6" fillId="3" borderId="7" xfId="0" applyFont="1" applyFill="1" applyBorder="1" applyAlignment="1">
      <alignment horizontal="right"/>
    </xf>
    <xf numFmtId="0" fontId="6" fillId="0" borderId="6" xfId="0" applyFont="1" applyFill="1" applyBorder="1"/>
    <xf numFmtId="0" fontId="0" fillId="0" borderId="0" xfId="0" applyFill="1" applyBorder="1" applyAlignment="1">
      <alignment vertical="top"/>
    </xf>
    <xf numFmtId="0" fontId="0" fillId="0" borderId="7" xfId="0" applyFont="1" applyFill="1" applyBorder="1" applyAlignment="1">
      <alignment vertical="top"/>
    </xf>
    <xf numFmtId="164" fontId="0" fillId="0" borderId="0" xfId="0" applyNumberFormat="1" applyFill="1" applyBorder="1"/>
    <xf numFmtId="164" fontId="0" fillId="0" borderId="8" xfId="0" applyNumberFormat="1" applyFill="1" applyBorder="1"/>
    <xf numFmtId="0" fontId="0" fillId="3" borderId="0" xfId="0" applyFill="1" applyBorder="1"/>
    <xf numFmtId="0" fontId="1" fillId="3" borderId="0" xfId="0" applyFont="1" applyFill="1" applyBorder="1" applyAlignment="1">
      <alignment vertical="top"/>
    </xf>
    <xf numFmtId="0" fontId="0" fillId="3" borderId="7" xfId="0" applyFont="1" applyFill="1" applyBorder="1" applyAlignment="1">
      <alignment vertical="top"/>
    </xf>
    <xf numFmtId="164" fontId="0" fillId="3" borderId="0" xfId="0" applyNumberFormat="1" applyFill="1" applyBorder="1"/>
    <xf numFmtId="164" fontId="0" fillId="3" borderId="8" xfId="0" applyNumberFormat="1" applyFill="1" applyBorder="1"/>
    <xf numFmtId="0" fontId="6" fillId="3" borderId="9" xfId="0" applyFont="1" applyFill="1" applyBorder="1"/>
    <xf numFmtId="0" fontId="1" fillId="3" borderId="10" xfId="0" applyFont="1" applyFill="1" applyBorder="1"/>
    <xf numFmtId="0" fontId="0" fillId="3" borderId="10" xfId="0" applyFill="1" applyBorder="1"/>
    <xf numFmtId="0" fontId="0" fillId="3" borderId="10" xfId="0" applyFont="1" applyFill="1" applyBorder="1" applyAlignment="1">
      <alignment horizontal="left"/>
    </xf>
    <xf numFmtId="0" fontId="6" fillId="3" borderId="11" xfId="0" applyFont="1" applyFill="1" applyBorder="1" applyAlignment="1">
      <alignment horizontal="center"/>
    </xf>
    <xf numFmtId="164" fontId="1" fillId="3" borderId="10" xfId="0" applyNumberFormat="1" applyFont="1" applyFill="1" applyBorder="1"/>
    <xf numFmtId="164" fontId="1" fillId="3" borderId="12" xfId="0" applyNumberFormat="1" applyFont="1" applyFill="1" applyBorder="1"/>
    <xf numFmtId="164" fontId="1" fillId="0" borderId="0" xfId="0" applyNumberFormat="1" applyFont="1" applyFill="1" applyBorder="1"/>
    <xf numFmtId="0" fontId="0" fillId="0" borderId="13" xfId="0" applyFill="1" applyBorder="1"/>
    <xf numFmtId="0" fontId="1" fillId="0" borderId="0" xfId="0" applyFont="1" applyFill="1" applyBorder="1"/>
    <xf numFmtId="164" fontId="0" fillId="0" borderId="14" xfId="0" applyNumberFormat="1" applyFont="1" applyFill="1" applyBorder="1"/>
    <xf numFmtId="164" fontId="0" fillId="0" borderId="15" xfId="0" applyNumberFormat="1" applyFont="1" applyFill="1" applyBorder="1"/>
    <xf numFmtId="0" fontId="6" fillId="0" borderId="7" xfId="0" applyFont="1" applyFill="1" applyBorder="1" applyAlignment="1">
      <alignment horizontal="right" vertical="top"/>
    </xf>
    <xf numFmtId="164" fontId="0" fillId="0" borderId="0" xfId="0" applyNumberFormat="1" applyFill="1"/>
    <xf numFmtId="164" fontId="0" fillId="0" borderId="8" xfId="0" applyNumberFormat="1" applyBorder="1"/>
    <xf numFmtId="0" fontId="0" fillId="0" borderId="0" xfId="0" applyFill="1" applyBorder="1" applyAlignment="1">
      <alignment horizontal="left"/>
    </xf>
    <xf numFmtId="14" fontId="6" fillId="0" borderId="7" xfId="0" applyNumberFormat="1" applyFont="1" applyFill="1" applyBorder="1" applyAlignment="1">
      <alignment horizontal="right"/>
    </xf>
    <xf numFmtId="0" fontId="0" fillId="0" borderId="7" xfId="0" applyFont="1" applyFill="1" applyBorder="1"/>
    <xf numFmtId="0" fontId="6" fillId="3" borderId="16" xfId="0" applyFont="1" applyFill="1" applyBorder="1"/>
    <xf numFmtId="0" fontId="1" fillId="3" borderId="1" xfId="0" applyFont="1" applyFill="1" applyBorder="1"/>
    <xf numFmtId="0" fontId="0" fillId="3" borderId="0" xfId="0" applyFont="1" applyFill="1" applyBorder="1" applyAlignment="1">
      <alignment horizontal="left"/>
    </xf>
    <xf numFmtId="0" fontId="6" fillId="3" borderId="17" xfId="0" applyFont="1" applyFill="1" applyBorder="1" applyAlignment="1">
      <alignment horizontal="right"/>
    </xf>
    <xf numFmtId="164" fontId="1" fillId="3" borderId="1" xfId="0" applyNumberFormat="1" applyFont="1" applyFill="1" applyBorder="1"/>
    <xf numFmtId="164" fontId="1" fillId="3" borderId="18" xfId="0" applyNumberFormat="1" applyFont="1" applyFill="1" applyBorder="1"/>
    <xf numFmtId="0" fontId="6" fillId="4" borderId="16" xfId="0" applyFont="1" applyFill="1" applyBorder="1"/>
    <xf numFmtId="0" fontId="5" fillId="4" borderId="19" xfId="0" applyFont="1" applyFill="1" applyBorder="1" applyAlignment="1"/>
    <xf numFmtId="0" fontId="7" fillId="4" borderId="17" xfId="0" applyFont="1" applyFill="1" applyBorder="1" applyAlignment="1">
      <alignment horizontal="center"/>
    </xf>
    <xf numFmtId="164" fontId="1" fillId="4" borderId="1" xfId="0" applyNumberFormat="1" applyFont="1" applyFill="1" applyBorder="1"/>
    <xf numFmtId="164" fontId="1" fillId="4" borderId="18" xfId="0" applyNumberFormat="1" applyFont="1" applyFill="1" applyBorder="1"/>
    <xf numFmtId="164" fontId="1" fillId="4" borderId="20" xfId="0" applyNumberFormat="1" applyFont="1" applyFill="1" applyBorder="1"/>
    <xf numFmtId="0" fontId="6" fillId="0" borderId="0" xfId="0" applyFont="1"/>
    <xf numFmtId="0" fontId="5" fillId="0" borderId="3" xfId="0" applyFont="1" applyFill="1" applyBorder="1" applyAlignment="1"/>
    <xf numFmtId="0" fontId="3" fillId="0" borderId="4" xfId="0" applyFont="1" applyFill="1" applyBorder="1"/>
    <xf numFmtId="164" fontId="0" fillId="0" borderId="3" xfId="0" applyNumberFormat="1" applyFill="1" applyBorder="1"/>
    <xf numFmtId="164" fontId="0" fillId="0" borderId="5" xfId="0" applyNumberFormat="1" applyBorder="1"/>
    <xf numFmtId="164" fontId="0" fillId="0" borderId="21" xfId="0" applyNumberFormat="1" applyBorder="1"/>
    <xf numFmtId="0" fontId="6" fillId="0" borderId="6" xfId="0" applyFont="1" applyBorder="1"/>
    <xf numFmtId="0" fontId="0" fillId="0" borderId="0" xfId="0"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3" borderId="0" xfId="0" applyFont="1" applyFill="1" applyBorder="1" applyAlignment="1">
      <alignment vertical="center"/>
    </xf>
    <xf numFmtId="0" fontId="0" fillId="3" borderId="7" xfId="0" applyFont="1" applyFill="1" applyBorder="1" applyAlignment="1">
      <alignment vertical="center"/>
    </xf>
    <xf numFmtId="0" fontId="0" fillId="3" borderId="0" xfId="0" applyFill="1" applyBorder="1" applyAlignment="1">
      <alignment vertical="center"/>
    </xf>
    <xf numFmtId="0" fontId="1" fillId="5" borderId="1" xfId="0" applyFont="1" applyFill="1" applyBorder="1" applyAlignment="1">
      <alignment vertical="top"/>
    </xf>
    <xf numFmtId="0" fontId="6" fillId="5" borderId="17" xfId="0" quotePrefix="1" applyFont="1" applyFill="1" applyBorder="1" applyAlignment="1">
      <alignment horizontal="center" vertical="top"/>
    </xf>
    <xf numFmtId="164" fontId="1" fillId="5" borderId="1" xfId="0" applyNumberFormat="1" applyFont="1" applyFill="1" applyBorder="1"/>
    <xf numFmtId="164" fontId="1" fillId="5" borderId="18" xfId="0" applyNumberFormat="1" applyFont="1" applyFill="1" applyBorder="1"/>
    <xf numFmtId="164" fontId="0" fillId="0" borderId="19" xfId="0" applyNumberFormat="1" applyBorder="1"/>
    <xf numFmtId="0" fontId="6" fillId="0" borderId="2" xfId="0" applyFont="1" applyBorder="1"/>
    <xf numFmtId="0" fontId="0" fillId="0" borderId="4" xfId="0" applyFont="1" applyFill="1" applyBorder="1"/>
    <xf numFmtId="0" fontId="6" fillId="4" borderId="6" xfId="0" quotePrefix="1" applyNumberFormat="1" applyFont="1" applyFill="1" applyBorder="1"/>
    <xf numFmtId="0" fontId="5" fillId="4" borderId="0" xfId="0" applyFont="1" applyFill="1" applyBorder="1" applyAlignment="1"/>
    <xf numFmtId="16" fontId="7" fillId="4" borderId="7" xfId="0" quotePrefix="1" applyNumberFormat="1" applyFont="1" applyFill="1" applyBorder="1" applyAlignment="1">
      <alignment horizontal="center"/>
    </xf>
    <xf numFmtId="164" fontId="1" fillId="4" borderId="0" xfId="0" applyNumberFormat="1" applyFont="1" applyFill="1" applyBorder="1"/>
    <xf numFmtId="165" fontId="1" fillId="4" borderId="0" xfId="0" applyNumberFormat="1" applyFont="1" applyFill="1" applyBorder="1"/>
    <xf numFmtId="165" fontId="1" fillId="4" borderId="8" xfId="0" applyNumberFormat="1" applyFont="1" applyFill="1" applyBorder="1"/>
    <xf numFmtId="166" fontId="1" fillId="4" borderId="0" xfId="0" applyNumberFormat="1" applyFont="1" applyFill="1" applyBorder="1"/>
    <xf numFmtId="166" fontId="1" fillId="4" borderId="8" xfId="0" applyNumberFormat="1" applyFont="1" applyFill="1" applyBorder="1"/>
    <xf numFmtId="0" fontId="5" fillId="6" borderId="22" xfId="0" applyFont="1" applyFill="1" applyBorder="1" applyAlignment="1"/>
    <xf numFmtId="0" fontId="5" fillId="6" borderId="19" xfId="0" applyFont="1" applyFill="1" applyBorder="1" applyAlignment="1"/>
    <xf numFmtId="0" fontId="7" fillId="6" borderId="23" xfId="0" quotePrefix="1" applyNumberFormat="1" applyFont="1" applyFill="1" applyBorder="1" applyAlignment="1">
      <alignment horizontal="center"/>
    </xf>
    <xf numFmtId="164" fontId="1" fillId="6" borderId="19" xfId="0" applyNumberFormat="1" applyFont="1" applyFill="1" applyBorder="1"/>
    <xf numFmtId="164" fontId="1" fillId="6" borderId="20"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0" fillId="0" borderId="0" xfId="0" applyAlignment="1">
      <alignment horizontal="left"/>
    </xf>
    <xf numFmtId="164" fontId="0" fillId="0" borderId="0" xfId="0" applyNumberFormat="1" applyFill="1" applyBorder="1" applyAlignment="1">
      <alignment horizontal="center"/>
    </xf>
    <xf numFmtId="164" fontId="0" fillId="0" borderId="0" xfId="0" applyNumberFormat="1" applyFont="1" applyFill="1" applyBorder="1" applyAlignment="1">
      <alignment horizontal="center"/>
    </xf>
    <xf numFmtId="164" fontId="3" fillId="0" borderId="0" xfId="1" applyNumberFormat="1" applyFont="1" applyFill="1" applyBorder="1" applyAlignment="1">
      <alignment horizontal="center"/>
    </xf>
    <xf numFmtId="0" fontId="4" fillId="0" borderId="4" xfId="0" applyFont="1" applyFill="1" applyBorder="1" applyAlignment="1">
      <alignment horizontal="right"/>
    </xf>
    <xf numFmtId="0" fontId="1" fillId="0" borderId="0" xfId="0" applyFont="1" applyBorder="1"/>
    <xf numFmtId="0" fontId="4" fillId="0" borderId="7" xfId="0" applyFont="1" applyFill="1" applyBorder="1" applyAlignment="1">
      <alignment horizontal="right"/>
    </xf>
    <xf numFmtId="0" fontId="7" fillId="0" borderId="7" xfId="0" applyFont="1" applyFill="1" applyBorder="1" applyAlignment="1">
      <alignment horizontal="right"/>
    </xf>
    <xf numFmtId="0" fontId="0" fillId="0" borderId="0" xfId="0" applyFill="1" applyAlignment="1">
      <alignment horizontal="left"/>
    </xf>
    <xf numFmtId="0" fontId="9" fillId="3" borderId="7" xfId="0" applyFont="1" applyFill="1" applyBorder="1" applyAlignment="1">
      <alignment horizontal="left"/>
    </xf>
    <xf numFmtId="164" fontId="1" fillId="3" borderId="0" xfId="0" applyNumberFormat="1" applyFont="1" applyFill="1" applyBorder="1"/>
    <xf numFmtId="164" fontId="1" fillId="3" borderId="8" xfId="0" applyNumberFormat="1" applyFont="1" applyFill="1" applyBorder="1"/>
    <xf numFmtId="0" fontId="6" fillId="3" borderId="7" xfId="0" applyFont="1" applyFill="1" applyBorder="1"/>
    <xf numFmtId="0" fontId="0" fillId="0" borderId="7" xfId="0" applyFill="1" applyBorder="1"/>
    <xf numFmtId="0" fontId="6" fillId="0" borderId="7" xfId="0" applyFont="1" applyFill="1" applyBorder="1"/>
    <xf numFmtId="0" fontId="1" fillId="0" borderId="0" xfId="0" applyFont="1" applyAlignment="1">
      <alignment horizontal="left"/>
    </xf>
    <xf numFmtId="0" fontId="1" fillId="0" borderId="13" xfId="0" applyFont="1" applyFill="1" applyBorder="1"/>
    <xf numFmtId="164" fontId="1" fillId="0" borderId="14" xfId="0" applyNumberFormat="1" applyFont="1" applyFill="1" applyBorder="1"/>
    <xf numFmtId="164" fontId="1" fillId="0" borderId="24" xfId="0" applyNumberFormat="1" applyFont="1" applyFill="1" applyBorder="1"/>
    <xf numFmtId="0" fontId="7" fillId="4" borderId="17" xfId="0" quotePrefix="1" applyFont="1" applyFill="1" applyBorder="1" applyAlignment="1">
      <alignment horizontal="center"/>
    </xf>
    <xf numFmtId="0" fontId="6" fillId="0" borderId="0" xfId="0" applyFont="1" applyAlignment="1">
      <alignment horizontal="right"/>
    </xf>
    <xf numFmtId="0" fontId="10" fillId="0" borderId="0" xfId="0" applyFont="1" applyFill="1" applyBorder="1"/>
    <xf numFmtId="0" fontId="0" fillId="0" borderId="3" xfId="0" applyFont="1" applyFill="1" applyBorder="1" applyAlignment="1">
      <alignment vertical="top"/>
    </xf>
    <xf numFmtId="0" fontId="6" fillId="0" borderId="4" xfId="0" applyFont="1" applyFill="1" applyBorder="1" applyAlignment="1">
      <alignment horizontal="left" vertical="top"/>
    </xf>
    <xf numFmtId="0" fontId="6" fillId="0" borderId="6" xfId="0" applyFont="1" applyBorder="1" applyAlignment="1">
      <alignment horizontal="right"/>
    </xf>
    <xf numFmtId="0" fontId="6" fillId="0" borderId="0" xfId="0" applyFont="1" applyBorder="1" applyAlignment="1">
      <alignment horizontal="right"/>
    </xf>
    <xf numFmtId="0" fontId="11" fillId="0" borderId="7" xfId="0" applyFont="1" applyFill="1" applyBorder="1"/>
    <xf numFmtId="0" fontId="0" fillId="0" borderId="0" xfId="0" applyFont="1" applyFill="1" applyBorder="1" applyAlignment="1">
      <alignment vertical="top"/>
    </xf>
    <xf numFmtId="0" fontId="10" fillId="0" borderId="7" xfId="0" applyFont="1" applyFill="1" applyBorder="1" applyAlignment="1">
      <alignment vertical="top"/>
    </xf>
    <xf numFmtId="0" fontId="10" fillId="0" borderId="7" xfId="0" applyFont="1" applyFill="1" applyBorder="1" applyAlignment="1">
      <alignment vertical="center"/>
    </xf>
    <xf numFmtId="0" fontId="6" fillId="3" borderId="6" xfId="0" applyFont="1" applyFill="1" applyBorder="1" applyAlignment="1">
      <alignment vertical="center"/>
    </xf>
    <xf numFmtId="14" fontId="6" fillId="3" borderId="7" xfId="0" quotePrefix="1" applyNumberFormat="1" applyFont="1" applyFill="1" applyBorder="1" applyAlignment="1">
      <alignment horizontal="center" vertical="top"/>
    </xf>
    <xf numFmtId="0" fontId="6" fillId="0" borderId="0" xfId="0" applyFont="1" applyFill="1" applyBorder="1"/>
    <xf numFmtId="0" fontId="0" fillId="0" borderId="0" xfId="0" applyFill="1" applyBorder="1" applyAlignment="1"/>
    <xf numFmtId="0" fontId="10" fillId="0" borderId="7" xfId="0" applyFont="1" applyFill="1" applyBorder="1"/>
    <xf numFmtId="0" fontId="12" fillId="0" borderId="7" xfId="0" applyFont="1" applyFill="1" applyBorder="1" applyAlignment="1">
      <alignment vertical="center"/>
    </xf>
    <xf numFmtId="164" fontId="1" fillId="0" borderId="8" xfId="0" applyNumberFormat="1" applyFont="1" applyFill="1" applyBorder="1"/>
    <xf numFmtId="0" fontId="6" fillId="3" borderId="7" xfId="0" quotePrefix="1" applyFont="1" applyFill="1" applyBorder="1" applyAlignment="1">
      <alignment horizontal="center" vertical="top"/>
    </xf>
    <xf numFmtId="164" fontId="1" fillId="3" borderId="0" xfId="0" applyNumberFormat="1" applyFont="1" applyFill="1" applyBorder="1" applyAlignment="1">
      <alignment horizontal="right"/>
    </xf>
    <xf numFmtId="164" fontId="1" fillId="3" borderId="8" xfId="0" applyNumberFormat="1" applyFont="1" applyFill="1" applyBorder="1" applyAlignment="1">
      <alignment horizontal="right"/>
    </xf>
    <xf numFmtId="0" fontId="6" fillId="4" borderId="22" xfId="0" quotePrefix="1" applyFont="1" applyFill="1" applyBorder="1"/>
    <xf numFmtId="0" fontId="1" fillId="5" borderId="19" xfId="0" applyFont="1" applyFill="1" applyBorder="1" applyAlignment="1"/>
    <xf numFmtId="14" fontId="6" fillId="5" borderId="23" xfId="0" quotePrefix="1" applyNumberFormat="1" applyFont="1" applyFill="1" applyBorder="1" applyAlignment="1">
      <alignment horizontal="center"/>
    </xf>
    <xf numFmtId="164" fontId="1" fillId="4" borderId="19" xfId="0" applyNumberFormat="1" applyFont="1" applyFill="1" applyBorder="1"/>
    <xf numFmtId="0" fontId="6" fillId="5" borderId="2" xfId="0" applyFont="1" applyFill="1" applyBorder="1" applyAlignment="1">
      <alignment vertical="top"/>
    </xf>
    <xf numFmtId="0" fontId="5" fillId="4" borderId="3" xfId="0" applyFont="1" applyFill="1" applyBorder="1" applyAlignment="1"/>
    <xf numFmtId="16" fontId="11" fillId="4" borderId="4" xfId="0" quotePrefix="1" applyNumberFormat="1" applyFont="1" applyFill="1" applyBorder="1" applyAlignment="1">
      <alignment horizontal="center"/>
    </xf>
    <xf numFmtId="164" fontId="1" fillId="4" borderId="21" xfId="0" applyNumberFormat="1" applyFont="1" applyFill="1" applyBorder="1"/>
    <xf numFmtId="164" fontId="1" fillId="4" borderId="3" xfId="0" applyNumberFormat="1" applyFont="1" applyFill="1" applyBorder="1"/>
    <xf numFmtId="165" fontId="1" fillId="4" borderId="3" xfId="0" applyNumberFormat="1" applyFont="1" applyFill="1" applyBorder="1"/>
    <xf numFmtId="166" fontId="1" fillId="4" borderId="3" xfId="0" applyNumberFormat="1" applyFont="1" applyFill="1" applyBorder="1"/>
    <xf numFmtId="166" fontId="1" fillId="4" borderId="5" xfId="0" applyNumberFormat="1" applyFont="1" applyFill="1" applyBorder="1"/>
    <xf numFmtId="166" fontId="1" fillId="4" borderId="21" xfId="0" applyNumberFormat="1" applyFont="1" applyFill="1" applyBorder="1"/>
    <xf numFmtId="164" fontId="0" fillId="0" borderId="15" xfId="0" applyNumberFormat="1" applyBorder="1"/>
    <xf numFmtId="164" fontId="0" fillId="0" borderId="25" xfId="0" applyNumberFormat="1" applyBorder="1"/>
    <xf numFmtId="164" fontId="0" fillId="0" borderId="1" xfId="0" applyNumberFormat="1" applyBorder="1"/>
    <xf numFmtId="164" fontId="0" fillId="0" borderId="18" xfId="0" applyNumberFormat="1" applyBorder="1"/>
    <xf numFmtId="0" fontId="11" fillId="6" borderId="23" xfId="0" quotePrefix="1" applyFont="1" applyFill="1" applyBorder="1" applyAlignment="1">
      <alignment horizontal="center"/>
    </xf>
    <xf numFmtId="164" fontId="1" fillId="6" borderId="26" xfId="0" applyNumberFormat="1" applyFont="1" applyFill="1" applyBorder="1"/>
    <xf numFmtId="165" fontId="1" fillId="4" borderId="15" xfId="0" applyNumberFormat="1" applyFont="1" applyFill="1" applyBorder="1"/>
    <xf numFmtId="0" fontId="3" fillId="0" borderId="0" xfId="1" applyNumberFormat="1" applyFont="1" applyFill="1" applyBorder="1" applyAlignment="1">
      <alignment horizontal="center"/>
    </xf>
    <xf numFmtId="164" fontId="1" fillId="5" borderId="3" xfId="0" applyNumberFormat="1" applyFont="1" applyFill="1" applyBorder="1"/>
    <xf numFmtId="165" fontId="1" fillId="5" borderId="3" xfId="0" applyNumberFormat="1" applyFont="1" applyFill="1" applyBorder="1"/>
    <xf numFmtId="166" fontId="1" fillId="5" borderId="3" xfId="0" applyNumberFormat="1" applyFont="1" applyFill="1" applyBorder="1"/>
    <xf numFmtId="166" fontId="1" fillId="5" borderId="5" xfId="0" applyNumberFormat="1" applyFont="1" applyFill="1" applyBorder="1"/>
    <xf numFmtId="0" fontId="0" fillId="0" borderId="0" xfId="0" applyFont="1"/>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vertical="top"/>
    </xf>
    <xf numFmtId="0" fontId="0" fillId="0" borderId="0" xfId="0" applyFill="1" applyBorder="1"/>
    <xf numFmtId="0" fontId="0" fillId="0" borderId="0" xfId="0" applyFont="1" applyFill="1" applyBorder="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top"/>
    </xf>
    <xf numFmtId="167" fontId="0" fillId="0" borderId="0" xfId="0" applyNumberFormat="1" applyBorder="1"/>
    <xf numFmtId="3" fontId="0" fillId="0" borderId="0" xfId="0" applyNumberFormat="1"/>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vertical="top"/>
    </xf>
    <xf numFmtId="0" fontId="0" fillId="0" borderId="0" xfId="0" applyFill="1" applyBorder="1"/>
    <xf numFmtId="0" fontId="0" fillId="0" borderId="0" xfId="0" applyFont="1" applyFill="1" applyBorder="1"/>
    <xf numFmtId="0" fontId="0" fillId="0" borderId="0" xfId="0" applyFill="1" applyBorder="1" applyAlignment="1">
      <alignment vertical="top"/>
    </xf>
    <xf numFmtId="0" fontId="0" fillId="0" borderId="0" xfId="0" applyFill="1" applyBorder="1" applyAlignment="1">
      <alignment vertical="center"/>
    </xf>
    <xf numFmtId="0" fontId="0" fillId="0" borderId="0" xfId="0" applyFont="1" applyFill="1" applyBorder="1" applyAlignment="1">
      <alignment vertical="center"/>
    </xf>
    <xf numFmtId="0" fontId="3" fillId="0" borderId="0" xfId="0" applyFont="1" applyFill="1" applyBorder="1"/>
    <xf numFmtId="164" fontId="1" fillId="4" borderId="8" xfId="0" applyNumberFormat="1" applyFont="1" applyFill="1" applyBorder="1"/>
    <xf numFmtId="164" fontId="1" fillId="4" borderId="15" xfId="0" applyNumberFormat="1" applyFont="1" applyFill="1" applyBorder="1"/>
    <xf numFmtId="164" fontId="1" fillId="5" borderId="5" xfId="0" applyNumberFormat="1" applyFont="1" applyFill="1" applyBorder="1"/>
    <xf numFmtId="0" fontId="0" fillId="0" borderId="0" xfId="0" applyFill="1" applyBorder="1" applyAlignment="1">
      <alignment horizontal="left"/>
    </xf>
    <xf numFmtId="0" fontId="0" fillId="0" borderId="0" xfId="0" applyFont="1" applyFill="1" applyBorder="1" applyAlignment="1">
      <alignment vertical="top"/>
    </xf>
    <xf numFmtId="0" fontId="0" fillId="0" borderId="0" xfId="0" applyFill="1" applyBorder="1"/>
    <xf numFmtId="0" fontId="0" fillId="0" borderId="0" xfId="0" applyFill="1" applyBorder="1" applyAlignment="1">
      <alignment vertical="top"/>
    </xf>
    <xf numFmtId="168" fontId="0" fillId="0" borderId="0" xfId="0" applyNumberFormat="1" applyBorder="1"/>
    <xf numFmtId="165" fontId="1" fillId="4" borderId="5" xfId="0" applyNumberFormat="1" applyFont="1" applyFill="1" applyBorder="1"/>
    <xf numFmtId="165" fontId="1" fillId="4" borderId="21" xfId="0" applyNumberFormat="1" applyFont="1" applyFill="1" applyBorder="1"/>
    <xf numFmtId="0" fontId="0" fillId="0" borderId="0" xfId="0" quotePrefix="1" applyFill="1" applyBorder="1" applyAlignment="1">
      <alignment horizontal="left"/>
    </xf>
    <xf numFmtId="0" fontId="0" fillId="0" borderId="0" xfId="0" quotePrefix="1" applyFont="1" applyFill="1" applyBorder="1" applyAlignment="1">
      <alignment horizontal="left"/>
    </xf>
    <xf numFmtId="0" fontId="0" fillId="0" borderId="0" xfId="0" quotePrefix="1" applyFont="1" applyFill="1" applyBorder="1"/>
    <xf numFmtId="164" fontId="0" fillId="3" borderId="0" xfId="0" applyNumberFormat="1" applyFont="1" applyFill="1" applyBorder="1" applyAlignment="1">
      <alignment horizontal="right"/>
    </xf>
    <xf numFmtId="164" fontId="13" fillId="8" borderId="27" xfId="2" applyNumberFormat="1"/>
    <xf numFmtId="0" fontId="0" fillId="0" borderId="0" xfId="0" applyFill="1" applyBorder="1" applyAlignment="1">
      <alignment horizontal="right"/>
    </xf>
    <xf numFmtId="3" fontId="0" fillId="9" borderId="0" xfId="0" applyNumberFormat="1" applyFill="1"/>
    <xf numFmtId="0" fontId="0" fillId="0" borderId="0" xfId="0" applyFill="1" applyBorder="1"/>
    <xf numFmtId="169" fontId="0" fillId="0" borderId="0" xfId="3" applyNumberFormat="1" applyFont="1"/>
    <xf numFmtId="0" fontId="1" fillId="9" borderId="0" xfId="0" applyFont="1" applyFill="1"/>
    <xf numFmtId="0" fontId="1" fillId="10" borderId="0" xfId="0" applyFont="1" applyFill="1"/>
    <xf numFmtId="0" fontId="0" fillId="10" borderId="0" xfId="0" applyFill="1"/>
    <xf numFmtId="0" fontId="0" fillId="10" borderId="0" xfId="0" applyFill="1" applyBorder="1"/>
    <xf numFmtId="0" fontId="0" fillId="10" borderId="0" xfId="0" applyFill="1" applyBorder="1" applyAlignment="1">
      <alignment horizontal="center"/>
    </xf>
    <xf numFmtId="0" fontId="3" fillId="10" borderId="0" xfId="1" applyFont="1" applyFill="1" applyBorder="1" applyAlignment="1">
      <alignment horizontal="center"/>
    </xf>
    <xf numFmtId="0" fontId="5" fillId="10" borderId="0" xfId="0" applyFont="1" applyFill="1" applyBorder="1" applyAlignment="1"/>
    <xf numFmtId="0" fontId="3" fillId="10" borderId="0" xfId="0" applyFont="1" applyFill="1" applyBorder="1"/>
    <xf numFmtId="164" fontId="0" fillId="10" borderId="0" xfId="0" applyNumberFormat="1" applyFill="1" applyBorder="1"/>
    <xf numFmtId="0" fontId="0" fillId="10" borderId="0" xfId="0" applyFill="1" applyBorder="1" applyAlignment="1">
      <alignment vertical="top"/>
    </xf>
    <xf numFmtId="0" fontId="0" fillId="10" borderId="0" xfId="0" applyFill="1" applyBorder="1" applyAlignment="1">
      <alignment vertical="center"/>
    </xf>
    <xf numFmtId="0" fontId="1" fillId="10" borderId="0" xfId="0" applyFont="1" applyFill="1" applyBorder="1"/>
    <xf numFmtId="0" fontId="1" fillId="10" borderId="0" xfId="0" applyFont="1" applyFill="1" applyBorder="1" applyAlignment="1">
      <alignment vertical="top"/>
    </xf>
    <xf numFmtId="0" fontId="0" fillId="11" borderId="0" xfId="0" applyFill="1"/>
    <xf numFmtId="169" fontId="0" fillId="10" borderId="0" xfId="3" applyNumberFormat="1" applyFont="1" applyFill="1" applyBorder="1"/>
    <xf numFmtId="0" fontId="2" fillId="2" borderId="0" xfId="0" applyFont="1"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vertical="top"/>
    </xf>
    <xf numFmtId="0" fontId="0" fillId="0" borderId="3" xfId="0" applyFont="1" applyFill="1" applyBorder="1"/>
    <xf numFmtId="0" fontId="0" fillId="0" borderId="0" xfId="0" applyFill="1" applyBorder="1"/>
    <xf numFmtId="0" fontId="0" fillId="0" borderId="0" xfId="0" applyFont="1" applyFill="1" applyBorder="1"/>
    <xf numFmtId="0" fontId="0" fillId="0" borderId="0" xfId="0"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vertical="top"/>
    </xf>
    <xf numFmtId="0" fontId="0" fillId="0" borderId="0" xfId="0" applyFill="1" applyBorder="1" applyAlignment="1">
      <alignment vertical="center"/>
    </xf>
    <xf numFmtId="0" fontId="0" fillId="0" borderId="0" xfId="0" applyFont="1" applyFill="1" applyBorder="1" applyAlignment="1">
      <alignment vertical="center"/>
    </xf>
    <xf numFmtId="0" fontId="3" fillId="0" borderId="0" xfId="0" applyFont="1" applyFill="1" applyBorder="1"/>
    <xf numFmtId="0" fontId="8" fillId="7" borderId="0" xfId="0" applyFont="1" applyFill="1" applyAlignment="1">
      <alignment horizontal="center"/>
    </xf>
    <xf numFmtId="0" fontId="2" fillId="0" borderId="0" xfId="0" applyFont="1" applyFill="1" applyAlignment="1">
      <alignment horizontal="left"/>
    </xf>
    <xf numFmtId="0" fontId="2" fillId="7" borderId="0" xfId="0" applyFont="1" applyFill="1" applyBorder="1" applyAlignment="1">
      <alignment horizontal="center"/>
    </xf>
    <xf numFmtId="0" fontId="0" fillId="0" borderId="0" xfId="0" applyAlignment="1">
      <alignment horizontal="center"/>
    </xf>
  </cellXfs>
  <cellStyles count="4">
    <cellStyle name="Calculation" xfId="2" builtinId="2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2'!$A$2</c:f>
              <c:strCache>
                <c:ptCount val="1"/>
                <c:pt idx="0">
                  <c:v>10% of MB Net Load</c:v>
                </c:pt>
              </c:strCache>
            </c:strRef>
          </c:tx>
          <c:marker>
            <c:symbol val="none"/>
          </c:marker>
          <c:cat>
            <c:strRef>
              <c:f>'Fig 2'!$B$1:$W$1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2'!$B$2:$W$2</c:f>
              <c:numCache>
                <c:formatCode>#,##0</c:formatCode>
                <c:ptCount val="22"/>
                <c:pt idx="0">
                  <c:v>2498.6000000000004</c:v>
                </c:pt>
                <c:pt idx="1">
                  <c:v>2532.7000000000003</c:v>
                </c:pt>
                <c:pt idx="2">
                  <c:v>2558</c:v>
                </c:pt>
                <c:pt idx="3">
                  <c:v>2581.5</c:v>
                </c:pt>
                <c:pt idx="4">
                  <c:v>2602.8000000000002</c:v>
                </c:pt>
                <c:pt idx="5">
                  <c:v>2635.7000000000003</c:v>
                </c:pt>
                <c:pt idx="6">
                  <c:v>2670.5</c:v>
                </c:pt>
                <c:pt idx="7">
                  <c:v>2705.6000000000004</c:v>
                </c:pt>
                <c:pt idx="8">
                  <c:v>2742.4</c:v>
                </c:pt>
                <c:pt idx="9">
                  <c:v>2779.3</c:v>
                </c:pt>
                <c:pt idx="10">
                  <c:v>2817.2000000000003</c:v>
                </c:pt>
                <c:pt idx="11">
                  <c:v>2856.1000000000004</c:v>
                </c:pt>
                <c:pt idx="12">
                  <c:v>2894.9</c:v>
                </c:pt>
                <c:pt idx="13">
                  <c:v>2933.3</c:v>
                </c:pt>
                <c:pt idx="14">
                  <c:v>2971.9</c:v>
                </c:pt>
                <c:pt idx="15">
                  <c:v>3015.7000000000003</c:v>
                </c:pt>
                <c:pt idx="16">
                  <c:v>3060</c:v>
                </c:pt>
                <c:pt idx="17">
                  <c:v>3100.4</c:v>
                </c:pt>
                <c:pt idx="18">
                  <c:v>3141.6000000000004</c:v>
                </c:pt>
                <c:pt idx="19">
                  <c:v>3182.5</c:v>
                </c:pt>
                <c:pt idx="20">
                  <c:v>3225.9</c:v>
                </c:pt>
                <c:pt idx="21">
                  <c:v>3269</c:v>
                </c:pt>
              </c:numCache>
            </c:numRef>
          </c:val>
          <c:smooth val="0"/>
        </c:ser>
        <c:ser>
          <c:idx val="1"/>
          <c:order val="1"/>
          <c:tx>
            <c:strRef>
              <c:f>'Fig 2'!$A$3</c:f>
              <c:strCache>
                <c:ptCount val="1"/>
                <c:pt idx="0">
                  <c:v>10% of MB Load + Exports</c:v>
                </c:pt>
              </c:strCache>
            </c:strRef>
          </c:tx>
          <c:marker>
            <c:symbol val="none"/>
          </c:marker>
          <c:cat>
            <c:strRef>
              <c:f>'Fig 2'!$B$1:$W$1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2'!$B$3:$W$3</c:f>
              <c:numCache>
                <c:formatCode>#,##0</c:formatCode>
                <c:ptCount val="22"/>
                <c:pt idx="0">
                  <c:v>5654.6</c:v>
                </c:pt>
                <c:pt idx="1">
                  <c:v>5688.7000000000007</c:v>
                </c:pt>
                <c:pt idx="2">
                  <c:v>4758</c:v>
                </c:pt>
                <c:pt idx="3">
                  <c:v>4637.5</c:v>
                </c:pt>
                <c:pt idx="4">
                  <c:v>4658.8</c:v>
                </c:pt>
                <c:pt idx="5">
                  <c:v>4691.7000000000007</c:v>
                </c:pt>
                <c:pt idx="6">
                  <c:v>4726.5</c:v>
                </c:pt>
                <c:pt idx="7">
                  <c:v>4551.6000000000004</c:v>
                </c:pt>
                <c:pt idx="8">
                  <c:v>4546.3999999999996</c:v>
                </c:pt>
                <c:pt idx="9">
                  <c:v>4583.3</c:v>
                </c:pt>
                <c:pt idx="10">
                  <c:v>4621.2000000000007</c:v>
                </c:pt>
                <c:pt idx="11">
                  <c:v>4660.1000000000004</c:v>
                </c:pt>
                <c:pt idx="12">
                  <c:v>3244.9</c:v>
                </c:pt>
                <c:pt idx="13">
                  <c:v>3240.3</c:v>
                </c:pt>
                <c:pt idx="14">
                  <c:v>3278.9</c:v>
                </c:pt>
                <c:pt idx="15">
                  <c:v>3322.7000000000003</c:v>
                </c:pt>
                <c:pt idx="16">
                  <c:v>3367</c:v>
                </c:pt>
                <c:pt idx="17">
                  <c:v>3245.4</c:v>
                </c:pt>
                <c:pt idx="18">
                  <c:v>3286.6000000000004</c:v>
                </c:pt>
                <c:pt idx="19">
                  <c:v>3327.5</c:v>
                </c:pt>
                <c:pt idx="20">
                  <c:v>3370.9</c:v>
                </c:pt>
                <c:pt idx="21">
                  <c:v>3414</c:v>
                </c:pt>
              </c:numCache>
            </c:numRef>
          </c:val>
          <c:smooth val="0"/>
        </c:ser>
        <c:ser>
          <c:idx val="2"/>
          <c:order val="2"/>
          <c:tx>
            <c:strRef>
              <c:f>'Fig 2'!$A$4</c:f>
              <c:strCache>
                <c:ptCount val="1"/>
                <c:pt idx="0">
                  <c:v>Off Peak Transmission Limit</c:v>
                </c:pt>
              </c:strCache>
            </c:strRef>
          </c:tx>
          <c:marker>
            <c:symbol val="none"/>
          </c:marker>
          <c:cat>
            <c:strRef>
              <c:f>'Fig 2'!$B$1:$W$1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2'!$B$4:$W$4</c:f>
              <c:numCache>
                <c:formatCode>#,##0</c:formatCode>
                <c:ptCount val="22"/>
                <c:pt idx="0">
                  <c:v>3068</c:v>
                </c:pt>
                <c:pt idx="1">
                  <c:v>3068</c:v>
                </c:pt>
                <c:pt idx="2">
                  <c:v>3068</c:v>
                </c:pt>
                <c:pt idx="3">
                  <c:v>3068</c:v>
                </c:pt>
                <c:pt idx="4">
                  <c:v>3068</c:v>
                </c:pt>
                <c:pt idx="5">
                  <c:v>3068</c:v>
                </c:pt>
                <c:pt idx="6">
                  <c:v>3068</c:v>
                </c:pt>
                <c:pt idx="7">
                  <c:v>3068</c:v>
                </c:pt>
                <c:pt idx="8">
                  <c:v>3068</c:v>
                </c:pt>
                <c:pt idx="9">
                  <c:v>3068</c:v>
                </c:pt>
                <c:pt idx="10">
                  <c:v>3068</c:v>
                </c:pt>
                <c:pt idx="11">
                  <c:v>3068</c:v>
                </c:pt>
                <c:pt idx="12">
                  <c:v>3068</c:v>
                </c:pt>
                <c:pt idx="13">
                  <c:v>3068</c:v>
                </c:pt>
                <c:pt idx="14">
                  <c:v>3068</c:v>
                </c:pt>
                <c:pt idx="15">
                  <c:v>3068</c:v>
                </c:pt>
                <c:pt idx="16">
                  <c:v>3068</c:v>
                </c:pt>
                <c:pt idx="17">
                  <c:v>3068</c:v>
                </c:pt>
                <c:pt idx="18">
                  <c:v>3068</c:v>
                </c:pt>
                <c:pt idx="19">
                  <c:v>3068</c:v>
                </c:pt>
                <c:pt idx="20">
                  <c:v>3068</c:v>
                </c:pt>
                <c:pt idx="21">
                  <c:v>3068</c:v>
                </c:pt>
              </c:numCache>
            </c:numRef>
          </c:val>
          <c:smooth val="0"/>
        </c:ser>
        <c:ser>
          <c:idx val="3"/>
          <c:order val="3"/>
          <c:tx>
            <c:strRef>
              <c:f>'Fig 2'!$A$5</c:f>
              <c:strCache>
                <c:ptCount val="1"/>
                <c:pt idx="0">
                  <c:v>Criteria Limit</c:v>
                </c:pt>
              </c:strCache>
            </c:strRef>
          </c:tx>
          <c:spPr>
            <a:ln>
              <a:solidFill>
                <a:schemeClr val="tx1"/>
              </a:solidFill>
              <a:prstDash val="sysDot"/>
            </a:ln>
          </c:spPr>
          <c:marker>
            <c:symbol val="none"/>
          </c:marker>
          <c:cat>
            <c:strRef>
              <c:f>'Fig 2'!$B$1:$W$1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2'!$B$5:$W$5</c:f>
              <c:numCache>
                <c:formatCode>#,##0</c:formatCode>
                <c:ptCount val="22"/>
                <c:pt idx="0">
                  <c:v>3068</c:v>
                </c:pt>
                <c:pt idx="1">
                  <c:v>3068</c:v>
                </c:pt>
                <c:pt idx="2">
                  <c:v>3068</c:v>
                </c:pt>
                <c:pt idx="3">
                  <c:v>3068</c:v>
                </c:pt>
                <c:pt idx="4">
                  <c:v>3068</c:v>
                </c:pt>
                <c:pt idx="5">
                  <c:v>3068</c:v>
                </c:pt>
                <c:pt idx="6">
                  <c:v>3068</c:v>
                </c:pt>
                <c:pt idx="7">
                  <c:v>3068</c:v>
                </c:pt>
                <c:pt idx="8">
                  <c:v>3068</c:v>
                </c:pt>
                <c:pt idx="9">
                  <c:v>3068</c:v>
                </c:pt>
                <c:pt idx="10">
                  <c:v>3068</c:v>
                </c:pt>
                <c:pt idx="11">
                  <c:v>3068</c:v>
                </c:pt>
                <c:pt idx="12">
                  <c:v>3068</c:v>
                </c:pt>
                <c:pt idx="13">
                  <c:v>3068</c:v>
                </c:pt>
                <c:pt idx="14">
                  <c:v>3068</c:v>
                </c:pt>
                <c:pt idx="15">
                  <c:v>3068</c:v>
                </c:pt>
                <c:pt idx="16">
                  <c:v>3068</c:v>
                </c:pt>
                <c:pt idx="17">
                  <c:v>3068</c:v>
                </c:pt>
                <c:pt idx="18">
                  <c:v>3068</c:v>
                </c:pt>
                <c:pt idx="19">
                  <c:v>3068</c:v>
                </c:pt>
                <c:pt idx="20">
                  <c:v>3068</c:v>
                </c:pt>
                <c:pt idx="21">
                  <c:v>3068</c:v>
                </c:pt>
              </c:numCache>
            </c:numRef>
          </c:val>
          <c:smooth val="0"/>
        </c:ser>
        <c:dLbls>
          <c:showLegendKey val="0"/>
          <c:showVal val="0"/>
          <c:showCatName val="0"/>
          <c:showSerName val="0"/>
          <c:showPercent val="0"/>
          <c:showBubbleSize val="0"/>
        </c:dLbls>
        <c:marker val="1"/>
        <c:smooth val="0"/>
        <c:axId val="284759168"/>
        <c:axId val="284760704"/>
      </c:lineChart>
      <c:catAx>
        <c:axId val="284759168"/>
        <c:scaling>
          <c:orientation val="minMax"/>
        </c:scaling>
        <c:delete val="0"/>
        <c:axPos val="b"/>
        <c:majorTickMark val="out"/>
        <c:minorTickMark val="none"/>
        <c:tickLblPos val="nextTo"/>
        <c:crossAx val="284760704"/>
        <c:crosses val="autoZero"/>
        <c:auto val="1"/>
        <c:lblAlgn val="ctr"/>
        <c:lblOffset val="100"/>
        <c:noMultiLvlLbl val="0"/>
      </c:catAx>
      <c:valAx>
        <c:axId val="284760704"/>
        <c:scaling>
          <c:orientation val="minMax"/>
          <c:max val="7000"/>
          <c:min val="2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284759168"/>
        <c:crosses val="autoZero"/>
        <c:crossBetween val="between"/>
        <c:majorUnit val="1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14'!$A$2</c:f>
              <c:strCache>
                <c:ptCount val="1"/>
                <c:pt idx="0">
                  <c:v>Supply (2013)</c:v>
                </c:pt>
              </c:strCache>
            </c:strRef>
          </c:tx>
          <c:marker>
            <c:symbol val="none"/>
          </c:marker>
          <c:cat>
            <c:strRef>
              <c:f>'Fig 14'!$B$1:$AK$1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14'!$B$2:$W$2</c:f>
              <c:numCache>
                <c:formatCode>#,##0</c:formatCode>
                <c:ptCount val="22"/>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pt idx="20">
                  <c:v>29254</c:v>
                </c:pt>
                <c:pt idx="21">
                  <c:v>29254</c:v>
                </c:pt>
              </c:numCache>
            </c:numRef>
          </c:val>
          <c:smooth val="0"/>
        </c:ser>
        <c:ser>
          <c:idx val="1"/>
          <c:order val="1"/>
          <c:tx>
            <c:strRef>
              <c:f>'Fig 14'!$A$3</c:f>
              <c:strCache>
                <c:ptCount val="1"/>
                <c:pt idx="0">
                  <c:v>2012 Net Load + Exports</c:v>
                </c:pt>
              </c:strCache>
            </c:strRef>
          </c:tx>
          <c:marker>
            <c:symbol val="none"/>
          </c:marker>
          <c:cat>
            <c:strRef>
              <c:f>'Fig 14'!$B$1:$AK$1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14'!$B$3:$W$3</c:f>
              <c:numCache>
                <c:formatCode>#,##0</c:formatCode>
                <c:ptCount val="22"/>
                <c:pt idx="0">
                  <c:v>28717</c:v>
                </c:pt>
                <c:pt idx="1">
                  <c:v>28956</c:v>
                </c:pt>
                <c:pt idx="2">
                  <c:v>28005</c:v>
                </c:pt>
                <c:pt idx="3">
                  <c:v>28045</c:v>
                </c:pt>
                <c:pt idx="4">
                  <c:v>28423</c:v>
                </c:pt>
                <c:pt idx="5">
                  <c:v>28837</c:v>
                </c:pt>
                <c:pt idx="6">
                  <c:v>29080</c:v>
                </c:pt>
                <c:pt idx="7">
                  <c:v>29511</c:v>
                </c:pt>
                <c:pt idx="8">
                  <c:v>29923</c:v>
                </c:pt>
                <c:pt idx="9">
                  <c:v>30344</c:v>
                </c:pt>
                <c:pt idx="10">
                  <c:v>30778</c:v>
                </c:pt>
                <c:pt idx="11">
                  <c:v>31223</c:v>
                </c:pt>
                <c:pt idx="12">
                  <c:v>30048</c:v>
                </c:pt>
                <c:pt idx="13">
                  <c:v>30438</c:v>
                </c:pt>
                <c:pt idx="14">
                  <c:v>30903</c:v>
                </c:pt>
                <c:pt idx="15">
                  <c:v>31378</c:v>
                </c:pt>
                <c:pt idx="16">
                  <c:v>31859</c:v>
                </c:pt>
                <c:pt idx="17">
                  <c:v>32326</c:v>
                </c:pt>
                <c:pt idx="18">
                  <c:v>32777</c:v>
                </c:pt>
                <c:pt idx="19">
                  <c:v>33248</c:v>
                </c:pt>
                <c:pt idx="20">
                  <c:v>33742</c:v>
                </c:pt>
                <c:pt idx="21">
                  <c:v>34232</c:v>
                </c:pt>
              </c:numCache>
            </c:numRef>
          </c:val>
          <c:smooth val="0"/>
        </c:ser>
        <c:ser>
          <c:idx val="2"/>
          <c:order val="2"/>
          <c:tx>
            <c:strRef>
              <c:f>'Fig 14'!$A$4</c:f>
              <c:strCache>
                <c:ptCount val="1"/>
                <c:pt idx="0">
                  <c:v>2013 Net Load + Exports</c:v>
                </c:pt>
              </c:strCache>
            </c:strRef>
          </c:tx>
          <c:marker>
            <c:symbol val="none"/>
          </c:marker>
          <c:cat>
            <c:strRef>
              <c:f>'Fig 14'!$B$1:$AK$1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14'!$B$4:$W$4</c:f>
              <c:numCache>
                <c:formatCode>#,##0</c:formatCode>
                <c:ptCount val="22"/>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pt idx="20">
                  <c:v>32549</c:v>
                </c:pt>
                <c:pt idx="21">
                  <c:v>32980</c:v>
                </c:pt>
              </c:numCache>
            </c:numRef>
          </c:val>
          <c:smooth val="0"/>
        </c:ser>
        <c:dLbls>
          <c:showLegendKey val="0"/>
          <c:showVal val="0"/>
          <c:showCatName val="0"/>
          <c:showSerName val="0"/>
          <c:showPercent val="0"/>
          <c:showBubbleSize val="0"/>
        </c:dLbls>
        <c:marker val="1"/>
        <c:smooth val="0"/>
        <c:axId val="286576640"/>
        <c:axId val="286578176"/>
      </c:lineChart>
      <c:catAx>
        <c:axId val="286576640"/>
        <c:scaling>
          <c:orientation val="minMax"/>
        </c:scaling>
        <c:delete val="0"/>
        <c:axPos val="b"/>
        <c:majorTickMark val="out"/>
        <c:minorTickMark val="none"/>
        <c:tickLblPos val="nextTo"/>
        <c:crossAx val="286578176"/>
        <c:crosses val="autoZero"/>
        <c:auto val="1"/>
        <c:lblAlgn val="ctr"/>
        <c:lblOffset val="100"/>
        <c:noMultiLvlLbl val="0"/>
      </c:catAx>
      <c:valAx>
        <c:axId val="286578176"/>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286576640"/>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15'!$A$2</c:f>
              <c:strCache>
                <c:ptCount val="1"/>
                <c:pt idx="0">
                  <c:v>Supply (2013)</c:v>
                </c:pt>
              </c:strCache>
            </c:strRef>
          </c:tx>
          <c:marker>
            <c:symbol val="none"/>
          </c:marker>
          <c:cat>
            <c:strRef>
              <c:f>'Fig 15'!$B$1:$X$1</c:f>
              <c:strCache>
                <c:ptCount val="23"/>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strCache>
            </c:strRef>
          </c:cat>
          <c:val>
            <c:numRef>
              <c:f>'Fig 15'!$B$2:$U$2</c:f>
              <c:numCache>
                <c:formatCode>#,##0</c:formatCode>
                <c:ptCount val="20"/>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numCache>
            </c:numRef>
          </c:val>
          <c:smooth val="0"/>
        </c:ser>
        <c:ser>
          <c:idx val="1"/>
          <c:order val="1"/>
          <c:tx>
            <c:strRef>
              <c:f>'Fig 15'!$A$3</c:f>
              <c:strCache>
                <c:ptCount val="1"/>
                <c:pt idx="0">
                  <c:v>2013 Net Load + Exports (Reference)</c:v>
                </c:pt>
              </c:strCache>
            </c:strRef>
          </c:tx>
          <c:marker>
            <c:symbol val="none"/>
          </c:marker>
          <c:cat>
            <c:strRef>
              <c:f>'Fig 15'!$B$1:$X$1</c:f>
              <c:strCache>
                <c:ptCount val="23"/>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strCache>
            </c:strRef>
          </c:cat>
          <c:val>
            <c:numRef>
              <c:f>'Fig 15'!$B$3:$U$3</c:f>
              <c:numCache>
                <c:formatCode>#,##0</c:formatCode>
                <c:ptCount val="20"/>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numCache>
            </c:numRef>
          </c:val>
          <c:smooth val="0"/>
        </c:ser>
        <c:ser>
          <c:idx val="2"/>
          <c:order val="2"/>
          <c:tx>
            <c:strRef>
              <c:f>'Fig 15'!$A$4</c:f>
              <c:strCache>
                <c:ptCount val="1"/>
                <c:pt idx="0">
                  <c:v>2013 Net Load + Exports (10th)</c:v>
                </c:pt>
              </c:strCache>
            </c:strRef>
          </c:tx>
          <c:marker>
            <c:symbol val="none"/>
          </c:marker>
          <c:cat>
            <c:strRef>
              <c:f>'Fig 15'!$B$1:$X$1</c:f>
              <c:strCache>
                <c:ptCount val="23"/>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strCache>
            </c:strRef>
          </c:cat>
          <c:val>
            <c:numRef>
              <c:f>'Fig 15'!$B$4:$U$4</c:f>
              <c:numCache>
                <c:formatCode>#,##0</c:formatCode>
                <c:ptCount val="20"/>
                <c:pt idx="0">
                  <c:v>27923</c:v>
                </c:pt>
                <c:pt idx="1">
                  <c:v>28071</c:v>
                </c:pt>
                <c:pt idx="2">
                  <c:v>27211</c:v>
                </c:pt>
                <c:pt idx="3">
                  <c:v>27162</c:v>
                </c:pt>
                <c:pt idx="4">
                  <c:v>27246</c:v>
                </c:pt>
                <c:pt idx="5">
                  <c:v>27453</c:v>
                </c:pt>
                <c:pt idx="6">
                  <c:v>27686</c:v>
                </c:pt>
                <c:pt idx="7">
                  <c:v>27718</c:v>
                </c:pt>
                <c:pt idx="8">
                  <c:v>27937</c:v>
                </c:pt>
                <c:pt idx="9">
                  <c:v>28202</c:v>
                </c:pt>
                <c:pt idx="10">
                  <c:v>28480</c:v>
                </c:pt>
                <c:pt idx="11">
                  <c:v>28771</c:v>
                </c:pt>
                <c:pt idx="12">
                  <c:v>27608</c:v>
                </c:pt>
                <c:pt idx="13">
                  <c:v>27855</c:v>
                </c:pt>
                <c:pt idx="14">
                  <c:v>28148</c:v>
                </c:pt>
                <c:pt idx="15">
                  <c:v>28493</c:v>
                </c:pt>
                <c:pt idx="16">
                  <c:v>28845</c:v>
                </c:pt>
                <c:pt idx="17">
                  <c:v>28999</c:v>
                </c:pt>
                <c:pt idx="18">
                  <c:v>29323</c:v>
                </c:pt>
                <c:pt idx="19">
                  <c:v>29644</c:v>
                </c:pt>
              </c:numCache>
            </c:numRef>
          </c:val>
          <c:smooth val="0"/>
        </c:ser>
        <c:ser>
          <c:idx val="3"/>
          <c:order val="3"/>
          <c:tx>
            <c:strRef>
              <c:f>'Fig 15'!$A$5</c:f>
              <c:strCache>
                <c:ptCount val="1"/>
                <c:pt idx="0">
                  <c:v>2013 Net Load + Exports (90th)</c:v>
                </c:pt>
              </c:strCache>
            </c:strRef>
          </c:tx>
          <c:marker>
            <c:symbol val="none"/>
          </c:marker>
          <c:cat>
            <c:strRef>
              <c:f>'Fig 15'!$B$1:$X$1</c:f>
              <c:strCache>
                <c:ptCount val="23"/>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strCache>
            </c:strRef>
          </c:cat>
          <c:val>
            <c:numRef>
              <c:f>'Fig 15'!$B$5:$U$5</c:f>
              <c:numCache>
                <c:formatCode>#,##0</c:formatCode>
                <c:ptCount val="20"/>
                <c:pt idx="0">
                  <c:v>28651</c:v>
                </c:pt>
                <c:pt idx="1">
                  <c:v>29184</c:v>
                </c:pt>
                <c:pt idx="2">
                  <c:v>28639</c:v>
                </c:pt>
                <c:pt idx="3">
                  <c:v>28870</c:v>
                </c:pt>
                <c:pt idx="4">
                  <c:v>29212</c:v>
                </c:pt>
                <c:pt idx="5">
                  <c:v>29662</c:v>
                </c:pt>
                <c:pt idx="6">
                  <c:v>30125</c:v>
                </c:pt>
                <c:pt idx="7">
                  <c:v>30377</c:v>
                </c:pt>
                <c:pt idx="8">
                  <c:v>30810</c:v>
                </c:pt>
                <c:pt idx="9">
                  <c:v>31282</c:v>
                </c:pt>
                <c:pt idx="10">
                  <c:v>31762</c:v>
                </c:pt>
                <c:pt idx="11">
                  <c:v>32249</c:v>
                </c:pt>
                <c:pt idx="12">
                  <c:v>31280</c:v>
                </c:pt>
                <c:pt idx="13">
                  <c:v>31716</c:v>
                </c:pt>
                <c:pt idx="14">
                  <c:v>32195</c:v>
                </c:pt>
                <c:pt idx="15">
                  <c:v>32724</c:v>
                </c:pt>
                <c:pt idx="16">
                  <c:v>33258</c:v>
                </c:pt>
                <c:pt idx="17">
                  <c:v>33590</c:v>
                </c:pt>
                <c:pt idx="18">
                  <c:v>34090</c:v>
                </c:pt>
                <c:pt idx="19">
                  <c:v>34586</c:v>
                </c:pt>
              </c:numCache>
            </c:numRef>
          </c:val>
          <c:smooth val="0"/>
        </c:ser>
        <c:dLbls>
          <c:showLegendKey val="0"/>
          <c:showVal val="0"/>
          <c:showCatName val="0"/>
          <c:showSerName val="0"/>
          <c:showPercent val="0"/>
          <c:showBubbleSize val="0"/>
        </c:dLbls>
        <c:marker val="1"/>
        <c:smooth val="0"/>
        <c:axId val="286665728"/>
        <c:axId val="286696192"/>
      </c:lineChart>
      <c:catAx>
        <c:axId val="286665728"/>
        <c:scaling>
          <c:orientation val="minMax"/>
        </c:scaling>
        <c:delete val="0"/>
        <c:axPos val="b"/>
        <c:majorTickMark val="out"/>
        <c:minorTickMark val="none"/>
        <c:tickLblPos val="nextTo"/>
        <c:crossAx val="286696192"/>
        <c:crosses val="autoZero"/>
        <c:auto val="1"/>
        <c:lblAlgn val="ctr"/>
        <c:lblOffset val="100"/>
        <c:noMultiLvlLbl val="0"/>
      </c:catAx>
      <c:valAx>
        <c:axId val="286696192"/>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286665728"/>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 16'!$A$2</c:f>
              <c:strCache>
                <c:ptCount val="1"/>
                <c:pt idx="0">
                  <c:v>2012 DSM</c:v>
                </c:pt>
              </c:strCache>
            </c:strRef>
          </c:tx>
          <c:marker>
            <c:symbol val="none"/>
          </c:marker>
          <c:cat>
            <c:strRef>
              <c:f>'Fig 16'!$B$1:$AK$1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16'!$B$2:$W$2</c:f>
              <c:numCache>
                <c:formatCode>#,##0</c:formatCode>
                <c:ptCount val="22"/>
                <c:pt idx="0">
                  <c:v>173</c:v>
                </c:pt>
                <c:pt idx="1">
                  <c:v>271</c:v>
                </c:pt>
                <c:pt idx="2">
                  <c:v>356</c:v>
                </c:pt>
                <c:pt idx="3">
                  <c:v>436</c:v>
                </c:pt>
                <c:pt idx="4">
                  <c:v>509</c:v>
                </c:pt>
                <c:pt idx="5">
                  <c:v>583</c:v>
                </c:pt>
                <c:pt idx="6">
                  <c:v>643</c:v>
                </c:pt>
                <c:pt idx="7">
                  <c:v>693</c:v>
                </c:pt>
                <c:pt idx="8">
                  <c:v>740</c:v>
                </c:pt>
                <c:pt idx="9">
                  <c:v>782</c:v>
                </c:pt>
                <c:pt idx="10">
                  <c:v>805</c:v>
                </c:pt>
                <c:pt idx="11">
                  <c:v>820</c:v>
                </c:pt>
                <c:pt idx="12">
                  <c:v>841</c:v>
                </c:pt>
                <c:pt idx="13">
                  <c:v>865</c:v>
                </c:pt>
                <c:pt idx="14">
                  <c:v>866</c:v>
                </c:pt>
                <c:pt idx="15">
                  <c:v>850</c:v>
                </c:pt>
                <c:pt idx="16">
                  <c:v>832</c:v>
                </c:pt>
                <c:pt idx="17">
                  <c:v>816</c:v>
                </c:pt>
                <c:pt idx="18">
                  <c:v>803</c:v>
                </c:pt>
                <c:pt idx="19">
                  <c:v>779</c:v>
                </c:pt>
                <c:pt idx="20">
                  <c:v>743</c:v>
                </c:pt>
                <c:pt idx="21">
                  <c:v>711</c:v>
                </c:pt>
              </c:numCache>
            </c:numRef>
          </c:val>
          <c:smooth val="0"/>
        </c:ser>
        <c:ser>
          <c:idx val="1"/>
          <c:order val="1"/>
          <c:tx>
            <c:strRef>
              <c:f>'Fig 16'!$A$3</c:f>
              <c:strCache>
                <c:ptCount val="1"/>
                <c:pt idx="0">
                  <c:v>2013 DSM</c:v>
                </c:pt>
              </c:strCache>
            </c:strRef>
          </c:tx>
          <c:marker>
            <c:symbol val="none"/>
          </c:marker>
          <c:cat>
            <c:strRef>
              <c:f>'Fig 16'!$B$1:$AK$1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16'!$B$3:$W$3</c:f>
              <c:numCache>
                <c:formatCode>#,##0</c:formatCode>
                <c:ptCount val="22"/>
                <c:pt idx="0">
                  <c:v>108</c:v>
                </c:pt>
                <c:pt idx="1">
                  <c:v>204</c:v>
                </c:pt>
                <c:pt idx="2">
                  <c:v>288</c:v>
                </c:pt>
                <c:pt idx="3">
                  <c:v>362</c:v>
                </c:pt>
                <c:pt idx="4">
                  <c:v>433</c:v>
                </c:pt>
                <c:pt idx="5">
                  <c:v>501</c:v>
                </c:pt>
                <c:pt idx="6">
                  <c:v>548</c:v>
                </c:pt>
                <c:pt idx="7">
                  <c:v>588</c:v>
                </c:pt>
                <c:pt idx="8">
                  <c:v>628</c:v>
                </c:pt>
                <c:pt idx="9">
                  <c:v>667</c:v>
                </c:pt>
                <c:pt idx="10">
                  <c:v>696</c:v>
                </c:pt>
                <c:pt idx="11">
                  <c:v>712</c:v>
                </c:pt>
                <c:pt idx="12">
                  <c:v>728</c:v>
                </c:pt>
                <c:pt idx="13">
                  <c:v>751</c:v>
                </c:pt>
                <c:pt idx="14">
                  <c:v>773</c:v>
                </c:pt>
                <c:pt idx="15">
                  <c:v>755</c:v>
                </c:pt>
                <c:pt idx="16">
                  <c:v>736</c:v>
                </c:pt>
                <c:pt idx="17">
                  <c:v>722</c:v>
                </c:pt>
                <c:pt idx="18">
                  <c:v>712</c:v>
                </c:pt>
                <c:pt idx="19">
                  <c:v>701</c:v>
                </c:pt>
                <c:pt idx="20">
                  <c:v>665</c:v>
                </c:pt>
                <c:pt idx="21">
                  <c:v>636</c:v>
                </c:pt>
              </c:numCache>
            </c:numRef>
          </c:val>
          <c:smooth val="0"/>
        </c:ser>
        <c:ser>
          <c:idx val="2"/>
          <c:order val="2"/>
          <c:tx>
            <c:strRef>
              <c:f>'Fig 16'!$A$4</c:f>
              <c:strCache>
                <c:ptCount val="1"/>
                <c:pt idx="0">
                  <c:v>2013 DSM 1.5x</c:v>
                </c:pt>
              </c:strCache>
            </c:strRef>
          </c:tx>
          <c:marker>
            <c:symbol val="none"/>
          </c:marker>
          <c:val>
            <c:numRef>
              <c:f>'Fig 16'!$B$4:$W$4</c:f>
              <c:numCache>
                <c:formatCode>General</c:formatCode>
                <c:ptCount val="22"/>
                <c:pt idx="0">
                  <c:v>162</c:v>
                </c:pt>
                <c:pt idx="1">
                  <c:v>306</c:v>
                </c:pt>
                <c:pt idx="2">
                  <c:v>432</c:v>
                </c:pt>
                <c:pt idx="3">
                  <c:v>544</c:v>
                </c:pt>
                <c:pt idx="4">
                  <c:v>650</c:v>
                </c:pt>
                <c:pt idx="5">
                  <c:v>752</c:v>
                </c:pt>
                <c:pt idx="6">
                  <c:v>822</c:v>
                </c:pt>
                <c:pt idx="7">
                  <c:v>882</c:v>
                </c:pt>
                <c:pt idx="8">
                  <c:v>941</c:v>
                </c:pt>
                <c:pt idx="9">
                  <c:v>1000</c:v>
                </c:pt>
                <c:pt idx="10">
                  <c:v>1044</c:v>
                </c:pt>
                <c:pt idx="11">
                  <c:v>1067</c:v>
                </c:pt>
                <c:pt idx="12">
                  <c:v>1092</c:v>
                </c:pt>
                <c:pt idx="13">
                  <c:v>1126</c:v>
                </c:pt>
                <c:pt idx="14">
                  <c:v>1159</c:v>
                </c:pt>
                <c:pt idx="15">
                  <c:v>1132</c:v>
                </c:pt>
                <c:pt idx="16">
                  <c:v>1105</c:v>
                </c:pt>
                <c:pt idx="17">
                  <c:v>1083</c:v>
                </c:pt>
                <c:pt idx="18">
                  <c:v>1068</c:v>
                </c:pt>
                <c:pt idx="19">
                  <c:v>1051</c:v>
                </c:pt>
                <c:pt idx="20">
                  <c:v>998</c:v>
                </c:pt>
                <c:pt idx="21">
                  <c:v>955</c:v>
                </c:pt>
              </c:numCache>
            </c:numRef>
          </c:val>
          <c:smooth val="0"/>
        </c:ser>
        <c:ser>
          <c:idx val="3"/>
          <c:order val="3"/>
          <c:tx>
            <c:strRef>
              <c:f>'Fig 16'!$A$5</c:f>
              <c:strCache>
                <c:ptCount val="1"/>
                <c:pt idx="0">
                  <c:v>2013 DSM 4x</c:v>
                </c:pt>
              </c:strCache>
            </c:strRef>
          </c:tx>
          <c:spPr>
            <a:ln>
              <a:solidFill>
                <a:schemeClr val="accent3"/>
              </a:solidFill>
              <a:prstDash val="solid"/>
            </a:ln>
          </c:spPr>
          <c:marker>
            <c:symbol val="none"/>
          </c:marker>
          <c:val>
            <c:numRef>
              <c:f>'Fig 16'!$B$5:$W$5</c:f>
              <c:numCache>
                <c:formatCode>General</c:formatCode>
                <c:ptCount val="22"/>
                <c:pt idx="0">
                  <c:v>433</c:v>
                </c:pt>
                <c:pt idx="1">
                  <c:v>815</c:v>
                </c:pt>
                <c:pt idx="2">
                  <c:v>1152</c:v>
                </c:pt>
                <c:pt idx="3">
                  <c:v>1450</c:v>
                </c:pt>
                <c:pt idx="4">
                  <c:v>1733</c:v>
                </c:pt>
                <c:pt idx="5">
                  <c:v>2005</c:v>
                </c:pt>
                <c:pt idx="6">
                  <c:v>2192</c:v>
                </c:pt>
                <c:pt idx="7">
                  <c:v>2351</c:v>
                </c:pt>
                <c:pt idx="8">
                  <c:v>2510</c:v>
                </c:pt>
                <c:pt idx="9">
                  <c:v>2667</c:v>
                </c:pt>
                <c:pt idx="10">
                  <c:v>2784</c:v>
                </c:pt>
                <c:pt idx="11">
                  <c:v>2846</c:v>
                </c:pt>
                <c:pt idx="12">
                  <c:v>2911</c:v>
                </c:pt>
                <c:pt idx="13">
                  <c:v>3003</c:v>
                </c:pt>
                <c:pt idx="14">
                  <c:v>3090</c:v>
                </c:pt>
                <c:pt idx="15">
                  <c:v>3018</c:v>
                </c:pt>
                <c:pt idx="16">
                  <c:v>2946</c:v>
                </c:pt>
                <c:pt idx="17">
                  <c:v>2889</c:v>
                </c:pt>
                <c:pt idx="18">
                  <c:v>2847</c:v>
                </c:pt>
                <c:pt idx="19">
                  <c:v>2803</c:v>
                </c:pt>
                <c:pt idx="20">
                  <c:v>2661</c:v>
                </c:pt>
                <c:pt idx="21">
                  <c:v>2546</c:v>
                </c:pt>
              </c:numCache>
            </c:numRef>
          </c:val>
          <c:smooth val="0"/>
        </c:ser>
        <c:dLbls>
          <c:showLegendKey val="0"/>
          <c:showVal val="0"/>
          <c:showCatName val="0"/>
          <c:showSerName val="0"/>
          <c:showPercent val="0"/>
          <c:showBubbleSize val="0"/>
        </c:dLbls>
        <c:marker val="1"/>
        <c:smooth val="0"/>
        <c:axId val="286995584"/>
        <c:axId val="286997120"/>
      </c:lineChart>
      <c:catAx>
        <c:axId val="286995584"/>
        <c:scaling>
          <c:orientation val="minMax"/>
        </c:scaling>
        <c:delete val="0"/>
        <c:axPos val="b"/>
        <c:numFmt formatCode="General" sourceLinked="1"/>
        <c:majorTickMark val="out"/>
        <c:minorTickMark val="none"/>
        <c:tickLblPos val="nextTo"/>
        <c:crossAx val="286997120"/>
        <c:crosses val="autoZero"/>
        <c:auto val="1"/>
        <c:lblAlgn val="ctr"/>
        <c:lblOffset val="100"/>
        <c:noMultiLvlLbl val="0"/>
      </c:catAx>
      <c:valAx>
        <c:axId val="286997120"/>
        <c:scaling>
          <c:orientation val="minMax"/>
        </c:scaling>
        <c:delete val="0"/>
        <c:axPos val="l"/>
        <c:majorGridlines/>
        <c:title>
          <c:tx>
            <c:rich>
              <a:bodyPr rot="-5400000" vert="horz"/>
              <a:lstStyle/>
              <a:p>
                <a:pPr>
                  <a:defRPr/>
                </a:pPr>
                <a:r>
                  <a:rPr lang="en-US"/>
                  <a:t>Title</a:t>
                </a:r>
              </a:p>
            </c:rich>
          </c:tx>
          <c:layout/>
          <c:overlay val="0"/>
        </c:title>
        <c:numFmt formatCode="#,##0" sourceLinked="1"/>
        <c:majorTickMark val="out"/>
        <c:minorTickMark val="none"/>
        <c:tickLblPos val="nextTo"/>
        <c:crossAx val="2869955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17'!$A$8</c:f>
              <c:strCache>
                <c:ptCount val="1"/>
                <c:pt idx="0">
                  <c:v>Supply (2013)</c:v>
                </c:pt>
              </c:strCache>
            </c:strRef>
          </c:tx>
          <c:marker>
            <c:symbol val="none"/>
          </c:marker>
          <c:cat>
            <c:strRef>
              <c:f>'Fig 17'!$B$7:$W$7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17'!$B$8:$W$8</c:f>
              <c:numCache>
                <c:formatCode>#,##0</c:formatCode>
                <c:ptCount val="22"/>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pt idx="20">
                  <c:v>29254</c:v>
                </c:pt>
                <c:pt idx="21">
                  <c:v>29254</c:v>
                </c:pt>
              </c:numCache>
            </c:numRef>
          </c:val>
          <c:smooth val="0"/>
        </c:ser>
        <c:ser>
          <c:idx val="1"/>
          <c:order val="1"/>
          <c:tx>
            <c:strRef>
              <c:f>'Fig 17'!$A$9</c:f>
              <c:strCache>
                <c:ptCount val="1"/>
                <c:pt idx="0">
                  <c:v>2013 Net Load + Exports</c:v>
                </c:pt>
              </c:strCache>
            </c:strRef>
          </c:tx>
          <c:marker>
            <c:symbol val="none"/>
          </c:marker>
          <c:cat>
            <c:strRef>
              <c:f>'Fig 17'!$B$7:$W$7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17'!$B$9:$W$9</c:f>
              <c:numCache>
                <c:formatCode>#,##0</c:formatCode>
                <c:ptCount val="22"/>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pt idx="20">
                  <c:v>32549</c:v>
                </c:pt>
                <c:pt idx="21">
                  <c:v>32980</c:v>
                </c:pt>
              </c:numCache>
            </c:numRef>
          </c:val>
          <c:smooth val="0"/>
        </c:ser>
        <c:ser>
          <c:idx val="2"/>
          <c:order val="2"/>
          <c:tx>
            <c:strRef>
              <c:f>'Fig 17'!$A$10</c:f>
              <c:strCache>
                <c:ptCount val="1"/>
                <c:pt idx="0">
                  <c:v>2013 Net Load + Exports (1.5x DSM)</c:v>
                </c:pt>
              </c:strCache>
            </c:strRef>
          </c:tx>
          <c:marker>
            <c:symbol val="none"/>
          </c:marker>
          <c:cat>
            <c:strRef>
              <c:f>'Fig 17'!$B$7:$W$7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17'!$B$10:$W$10</c:f>
              <c:numCache>
                <c:formatCode>#,##0</c:formatCode>
                <c:ptCount val="22"/>
                <c:pt idx="0">
                  <c:v>28233</c:v>
                </c:pt>
                <c:pt idx="1">
                  <c:v>28526</c:v>
                </c:pt>
                <c:pt idx="2">
                  <c:v>27781</c:v>
                </c:pt>
                <c:pt idx="3">
                  <c:v>27835</c:v>
                </c:pt>
                <c:pt idx="4">
                  <c:v>28012.5</c:v>
                </c:pt>
                <c:pt idx="5">
                  <c:v>28307.5</c:v>
                </c:pt>
                <c:pt idx="6">
                  <c:v>28632</c:v>
                </c:pt>
                <c:pt idx="7">
                  <c:v>28753</c:v>
                </c:pt>
                <c:pt idx="8">
                  <c:v>29059</c:v>
                </c:pt>
                <c:pt idx="9">
                  <c:v>29408.5</c:v>
                </c:pt>
                <c:pt idx="10">
                  <c:v>29773</c:v>
                </c:pt>
                <c:pt idx="11">
                  <c:v>30154</c:v>
                </c:pt>
                <c:pt idx="12">
                  <c:v>29080</c:v>
                </c:pt>
                <c:pt idx="13">
                  <c:v>29409.5</c:v>
                </c:pt>
                <c:pt idx="14">
                  <c:v>29784.5</c:v>
                </c:pt>
                <c:pt idx="15">
                  <c:v>30231.5</c:v>
                </c:pt>
                <c:pt idx="16">
                  <c:v>30684</c:v>
                </c:pt>
                <c:pt idx="17">
                  <c:v>30933</c:v>
                </c:pt>
                <c:pt idx="18">
                  <c:v>31350</c:v>
                </c:pt>
                <c:pt idx="19">
                  <c:v>31764.5</c:v>
                </c:pt>
                <c:pt idx="20">
                  <c:v>32216.5</c:v>
                </c:pt>
                <c:pt idx="21">
                  <c:v>32662</c:v>
                </c:pt>
              </c:numCache>
            </c:numRef>
          </c:val>
          <c:smooth val="0"/>
        </c:ser>
        <c:ser>
          <c:idx val="3"/>
          <c:order val="3"/>
          <c:tx>
            <c:strRef>
              <c:f>'Fig 17'!$A$11</c:f>
              <c:strCache>
                <c:ptCount val="1"/>
                <c:pt idx="0">
                  <c:v>2013 Net Load + Exports (4x DSM)</c:v>
                </c:pt>
              </c:strCache>
            </c:strRef>
          </c:tx>
          <c:marker>
            <c:symbol val="none"/>
          </c:marker>
          <c:cat>
            <c:strRef>
              <c:f>'Fig 17'!$B$7:$W$7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17'!$B$11:$W$11</c:f>
              <c:numCache>
                <c:formatCode>#,##0</c:formatCode>
                <c:ptCount val="22"/>
                <c:pt idx="0">
                  <c:v>27963</c:v>
                </c:pt>
                <c:pt idx="1">
                  <c:v>28016</c:v>
                </c:pt>
                <c:pt idx="2">
                  <c:v>27061</c:v>
                </c:pt>
                <c:pt idx="3">
                  <c:v>26930</c:v>
                </c:pt>
                <c:pt idx="4">
                  <c:v>26930</c:v>
                </c:pt>
                <c:pt idx="5">
                  <c:v>27055</c:v>
                </c:pt>
                <c:pt idx="6">
                  <c:v>27262</c:v>
                </c:pt>
                <c:pt idx="7">
                  <c:v>27283</c:v>
                </c:pt>
                <c:pt idx="8">
                  <c:v>27489</c:v>
                </c:pt>
                <c:pt idx="9">
                  <c:v>27741</c:v>
                </c:pt>
                <c:pt idx="10">
                  <c:v>28033</c:v>
                </c:pt>
                <c:pt idx="11">
                  <c:v>28374</c:v>
                </c:pt>
                <c:pt idx="12">
                  <c:v>27260</c:v>
                </c:pt>
                <c:pt idx="13">
                  <c:v>27532</c:v>
                </c:pt>
                <c:pt idx="14">
                  <c:v>27852</c:v>
                </c:pt>
                <c:pt idx="15">
                  <c:v>28344</c:v>
                </c:pt>
                <c:pt idx="16">
                  <c:v>28844</c:v>
                </c:pt>
                <c:pt idx="17">
                  <c:v>29128</c:v>
                </c:pt>
                <c:pt idx="18">
                  <c:v>29570</c:v>
                </c:pt>
                <c:pt idx="19">
                  <c:v>30012</c:v>
                </c:pt>
                <c:pt idx="20">
                  <c:v>30554</c:v>
                </c:pt>
                <c:pt idx="21">
                  <c:v>31072</c:v>
                </c:pt>
              </c:numCache>
            </c:numRef>
          </c:val>
          <c:smooth val="0"/>
        </c:ser>
        <c:dLbls>
          <c:showLegendKey val="0"/>
          <c:showVal val="0"/>
          <c:showCatName val="0"/>
          <c:showSerName val="0"/>
          <c:showPercent val="0"/>
          <c:showBubbleSize val="0"/>
        </c:dLbls>
        <c:marker val="1"/>
        <c:smooth val="0"/>
        <c:axId val="288220288"/>
        <c:axId val="288221824"/>
      </c:lineChart>
      <c:catAx>
        <c:axId val="288220288"/>
        <c:scaling>
          <c:orientation val="minMax"/>
        </c:scaling>
        <c:delete val="0"/>
        <c:axPos val="b"/>
        <c:majorTickMark val="out"/>
        <c:minorTickMark val="none"/>
        <c:tickLblPos val="nextTo"/>
        <c:crossAx val="288221824"/>
        <c:crosses val="autoZero"/>
        <c:auto val="1"/>
        <c:lblAlgn val="ctr"/>
        <c:lblOffset val="100"/>
        <c:noMultiLvlLbl val="0"/>
      </c:catAx>
      <c:valAx>
        <c:axId val="288221824"/>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288220288"/>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19'!$A$5</c:f>
              <c:strCache>
                <c:ptCount val="1"/>
                <c:pt idx="0">
                  <c:v>Supply (2013)</c:v>
                </c:pt>
              </c:strCache>
            </c:strRef>
          </c:tx>
          <c:marker>
            <c:symbol val="none"/>
          </c:marker>
          <c:cat>
            <c:strRef>
              <c:f>'Fig 19'!$B$4:$AK$4</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19'!$B$5:$W$5</c:f>
              <c:numCache>
                <c:formatCode>#,##0</c:formatCode>
                <c:ptCount val="22"/>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pt idx="20">
                  <c:v>29254</c:v>
                </c:pt>
                <c:pt idx="21">
                  <c:v>29254</c:v>
                </c:pt>
              </c:numCache>
            </c:numRef>
          </c:val>
          <c:smooth val="0"/>
        </c:ser>
        <c:ser>
          <c:idx val="3"/>
          <c:order val="1"/>
          <c:tx>
            <c:strRef>
              <c:f>'Fig 19'!$A$6</c:f>
              <c:strCache>
                <c:ptCount val="1"/>
                <c:pt idx="0">
                  <c:v>Supply (2013) + Brandon</c:v>
                </c:pt>
              </c:strCache>
            </c:strRef>
          </c:tx>
          <c:spPr>
            <a:ln>
              <a:solidFill>
                <a:schemeClr val="accent1"/>
              </a:solidFill>
              <a:prstDash val="sysDash"/>
            </a:ln>
          </c:spPr>
          <c:marker>
            <c:symbol val="none"/>
          </c:marker>
          <c:val>
            <c:numRef>
              <c:f>'Fig 19'!$B$6:$W$6</c:f>
              <c:numCache>
                <c:formatCode>#,##0</c:formatCode>
                <c:ptCount val="22"/>
                <c:pt idx="5">
                  <c:v>30871</c:v>
                </c:pt>
                <c:pt idx="6">
                  <c:v>30853</c:v>
                </c:pt>
                <c:pt idx="7">
                  <c:v>30845</c:v>
                </c:pt>
                <c:pt idx="8">
                  <c:v>30837</c:v>
                </c:pt>
                <c:pt idx="9">
                  <c:v>30829</c:v>
                </c:pt>
                <c:pt idx="10">
                  <c:v>30829</c:v>
                </c:pt>
                <c:pt idx="11">
                  <c:v>30819</c:v>
                </c:pt>
                <c:pt idx="12">
                  <c:v>30371</c:v>
                </c:pt>
                <c:pt idx="13">
                  <c:v>30272</c:v>
                </c:pt>
                <c:pt idx="14">
                  <c:v>30262</c:v>
                </c:pt>
                <c:pt idx="15">
                  <c:v>30252</c:v>
                </c:pt>
                <c:pt idx="16">
                  <c:v>30252</c:v>
                </c:pt>
                <c:pt idx="17">
                  <c:v>30065</c:v>
                </c:pt>
                <c:pt idx="18">
                  <c:v>30085</c:v>
                </c:pt>
                <c:pt idx="19">
                  <c:v>30075</c:v>
                </c:pt>
                <c:pt idx="20">
                  <c:v>30065</c:v>
                </c:pt>
                <c:pt idx="21">
                  <c:v>30065</c:v>
                </c:pt>
              </c:numCache>
            </c:numRef>
          </c:val>
          <c:smooth val="0"/>
        </c:ser>
        <c:ser>
          <c:idx val="1"/>
          <c:order val="2"/>
          <c:tx>
            <c:strRef>
              <c:f>'Fig 19'!$A$7</c:f>
              <c:strCache>
                <c:ptCount val="1"/>
                <c:pt idx="0">
                  <c:v>2012 Net Load + Exports</c:v>
                </c:pt>
              </c:strCache>
            </c:strRef>
          </c:tx>
          <c:marker>
            <c:symbol val="none"/>
          </c:marker>
          <c:cat>
            <c:strRef>
              <c:f>'Fig 19'!$B$4:$AK$4</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19'!$B$7:$W$7</c:f>
              <c:numCache>
                <c:formatCode>#,##0</c:formatCode>
                <c:ptCount val="22"/>
                <c:pt idx="0">
                  <c:v>28717</c:v>
                </c:pt>
                <c:pt idx="1">
                  <c:v>28956</c:v>
                </c:pt>
                <c:pt idx="2">
                  <c:v>28005</c:v>
                </c:pt>
                <c:pt idx="3">
                  <c:v>28045</c:v>
                </c:pt>
                <c:pt idx="4">
                  <c:v>28423</c:v>
                </c:pt>
                <c:pt idx="5">
                  <c:v>28837</c:v>
                </c:pt>
                <c:pt idx="6">
                  <c:v>29080</c:v>
                </c:pt>
                <c:pt idx="7">
                  <c:v>29511</c:v>
                </c:pt>
                <c:pt idx="8">
                  <c:v>29923</c:v>
                </c:pt>
                <c:pt idx="9">
                  <c:v>30344</c:v>
                </c:pt>
                <c:pt idx="10">
                  <c:v>30778</c:v>
                </c:pt>
                <c:pt idx="11">
                  <c:v>31223</c:v>
                </c:pt>
                <c:pt idx="12">
                  <c:v>30048</c:v>
                </c:pt>
                <c:pt idx="13">
                  <c:v>30438</c:v>
                </c:pt>
                <c:pt idx="14">
                  <c:v>30903</c:v>
                </c:pt>
                <c:pt idx="15">
                  <c:v>31378</c:v>
                </c:pt>
                <c:pt idx="16">
                  <c:v>31859</c:v>
                </c:pt>
                <c:pt idx="17">
                  <c:v>32326</c:v>
                </c:pt>
                <c:pt idx="18">
                  <c:v>32777</c:v>
                </c:pt>
                <c:pt idx="19">
                  <c:v>33248</c:v>
                </c:pt>
                <c:pt idx="20">
                  <c:v>33742</c:v>
                </c:pt>
                <c:pt idx="21">
                  <c:v>34232</c:v>
                </c:pt>
              </c:numCache>
            </c:numRef>
          </c:val>
          <c:smooth val="0"/>
        </c:ser>
        <c:ser>
          <c:idx val="2"/>
          <c:order val="3"/>
          <c:tx>
            <c:strRef>
              <c:f>'Fig 19'!$A$8</c:f>
              <c:strCache>
                <c:ptCount val="1"/>
                <c:pt idx="0">
                  <c:v>2013 Net Load + Exports</c:v>
                </c:pt>
              </c:strCache>
            </c:strRef>
          </c:tx>
          <c:marker>
            <c:symbol val="none"/>
          </c:marker>
          <c:cat>
            <c:strRef>
              <c:f>'Fig 19'!$B$4:$AK$4</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19'!$B$8:$W$8</c:f>
              <c:numCache>
                <c:formatCode>#,##0</c:formatCode>
                <c:ptCount val="22"/>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pt idx="20">
                  <c:v>32549</c:v>
                </c:pt>
                <c:pt idx="21">
                  <c:v>32980</c:v>
                </c:pt>
              </c:numCache>
            </c:numRef>
          </c:val>
          <c:smooth val="0"/>
        </c:ser>
        <c:dLbls>
          <c:showLegendKey val="0"/>
          <c:showVal val="0"/>
          <c:showCatName val="0"/>
          <c:showSerName val="0"/>
          <c:showPercent val="0"/>
          <c:showBubbleSize val="0"/>
        </c:dLbls>
        <c:marker val="1"/>
        <c:smooth val="0"/>
        <c:axId val="302257664"/>
        <c:axId val="302259200"/>
      </c:lineChart>
      <c:catAx>
        <c:axId val="302257664"/>
        <c:scaling>
          <c:orientation val="minMax"/>
        </c:scaling>
        <c:delete val="0"/>
        <c:axPos val="b"/>
        <c:majorTickMark val="out"/>
        <c:minorTickMark val="none"/>
        <c:tickLblPos val="nextTo"/>
        <c:crossAx val="302259200"/>
        <c:crosses val="autoZero"/>
        <c:auto val="1"/>
        <c:lblAlgn val="ctr"/>
        <c:lblOffset val="100"/>
        <c:noMultiLvlLbl val="0"/>
      </c:catAx>
      <c:valAx>
        <c:axId val="302259200"/>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302257664"/>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20'!$A$21</c:f>
              <c:strCache>
                <c:ptCount val="1"/>
                <c:pt idx="0">
                  <c:v>Supply (2013)</c:v>
                </c:pt>
              </c:strCache>
            </c:strRef>
          </c:tx>
          <c:marker>
            <c:symbol val="none"/>
          </c:marker>
          <c:cat>
            <c:strRef>
              <c:f>'Fig 20'!$B$20:$AK$20</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20'!$B$21:$W$21</c:f>
              <c:numCache>
                <c:formatCode>#,##0</c:formatCode>
                <c:ptCount val="22"/>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pt idx="20">
                  <c:v>29254</c:v>
                </c:pt>
                <c:pt idx="21">
                  <c:v>29254</c:v>
                </c:pt>
              </c:numCache>
            </c:numRef>
          </c:val>
          <c:smooth val="0"/>
        </c:ser>
        <c:ser>
          <c:idx val="3"/>
          <c:order val="1"/>
          <c:tx>
            <c:strRef>
              <c:f>'Fig 20'!$A$22</c:f>
              <c:strCache>
                <c:ptCount val="1"/>
                <c:pt idx="0">
                  <c:v>Supply + on-peak imports</c:v>
                </c:pt>
              </c:strCache>
            </c:strRef>
          </c:tx>
          <c:spPr>
            <a:ln>
              <a:solidFill>
                <a:schemeClr val="accent1"/>
              </a:solidFill>
              <a:prstDash val="sysDash"/>
            </a:ln>
          </c:spPr>
          <c:marker>
            <c:symbol val="none"/>
          </c:marker>
          <c:val>
            <c:numRef>
              <c:f>'Fig 20'!$B$22:$W$22</c:f>
              <c:numCache>
                <c:formatCode>#,##0</c:formatCode>
                <c:ptCount val="22"/>
                <c:pt idx="0">
                  <c:v>33586</c:v>
                </c:pt>
                <c:pt idx="1">
                  <c:v>33617</c:v>
                </c:pt>
                <c:pt idx="2">
                  <c:v>34027</c:v>
                </c:pt>
                <c:pt idx="3">
                  <c:v>34075</c:v>
                </c:pt>
                <c:pt idx="4">
                  <c:v>34254</c:v>
                </c:pt>
                <c:pt idx="5">
                  <c:v>34246</c:v>
                </c:pt>
                <c:pt idx="6">
                  <c:v>34009</c:v>
                </c:pt>
                <c:pt idx="7">
                  <c:v>33409</c:v>
                </c:pt>
                <c:pt idx="8">
                  <c:v>33401</c:v>
                </c:pt>
                <c:pt idx="9">
                  <c:v>33393</c:v>
                </c:pt>
                <c:pt idx="10">
                  <c:v>33393</c:v>
                </c:pt>
                <c:pt idx="11">
                  <c:v>33383</c:v>
                </c:pt>
                <c:pt idx="12">
                  <c:v>32935</c:v>
                </c:pt>
                <c:pt idx="13">
                  <c:v>32836</c:v>
                </c:pt>
                <c:pt idx="14">
                  <c:v>32826</c:v>
                </c:pt>
                <c:pt idx="15">
                  <c:v>32816</c:v>
                </c:pt>
                <c:pt idx="16">
                  <c:v>32816</c:v>
                </c:pt>
                <c:pt idx="17">
                  <c:v>32629</c:v>
                </c:pt>
                <c:pt idx="18">
                  <c:v>32649</c:v>
                </c:pt>
                <c:pt idx="19">
                  <c:v>32639</c:v>
                </c:pt>
                <c:pt idx="20">
                  <c:v>32629</c:v>
                </c:pt>
                <c:pt idx="21">
                  <c:v>32629</c:v>
                </c:pt>
              </c:numCache>
            </c:numRef>
          </c:val>
          <c:smooth val="0"/>
        </c:ser>
        <c:ser>
          <c:idx val="1"/>
          <c:order val="2"/>
          <c:tx>
            <c:strRef>
              <c:f>'Fig 20'!$A$23</c:f>
              <c:strCache>
                <c:ptCount val="1"/>
                <c:pt idx="0">
                  <c:v>2012 Net Load + Exports</c:v>
                </c:pt>
              </c:strCache>
            </c:strRef>
          </c:tx>
          <c:marker>
            <c:symbol val="none"/>
          </c:marker>
          <c:cat>
            <c:strRef>
              <c:f>'Fig 20'!$B$20:$AK$20</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20'!$B$23:$W$23</c:f>
              <c:numCache>
                <c:formatCode>#,##0</c:formatCode>
                <c:ptCount val="22"/>
                <c:pt idx="0">
                  <c:v>28717</c:v>
                </c:pt>
                <c:pt idx="1">
                  <c:v>28956</c:v>
                </c:pt>
                <c:pt idx="2">
                  <c:v>28005</c:v>
                </c:pt>
                <c:pt idx="3">
                  <c:v>28045</c:v>
                </c:pt>
                <c:pt idx="4">
                  <c:v>28423</c:v>
                </c:pt>
                <c:pt idx="5">
                  <c:v>28837</c:v>
                </c:pt>
                <c:pt idx="6">
                  <c:v>29080</c:v>
                </c:pt>
                <c:pt idx="7">
                  <c:v>29511</c:v>
                </c:pt>
                <c:pt idx="8">
                  <c:v>29923</c:v>
                </c:pt>
                <c:pt idx="9">
                  <c:v>30344</c:v>
                </c:pt>
                <c:pt idx="10">
                  <c:v>30778</c:v>
                </c:pt>
                <c:pt idx="11">
                  <c:v>31223</c:v>
                </c:pt>
                <c:pt idx="12">
                  <c:v>30048</c:v>
                </c:pt>
                <c:pt idx="13">
                  <c:v>30438</c:v>
                </c:pt>
                <c:pt idx="14">
                  <c:v>30903</c:v>
                </c:pt>
                <c:pt idx="15">
                  <c:v>31378</c:v>
                </c:pt>
                <c:pt idx="16">
                  <c:v>31859</c:v>
                </c:pt>
                <c:pt idx="17">
                  <c:v>32326</c:v>
                </c:pt>
                <c:pt idx="18">
                  <c:v>32777</c:v>
                </c:pt>
                <c:pt idx="19">
                  <c:v>33248</c:v>
                </c:pt>
                <c:pt idx="20">
                  <c:v>33742</c:v>
                </c:pt>
                <c:pt idx="21">
                  <c:v>34232</c:v>
                </c:pt>
              </c:numCache>
            </c:numRef>
          </c:val>
          <c:smooth val="0"/>
        </c:ser>
        <c:ser>
          <c:idx val="2"/>
          <c:order val="3"/>
          <c:tx>
            <c:strRef>
              <c:f>'Fig 20'!$A$24</c:f>
              <c:strCache>
                <c:ptCount val="1"/>
                <c:pt idx="0">
                  <c:v>2013 Net Load + Exports</c:v>
                </c:pt>
              </c:strCache>
            </c:strRef>
          </c:tx>
          <c:marker>
            <c:symbol val="none"/>
          </c:marker>
          <c:cat>
            <c:strRef>
              <c:f>'Fig 20'!$B$20:$AK$20</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20'!$B$24:$W$24</c:f>
              <c:numCache>
                <c:formatCode>#,##0</c:formatCode>
                <c:ptCount val="22"/>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pt idx="20">
                  <c:v>32549</c:v>
                </c:pt>
                <c:pt idx="21">
                  <c:v>32980</c:v>
                </c:pt>
              </c:numCache>
            </c:numRef>
          </c:val>
          <c:smooth val="0"/>
        </c:ser>
        <c:dLbls>
          <c:showLegendKey val="0"/>
          <c:showVal val="0"/>
          <c:showCatName val="0"/>
          <c:showSerName val="0"/>
          <c:showPercent val="0"/>
          <c:showBubbleSize val="0"/>
        </c:dLbls>
        <c:marker val="1"/>
        <c:smooth val="0"/>
        <c:axId val="304203648"/>
        <c:axId val="304205184"/>
      </c:lineChart>
      <c:catAx>
        <c:axId val="304203648"/>
        <c:scaling>
          <c:orientation val="minMax"/>
        </c:scaling>
        <c:delete val="0"/>
        <c:axPos val="b"/>
        <c:majorTickMark val="out"/>
        <c:minorTickMark val="none"/>
        <c:tickLblPos val="nextTo"/>
        <c:crossAx val="304205184"/>
        <c:crosses val="autoZero"/>
        <c:auto val="1"/>
        <c:lblAlgn val="ctr"/>
        <c:lblOffset val="100"/>
        <c:noMultiLvlLbl val="0"/>
      </c:catAx>
      <c:valAx>
        <c:axId val="304205184"/>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304203648"/>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21'!$A$20</c:f>
              <c:strCache>
                <c:ptCount val="1"/>
                <c:pt idx="0">
                  <c:v>Supply (2013)</c:v>
                </c:pt>
              </c:strCache>
            </c:strRef>
          </c:tx>
          <c:marker>
            <c:symbol val="none"/>
          </c:marker>
          <c:cat>
            <c:strRef>
              <c:f>'Fig 21'!$B$19:$AK$19</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21'!$B$20:$W$20</c:f>
              <c:numCache>
                <c:formatCode>#,##0</c:formatCode>
                <c:ptCount val="22"/>
                <c:pt idx="0">
                  <c:v>30211</c:v>
                </c:pt>
                <c:pt idx="1">
                  <c:v>30242</c:v>
                </c:pt>
                <c:pt idx="2">
                  <c:v>30652</c:v>
                </c:pt>
                <c:pt idx="3">
                  <c:v>30700</c:v>
                </c:pt>
                <c:pt idx="4">
                  <c:v>30879</c:v>
                </c:pt>
                <c:pt idx="5">
                  <c:v>30871</c:v>
                </c:pt>
                <c:pt idx="6">
                  <c:v>30634</c:v>
                </c:pt>
                <c:pt idx="7">
                  <c:v>30034</c:v>
                </c:pt>
                <c:pt idx="8">
                  <c:v>30026</c:v>
                </c:pt>
                <c:pt idx="9">
                  <c:v>30018</c:v>
                </c:pt>
                <c:pt idx="10">
                  <c:v>30018</c:v>
                </c:pt>
                <c:pt idx="11">
                  <c:v>30008</c:v>
                </c:pt>
                <c:pt idx="12">
                  <c:v>29560</c:v>
                </c:pt>
                <c:pt idx="13">
                  <c:v>29461</c:v>
                </c:pt>
                <c:pt idx="14">
                  <c:v>29451</c:v>
                </c:pt>
                <c:pt idx="15">
                  <c:v>29441</c:v>
                </c:pt>
                <c:pt idx="16">
                  <c:v>29441</c:v>
                </c:pt>
                <c:pt idx="17">
                  <c:v>29254</c:v>
                </c:pt>
                <c:pt idx="18">
                  <c:v>29274</c:v>
                </c:pt>
                <c:pt idx="19">
                  <c:v>29264</c:v>
                </c:pt>
                <c:pt idx="20">
                  <c:v>29254</c:v>
                </c:pt>
                <c:pt idx="21">
                  <c:v>29254</c:v>
                </c:pt>
              </c:numCache>
            </c:numRef>
          </c:val>
          <c:smooth val="0"/>
        </c:ser>
        <c:ser>
          <c:idx val="3"/>
          <c:order val="1"/>
          <c:tx>
            <c:strRef>
              <c:f>'Fig 21'!$A$21</c:f>
              <c:strCache>
                <c:ptCount val="1"/>
                <c:pt idx="0">
                  <c:v>Extended hydro adjustment</c:v>
                </c:pt>
              </c:strCache>
            </c:strRef>
          </c:tx>
          <c:spPr>
            <a:ln>
              <a:solidFill>
                <a:schemeClr val="accent1"/>
              </a:solidFill>
              <a:prstDash val="sysDash"/>
            </a:ln>
          </c:spPr>
          <c:marker>
            <c:symbol val="none"/>
          </c:marker>
          <c:val>
            <c:numRef>
              <c:f>'Fig 21'!$B$21:$W$21</c:f>
              <c:numCache>
                <c:formatCode>#,##0</c:formatCode>
                <c:ptCount val="22"/>
                <c:pt idx="11">
                  <c:v>30008</c:v>
                </c:pt>
                <c:pt idx="12">
                  <c:v>29998</c:v>
                </c:pt>
                <c:pt idx="13">
                  <c:v>29998</c:v>
                </c:pt>
                <c:pt idx="14">
                  <c:v>29988</c:v>
                </c:pt>
                <c:pt idx="15">
                  <c:v>29978</c:v>
                </c:pt>
                <c:pt idx="16">
                  <c:v>29978</c:v>
                </c:pt>
                <c:pt idx="17">
                  <c:v>30028</c:v>
                </c:pt>
                <c:pt idx="18">
                  <c:v>30118</c:v>
                </c:pt>
                <c:pt idx="19">
                  <c:v>30108</c:v>
                </c:pt>
                <c:pt idx="20">
                  <c:v>30098</c:v>
                </c:pt>
                <c:pt idx="21">
                  <c:v>30098</c:v>
                </c:pt>
              </c:numCache>
            </c:numRef>
          </c:val>
          <c:smooth val="0"/>
        </c:ser>
        <c:ser>
          <c:idx val="1"/>
          <c:order val="2"/>
          <c:tx>
            <c:strRef>
              <c:f>'Fig 21'!$A$22</c:f>
              <c:strCache>
                <c:ptCount val="1"/>
                <c:pt idx="0">
                  <c:v>2012 Net Load + Exports</c:v>
                </c:pt>
              </c:strCache>
            </c:strRef>
          </c:tx>
          <c:marker>
            <c:symbol val="none"/>
          </c:marker>
          <c:cat>
            <c:strRef>
              <c:f>'Fig 21'!$B$19:$AK$19</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21'!$B$22:$W$22</c:f>
              <c:numCache>
                <c:formatCode>#,##0</c:formatCode>
                <c:ptCount val="22"/>
                <c:pt idx="0">
                  <c:v>28717</c:v>
                </c:pt>
                <c:pt idx="1">
                  <c:v>28956</c:v>
                </c:pt>
                <c:pt idx="2">
                  <c:v>28005</c:v>
                </c:pt>
                <c:pt idx="3">
                  <c:v>28045</c:v>
                </c:pt>
                <c:pt idx="4">
                  <c:v>28423</c:v>
                </c:pt>
                <c:pt idx="5">
                  <c:v>28837</c:v>
                </c:pt>
                <c:pt idx="6">
                  <c:v>29080</c:v>
                </c:pt>
                <c:pt idx="7">
                  <c:v>29511</c:v>
                </c:pt>
                <c:pt idx="8">
                  <c:v>29923</c:v>
                </c:pt>
                <c:pt idx="9">
                  <c:v>30344</c:v>
                </c:pt>
                <c:pt idx="10">
                  <c:v>30778</c:v>
                </c:pt>
                <c:pt idx="11">
                  <c:v>31223</c:v>
                </c:pt>
                <c:pt idx="12">
                  <c:v>30048</c:v>
                </c:pt>
                <c:pt idx="13">
                  <c:v>30438</c:v>
                </c:pt>
                <c:pt idx="14">
                  <c:v>30903</c:v>
                </c:pt>
                <c:pt idx="15">
                  <c:v>31378</c:v>
                </c:pt>
                <c:pt idx="16">
                  <c:v>31859</c:v>
                </c:pt>
                <c:pt idx="17">
                  <c:v>32326</c:v>
                </c:pt>
                <c:pt idx="18">
                  <c:v>32777</c:v>
                </c:pt>
                <c:pt idx="19">
                  <c:v>33248</c:v>
                </c:pt>
                <c:pt idx="20">
                  <c:v>33742</c:v>
                </c:pt>
                <c:pt idx="21">
                  <c:v>34232</c:v>
                </c:pt>
              </c:numCache>
            </c:numRef>
          </c:val>
          <c:smooth val="0"/>
        </c:ser>
        <c:ser>
          <c:idx val="2"/>
          <c:order val="3"/>
          <c:tx>
            <c:strRef>
              <c:f>'Fig 21'!$A$23</c:f>
              <c:strCache>
                <c:ptCount val="1"/>
                <c:pt idx="0">
                  <c:v>2013 Net Load + Exports</c:v>
                </c:pt>
              </c:strCache>
            </c:strRef>
          </c:tx>
          <c:marker>
            <c:symbol val="none"/>
          </c:marker>
          <c:cat>
            <c:strRef>
              <c:f>'Fig 21'!$B$19:$AK$19</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21'!$B$23:$W$23</c:f>
              <c:numCache>
                <c:formatCode>#,##0</c:formatCode>
                <c:ptCount val="22"/>
                <c:pt idx="0">
                  <c:v>28287</c:v>
                </c:pt>
                <c:pt idx="1">
                  <c:v>28628</c:v>
                </c:pt>
                <c:pt idx="2">
                  <c:v>27925</c:v>
                </c:pt>
                <c:pt idx="3">
                  <c:v>28016</c:v>
                </c:pt>
                <c:pt idx="4">
                  <c:v>28229</c:v>
                </c:pt>
                <c:pt idx="5">
                  <c:v>28558</c:v>
                </c:pt>
                <c:pt idx="6">
                  <c:v>28906</c:v>
                </c:pt>
                <c:pt idx="7">
                  <c:v>29047</c:v>
                </c:pt>
                <c:pt idx="8">
                  <c:v>29373</c:v>
                </c:pt>
                <c:pt idx="9">
                  <c:v>29742</c:v>
                </c:pt>
                <c:pt idx="10">
                  <c:v>30121</c:v>
                </c:pt>
                <c:pt idx="11">
                  <c:v>30510</c:v>
                </c:pt>
                <c:pt idx="12">
                  <c:v>29444</c:v>
                </c:pt>
                <c:pt idx="13">
                  <c:v>29785</c:v>
                </c:pt>
                <c:pt idx="14">
                  <c:v>30171</c:v>
                </c:pt>
                <c:pt idx="15">
                  <c:v>30609</c:v>
                </c:pt>
                <c:pt idx="16">
                  <c:v>31052</c:v>
                </c:pt>
                <c:pt idx="17">
                  <c:v>31294</c:v>
                </c:pt>
                <c:pt idx="18">
                  <c:v>31706</c:v>
                </c:pt>
                <c:pt idx="19">
                  <c:v>32115</c:v>
                </c:pt>
                <c:pt idx="20">
                  <c:v>32549</c:v>
                </c:pt>
                <c:pt idx="21">
                  <c:v>32980</c:v>
                </c:pt>
              </c:numCache>
            </c:numRef>
          </c:val>
          <c:smooth val="0"/>
        </c:ser>
        <c:dLbls>
          <c:showLegendKey val="0"/>
          <c:showVal val="0"/>
          <c:showCatName val="0"/>
          <c:showSerName val="0"/>
          <c:showPercent val="0"/>
          <c:showBubbleSize val="0"/>
        </c:dLbls>
        <c:marker val="1"/>
        <c:smooth val="0"/>
        <c:axId val="342063360"/>
        <c:axId val="342081536"/>
      </c:lineChart>
      <c:catAx>
        <c:axId val="342063360"/>
        <c:scaling>
          <c:orientation val="minMax"/>
        </c:scaling>
        <c:delete val="0"/>
        <c:axPos val="b"/>
        <c:majorTickMark val="out"/>
        <c:minorTickMark val="none"/>
        <c:tickLblPos val="nextTo"/>
        <c:crossAx val="342081536"/>
        <c:crosses val="autoZero"/>
        <c:auto val="1"/>
        <c:lblAlgn val="ctr"/>
        <c:lblOffset val="100"/>
        <c:noMultiLvlLbl val="0"/>
      </c:catAx>
      <c:valAx>
        <c:axId val="342081536"/>
        <c:scaling>
          <c:orientation val="minMax"/>
          <c:max val="35000"/>
          <c:min val="25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342063360"/>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3'!$A$2</c:f>
              <c:strCache>
                <c:ptCount val="1"/>
                <c:pt idx="0">
                  <c:v>10% of MB Net Load</c:v>
                </c:pt>
              </c:strCache>
            </c:strRef>
          </c:tx>
          <c:marker>
            <c:symbol val="none"/>
          </c:marker>
          <c:cat>
            <c:strRef>
              <c:f>'Fig 3'!$B$1:$W$1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3'!$B$2:$W$2</c:f>
              <c:numCache>
                <c:formatCode>#,##0</c:formatCode>
                <c:ptCount val="22"/>
                <c:pt idx="0">
                  <c:v>2498.6000000000004</c:v>
                </c:pt>
                <c:pt idx="1">
                  <c:v>2532.7000000000003</c:v>
                </c:pt>
                <c:pt idx="2">
                  <c:v>2558</c:v>
                </c:pt>
                <c:pt idx="3">
                  <c:v>2581.5</c:v>
                </c:pt>
                <c:pt idx="4">
                  <c:v>2602.8000000000002</c:v>
                </c:pt>
                <c:pt idx="5">
                  <c:v>2635.7000000000003</c:v>
                </c:pt>
                <c:pt idx="6">
                  <c:v>2670.5</c:v>
                </c:pt>
                <c:pt idx="7">
                  <c:v>2705.6000000000004</c:v>
                </c:pt>
                <c:pt idx="8">
                  <c:v>2742.4</c:v>
                </c:pt>
                <c:pt idx="9">
                  <c:v>2779.3</c:v>
                </c:pt>
                <c:pt idx="10">
                  <c:v>2817.2000000000003</c:v>
                </c:pt>
                <c:pt idx="11">
                  <c:v>2856.1000000000004</c:v>
                </c:pt>
                <c:pt idx="12">
                  <c:v>2894.9</c:v>
                </c:pt>
                <c:pt idx="13">
                  <c:v>2933.3</c:v>
                </c:pt>
                <c:pt idx="14">
                  <c:v>2971.9</c:v>
                </c:pt>
                <c:pt idx="15">
                  <c:v>3015.7000000000003</c:v>
                </c:pt>
                <c:pt idx="16">
                  <c:v>3060</c:v>
                </c:pt>
                <c:pt idx="17">
                  <c:v>3100.4</c:v>
                </c:pt>
                <c:pt idx="18">
                  <c:v>3141.6000000000004</c:v>
                </c:pt>
                <c:pt idx="19">
                  <c:v>3182.5</c:v>
                </c:pt>
                <c:pt idx="20">
                  <c:v>3225.9</c:v>
                </c:pt>
                <c:pt idx="21">
                  <c:v>3269</c:v>
                </c:pt>
              </c:numCache>
            </c:numRef>
          </c:val>
          <c:smooth val="0"/>
        </c:ser>
        <c:ser>
          <c:idx val="1"/>
          <c:order val="1"/>
          <c:tx>
            <c:strRef>
              <c:f>'Fig 3'!$A$3</c:f>
              <c:strCache>
                <c:ptCount val="1"/>
                <c:pt idx="0">
                  <c:v>10% of MB Load + Exports</c:v>
                </c:pt>
              </c:strCache>
            </c:strRef>
          </c:tx>
          <c:marker>
            <c:symbol val="none"/>
          </c:marker>
          <c:cat>
            <c:strRef>
              <c:f>'Fig 3'!$B$1:$W$1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3'!$B$3:$W$3</c:f>
              <c:numCache>
                <c:formatCode>#,##0</c:formatCode>
                <c:ptCount val="22"/>
                <c:pt idx="0">
                  <c:v>5654.6</c:v>
                </c:pt>
                <c:pt idx="1">
                  <c:v>5688.7000000000007</c:v>
                </c:pt>
                <c:pt idx="2">
                  <c:v>4758</c:v>
                </c:pt>
                <c:pt idx="3">
                  <c:v>4637.5</c:v>
                </c:pt>
                <c:pt idx="4">
                  <c:v>4658.8</c:v>
                </c:pt>
                <c:pt idx="5">
                  <c:v>4691.7000000000007</c:v>
                </c:pt>
                <c:pt idx="6">
                  <c:v>4726.5</c:v>
                </c:pt>
                <c:pt idx="7">
                  <c:v>4551.6000000000004</c:v>
                </c:pt>
                <c:pt idx="8">
                  <c:v>4546.3999999999996</c:v>
                </c:pt>
                <c:pt idx="9">
                  <c:v>4583.3</c:v>
                </c:pt>
                <c:pt idx="10">
                  <c:v>4621.2000000000007</c:v>
                </c:pt>
                <c:pt idx="11">
                  <c:v>4660.1000000000004</c:v>
                </c:pt>
                <c:pt idx="12">
                  <c:v>3244.9</c:v>
                </c:pt>
                <c:pt idx="13">
                  <c:v>3240.3</c:v>
                </c:pt>
                <c:pt idx="14">
                  <c:v>3278.9</c:v>
                </c:pt>
                <c:pt idx="15">
                  <c:v>3322.7000000000003</c:v>
                </c:pt>
                <c:pt idx="16">
                  <c:v>3367</c:v>
                </c:pt>
                <c:pt idx="17">
                  <c:v>3245.4</c:v>
                </c:pt>
                <c:pt idx="18">
                  <c:v>3286.6000000000004</c:v>
                </c:pt>
                <c:pt idx="19">
                  <c:v>3327.5</c:v>
                </c:pt>
                <c:pt idx="20">
                  <c:v>3370.9</c:v>
                </c:pt>
                <c:pt idx="21">
                  <c:v>3414</c:v>
                </c:pt>
              </c:numCache>
            </c:numRef>
          </c:val>
          <c:smooth val="0"/>
        </c:ser>
        <c:ser>
          <c:idx val="2"/>
          <c:order val="2"/>
          <c:tx>
            <c:strRef>
              <c:f>'Fig 3'!$A$4</c:f>
              <c:strCache>
                <c:ptCount val="1"/>
                <c:pt idx="0">
                  <c:v>All Hours Transmission Limit</c:v>
                </c:pt>
              </c:strCache>
            </c:strRef>
          </c:tx>
          <c:marker>
            <c:symbol val="none"/>
          </c:marker>
          <c:cat>
            <c:strRef>
              <c:f>'Fig 3'!$B$1:$W$1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3'!$B$4:$W$4</c:f>
              <c:numCache>
                <c:formatCode>#,##0</c:formatCode>
                <c:ptCount val="22"/>
                <c:pt idx="0">
                  <c:v>6443</c:v>
                </c:pt>
                <c:pt idx="1">
                  <c:v>6443</c:v>
                </c:pt>
                <c:pt idx="2">
                  <c:v>6443</c:v>
                </c:pt>
                <c:pt idx="3">
                  <c:v>6443</c:v>
                </c:pt>
                <c:pt idx="4">
                  <c:v>6443</c:v>
                </c:pt>
                <c:pt idx="5">
                  <c:v>6443</c:v>
                </c:pt>
                <c:pt idx="6">
                  <c:v>6443</c:v>
                </c:pt>
                <c:pt idx="7">
                  <c:v>6443</c:v>
                </c:pt>
                <c:pt idx="8">
                  <c:v>6443</c:v>
                </c:pt>
                <c:pt idx="9">
                  <c:v>6443</c:v>
                </c:pt>
                <c:pt idx="10">
                  <c:v>6443</c:v>
                </c:pt>
                <c:pt idx="11">
                  <c:v>6443</c:v>
                </c:pt>
                <c:pt idx="12">
                  <c:v>6443</c:v>
                </c:pt>
                <c:pt idx="13">
                  <c:v>6443</c:v>
                </c:pt>
                <c:pt idx="14">
                  <c:v>6443</c:v>
                </c:pt>
                <c:pt idx="15">
                  <c:v>6443</c:v>
                </c:pt>
                <c:pt idx="16">
                  <c:v>6443</c:v>
                </c:pt>
                <c:pt idx="17">
                  <c:v>6443</c:v>
                </c:pt>
                <c:pt idx="18">
                  <c:v>6443</c:v>
                </c:pt>
                <c:pt idx="19">
                  <c:v>6443</c:v>
                </c:pt>
                <c:pt idx="20">
                  <c:v>6443</c:v>
                </c:pt>
                <c:pt idx="21">
                  <c:v>6443</c:v>
                </c:pt>
              </c:numCache>
            </c:numRef>
          </c:val>
          <c:smooth val="0"/>
        </c:ser>
        <c:ser>
          <c:idx val="3"/>
          <c:order val="3"/>
          <c:tx>
            <c:strRef>
              <c:f>'Fig 3'!$A$5</c:f>
              <c:strCache>
                <c:ptCount val="1"/>
                <c:pt idx="0">
                  <c:v>Criteria Limit</c:v>
                </c:pt>
              </c:strCache>
            </c:strRef>
          </c:tx>
          <c:spPr>
            <a:ln>
              <a:solidFill>
                <a:schemeClr val="tx1"/>
              </a:solidFill>
              <a:prstDash val="sysDot"/>
            </a:ln>
          </c:spPr>
          <c:marker>
            <c:symbol val="none"/>
          </c:marker>
          <c:cat>
            <c:strRef>
              <c:f>'Fig 3'!$B$1:$W$1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3'!$B$5:$W$5</c:f>
              <c:numCache>
                <c:formatCode>#,##0</c:formatCode>
                <c:ptCount val="22"/>
                <c:pt idx="0">
                  <c:v>5654.6</c:v>
                </c:pt>
                <c:pt idx="1">
                  <c:v>5688.7000000000007</c:v>
                </c:pt>
                <c:pt idx="2">
                  <c:v>4758</c:v>
                </c:pt>
                <c:pt idx="3">
                  <c:v>4637.5</c:v>
                </c:pt>
                <c:pt idx="4">
                  <c:v>4658.8</c:v>
                </c:pt>
                <c:pt idx="5">
                  <c:v>4691.7000000000007</c:v>
                </c:pt>
                <c:pt idx="6">
                  <c:v>4726.5</c:v>
                </c:pt>
                <c:pt idx="7">
                  <c:v>4551.6000000000004</c:v>
                </c:pt>
                <c:pt idx="8">
                  <c:v>4546.3999999999996</c:v>
                </c:pt>
                <c:pt idx="9">
                  <c:v>4583.3</c:v>
                </c:pt>
                <c:pt idx="10">
                  <c:v>4621.2000000000007</c:v>
                </c:pt>
                <c:pt idx="11">
                  <c:v>4660.1000000000004</c:v>
                </c:pt>
                <c:pt idx="12">
                  <c:v>3244.9</c:v>
                </c:pt>
                <c:pt idx="13">
                  <c:v>3240.3</c:v>
                </c:pt>
                <c:pt idx="14">
                  <c:v>3278.9</c:v>
                </c:pt>
                <c:pt idx="15">
                  <c:v>3322.7000000000003</c:v>
                </c:pt>
                <c:pt idx="16">
                  <c:v>3367</c:v>
                </c:pt>
                <c:pt idx="17">
                  <c:v>3245.4</c:v>
                </c:pt>
                <c:pt idx="18">
                  <c:v>3286.6000000000004</c:v>
                </c:pt>
                <c:pt idx="19">
                  <c:v>3327.5</c:v>
                </c:pt>
                <c:pt idx="20">
                  <c:v>3370.9</c:v>
                </c:pt>
                <c:pt idx="21">
                  <c:v>3414</c:v>
                </c:pt>
              </c:numCache>
            </c:numRef>
          </c:val>
          <c:smooth val="0"/>
        </c:ser>
        <c:dLbls>
          <c:showLegendKey val="0"/>
          <c:showVal val="0"/>
          <c:showCatName val="0"/>
          <c:showSerName val="0"/>
          <c:showPercent val="0"/>
          <c:showBubbleSize val="0"/>
        </c:dLbls>
        <c:marker val="1"/>
        <c:smooth val="0"/>
        <c:axId val="285165056"/>
        <c:axId val="285166592"/>
      </c:lineChart>
      <c:catAx>
        <c:axId val="285165056"/>
        <c:scaling>
          <c:orientation val="minMax"/>
        </c:scaling>
        <c:delete val="0"/>
        <c:axPos val="b"/>
        <c:majorTickMark val="out"/>
        <c:minorTickMark val="none"/>
        <c:tickLblPos val="nextTo"/>
        <c:crossAx val="285166592"/>
        <c:crosses val="autoZero"/>
        <c:auto val="1"/>
        <c:lblAlgn val="ctr"/>
        <c:lblOffset val="100"/>
        <c:noMultiLvlLbl val="0"/>
      </c:catAx>
      <c:valAx>
        <c:axId val="285166592"/>
        <c:scaling>
          <c:orientation val="minMax"/>
          <c:max val="7000"/>
          <c:min val="2000"/>
        </c:scaling>
        <c:delete val="0"/>
        <c:axPos val="l"/>
        <c:majorGridlines/>
        <c:title>
          <c:tx>
            <c:rich>
              <a:bodyPr rot="-5400000" vert="horz"/>
              <a:lstStyle/>
              <a:p>
                <a:pPr>
                  <a:defRPr/>
                </a:pPr>
                <a:r>
                  <a:rPr lang="en-US"/>
                  <a:t>Gigawatt-hours</a:t>
                </a:r>
              </a:p>
            </c:rich>
          </c:tx>
          <c:layout/>
          <c:overlay val="0"/>
        </c:title>
        <c:numFmt formatCode="#,##0" sourceLinked="1"/>
        <c:majorTickMark val="out"/>
        <c:minorTickMark val="none"/>
        <c:tickLblPos val="nextTo"/>
        <c:crossAx val="285165056"/>
        <c:crosses val="autoZero"/>
        <c:crossBetween val="between"/>
        <c:majorUnit val="1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6'!$A$2</c:f>
              <c:strCache>
                <c:ptCount val="1"/>
                <c:pt idx="0">
                  <c:v>Supply (2013)</c:v>
                </c:pt>
              </c:strCache>
            </c:strRef>
          </c:tx>
          <c:marker>
            <c:symbol val="none"/>
          </c:marker>
          <c:cat>
            <c:strRef>
              <c:f>'Fig 6'!$B$1:$AK$1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6'!$B$2:$W$2</c:f>
              <c:numCache>
                <c:formatCode>#,##0</c:formatCode>
                <c:ptCount val="22"/>
                <c:pt idx="0">
                  <c:v>6059</c:v>
                </c:pt>
                <c:pt idx="1">
                  <c:v>6183</c:v>
                </c:pt>
                <c:pt idx="2">
                  <c:v>6286</c:v>
                </c:pt>
                <c:pt idx="3">
                  <c:v>6289</c:v>
                </c:pt>
                <c:pt idx="4">
                  <c:v>6402</c:v>
                </c:pt>
                <c:pt idx="5">
                  <c:v>6405</c:v>
                </c:pt>
                <c:pt idx="6">
                  <c:v>6303</c:v>
                </c:pt>
                <c:pt idx="7">
                  <c:v>6306</c:v>
                </c:pt>
                <c:pt idx="8">
                  <c:v>6309</c:v>
                </c:pt>
                <c:pt idx="9">
                  <c:v>6312</c:v>
                </c:pt>
                <c:pt idx="10">
                  <c:v>6312</c:v>
                </c:pt>
                <c:pt idx="11">
                  <c:v>6312</c:v>
                </c:pt>
                <c:pt idx="12">
                  <c:v>5927</c:v>
                </c:pt>
                <c:pt idx="13">
                  <c:v>5927</c:v>
                </c:pt>
                <c:pt idx="14">
                  <c:v>5927</c:v>
                </c:pt>
                <c:pt idx="15">
                  <c:v>5927</c:v>
                </c:pt>
                <c:pt idx="16">
                  <c:v>5927</c:v>
                </c:pt>
                <c:pt idx="17">
                  <c:v>5752</c:v>
                </c:pt>
                <c:pt idx="18">
                  <c:v>5752</c:v>
                </c:pt>
                <c:pt idx="19">
                  <c:v>5752</c:v>
                </c:pt>
                <c:pt idx="20">
                  <c:v>5752</c:v>
                </c:pt>
                <c:pt idx="21">
                  <c:v>5752</c:v>
                </c:pt>
              </c:numCache>
            </c:numRef>
          </c:val>
          <c:smooth val="0"/>
        </c:ser>
        <c:ser>
          <c:idx val="1"/>
          <c:order val="1"/>
          <c:tx>
            <c:strRef>
              <c:f>'Fig 6'!$A$3</c:f>
              <c:strCache>
                <c:ptCount val="1"/>
                <c:pt idx="0">
                  <c:v>2012 Demand + Reserves</c:v>
                </c:pt>
              </c:strCache>
            </c:strRef>
          </c:tx>
          <c:marker>
            <c:symbol val="none"/>
          </c:marker>
          <c:cat>
            <c:strRef>
              <c:f>'Fig 6'!$B$1:$AK$1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6'!$B$3:$W$3</c:f>
              <c:numCache>
                <c:formatCode>#,##0</c:formatCode>
                <c:ptCount val="22"/>
                <c:pt idx="0">
                  <c:v>5661</c:v>
                </c:pt>
                <c:pt idx="1">
                  <c:v>5732</c:v>
                </c:pt>
                <c:pt idx="2">
                  <c:v>5578</c:v>
                </c:pt>
                <c:pt idx="3">
                  <c:v>5621</c:v>
                </c:pt>
                <c:pt idx="4">
                  <c:v>5692</c:v>
                </c:pt>
                <c:pt idx="5">
                  <c:v>5770</c:v>
                </c:pt>
                <c:pt idx="6">
                  <c:v>5826</c:v>
                </c:pt>
                <c:pt idx="7">
                  <c:v>5908</c:v>
                </c:pt>
                <c:pt idx="8">
                  <c:v>5988</c:v>
                </c:pt>
                <c:pt idx="9">
                  <c:v>6070</c:v>
                </c:pt>
                <c:pt idx="10">
                  <c:v>6158</c:v>
                </c:pt>
                <c:pt idx="11">
                  <c:v>6249</c:v>
                </c:pt>
                <c:pt idx="12">
                  <c:v>5980</c:v>
                </c:pt>
                <c:pt idx="13">
                  <c:v>6067</c:v>
                </c:pt>
                <c:pt idx="14">
                  <c:v>6160</c:v>
                </c:pt>
                <c:pt idx="15">
                  <c:v>6256</c:v>
                </c:pt>
                <c:pt idx="16">
                  <c:v>6353</c:v>
                </c:pt>
                <c:pt idx="17">
                  <c:v>6448</c:v>
                </c:pt>
                <c:pt idx="18">
                  <c:v>6544</c:v>
                </c:pt>
                <c:pt idx="19">
                  <c:v>6643</c:v>
                </c:pt>
                <c:pt idx="20">
                  <c:v>6745</c:v>
                </c:pt>
                <c:pt idx="21">
                  <c:v>6845</c:v>
                </c:pt>
              </c:numCache>
            </c:numRef>
          </c:val>
          <c:smooth val="0"/>
        </c:ser>
        <c:ser>
          <c:idx val="2"/>
          <c:order val="2"/>
          <c:tx>
            <c:strRef>
              <c:f>'Fig 6'!$A$4</c:f>
              <c:strCache>
                <c:ptCount val="1"/>
                <c:pt idx="0">
                  <c:v>2013 Demand + Reserves</c:v>
                </c:pt>
              </c:strCache>
            </c:strRef>
          </c:tx>
          <c:marker>
            <c:symbol val="none"/>
          </c:marker>
          <c:cat>
            <c:strRef>
              <c:f>'Fig 6'!$B$1:$AK$1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6'!$B$4:$W$4</c:f>
              <c:numCache>
                <c:formatCode>#,##0</c:formatCode>
                <c:ptCount val="22"/>
                <c:pt idx="0">
                  <c:v>5667</c:v>
                </c:pt>
                <c:pt idx="1">
                  <c:v>5752</c:v>
                </c:pt>
                <c:pt idx="2">
                  <c:v>5655</c:v>
                </c:pt>
                <c:pt idx="3">
                  <c:v>5702</c:v>
                </c:pt>
                <c:pt idx="4">
                  <c:v>5748</c:v>
                </c:pt>
                <c:pt idx="5">
                  <c:v>5813</c:v>
                </c:pt>
                <c:pt idx="6">
                  <c:v>5883</c:v>
                </c:pt>
                <c:pt idx="7">
                  <c:v>5899</c:v>
                </c:pt>
                <c:pt idx="8">
                  <c:v>5970</c:v>
                </c:pt>
                <c:pt idx="9">
                  <c:v>6045</c:v>
                </c:pt>
                <c:pt idx="10">
                  <c:v>6123</c:v>
                </c:pt>
                <c:pt idx="11">
                  <c:v>6200</c:v>
                </c:pt>
                <c:pt idx="12">
                  <c:v>5920</c:v>
                </c:pt>
                <c:pt idx="13">
                  <c:v>5998</c:v>
                </c:pt>
                <c:pt idx="14">
                  <c:v>6073</c:v>
                </c:pt>
                <c:pt idx="15">
                  <c:v>6160</c:v>
                </c:pt>
                <c:pt idx="16">
                  <c:v>6246</c:v>
                </c:pt>
                <c:pt idx="17">
                  <c:v>6330</c:v>
                </c:pt>
                <c:pt idx="18">
                  <c:v>6413</c:v>
                </c:pt>
                <c:pt idx="19">
                  <c:v>6496</c:v>
                </c:pt>
                <c:pt idx="20">
                  <c:v>6584</c:v>
                </c:pt>
                <c:pt idx="21">
                  <c:v>6673</c:v>
                </c:pt>
              </c:numCache>
            </c:numRef>
          </c:val>
          <c:smooth val="0"/>
        </c:ser>
        <c:dLbls>
          <c:showLegendKey val="0"/>
          <c:showVal val="0"/>
          <c:showCatName val="0"/>
          <c:showSerName val="0"/>
          <c:showPercent val="0"/>
          <c:showBubbleSize val="0"/>
        </c:dLbls>
        <c:marker val="1"/>
        <c:smooth val="0"/>
        <c:axId val="285295360"/>
        <c:axId val="285296896"/>
      </c:lineChart>
      <c:catAx>
        <c:axId val="285295360"/>
        <c:scaling>
          <c:orientation val="minMax"/>
        </c:scaling>
        <c:delete val="0"/>
        <c:axPos val="b"/>
        <c:majorTickMark val="out"/>
        <c:minorTickMark val="none"/>
        <c:tickLblPos val="nextTo"/>
        <c:crossAx val="285296896"/>
        <c:crosses val="autoZero"/>
        <c:auto val="1"/>
        <c:lblAlgn val="ctr"/>
        <c:lblOffset val="100"/>
        <c:noMultiLvlLbl val="0"/>
      </c:catAx>
      <c:valAx>
        <c:axId val="285296896"/>
        <c:scaling>
          <c:orientation val="minMax"/>
          <c:max val="7000"/>
          <c:min val="500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5295360"/>
        <c:crosses val="autoZero"/>
        <c:crossBetween val="between"/>
        <c:majorUnit val="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7'!$A$2</c:f>
              <c:strCache>
                <c:ptCount val="1"/>
                <c:pt idx="0">
                  <c:v>Supply (2013)</c:v>
                </c:pt>
              </c:strCache>
            </c:strRef>
          </c:tx>
          <c:marker>
            <c:symbol val="none"/>
          </c:marker>
          <c:cat>
            <c:strRef>
              <c:f>'Fig 7'!$B$1:$U$1</c:f>
              <c:strCache>
                <c:ptCount val="20"/>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strCache>
            </c:strRef>
          </c:cat>
          <c:val>
            <c:numRef>
              <c:f>'Fig 7'!$B$2:$U$2</c:f>
              <c:numCache>
                <c:formatCode>#,##0</c:formatCode>
                <c:ptCount val="20"/>
                <c:pt idx="0">
                  <c:v>6059</c:v>
                </c:pt>
                <c:pt idx="1">
                  <c:v>6183</c:v>
                </c:pt>
                <c:pt idx="2">
                  <c:v>6286</c:v>
                </c:pt>
                <c:pt idx="3">
                  <c:v>6289</c:v>
                </c:pt>
                <c:pt idx="4">
                  <c:v>6402</c:v>
                </c:pt>
                <c:pt idx="5">
                  <c:v>6405</c:v>
                </c:pt>
                <c:pt idx="6">
                  <c:v>6303</c:v>
                </c:pt>
                <c:pt idx="7">
                  <c:v>6306</c:v>
                </c:pt>
                <c:pt idx="8">
                  <c:v>6309</c:v>
                </c:pt>
                <c:pt idx="9">
                  <c:v>6312</c:v>
                </c:pt>
                <c:pt idx="10">
                  <c:v>6312</c:v>
                </c:pt>
                <c:pt idx="11">
                  <c:v>6312</c:v>
                </c:pt>
                <c:pt idx="12">
                  <c:v>5927</c:v>
                </c:pt>
                <c:pt idx="13">
                  <c:v>5927</c:v>
                </c:pt>
                <c:pt idx="14">
                  <c:v>5927</c:v>
                </c:pt>
                <c:pt idx="15">
                  <c:v>5927</c:v>
                </c:pt>
                <c:pt idx="16">
                  <c:v>5927</c:v>
                </c:pt>
                <c:pt idx="17">
                  <c:v>5752</c:v>
                </c:pt>
                <c:pt idx="18">
                  <c:v>5752</c:v>
                </c:pt>
                <c:pt idx="19">
                  <c:v>5752</c:v>
                </c:pt>
              </c:numCache>
            </c:numRef>
          </c:val>
          <c:smooth val="0"/>
        </c:ser>
        <c:ser>
          <c:idx val="1"/>
          <c:order val="1"/>
          <c:tx>
            <c:strRef>
              <c:f>'Fig 7'!$A$3</c:f>
              <c:strCache>
                <c:ptCount val="1"/>
                <c:pt idx="0">
                  <c:v>2013 Demand + Reserves (Reference)</c:v>
                </c:pt>
              </c:strCache>
            </c:strRef>
          </c:tx>
          <c:marker>
            <c:symbol val="none"/>
          </c:marker>
          <c:cat>
            <c:strRef>
              <c:f>'Fig 7'!$B$1:$U$1</c:f>
              <c:strCache>
                <c:ptCount val="20"/>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strCache>
            </c:strRef>
          </c:cat>
          <c:val>
            <c:numRef>
              <c:f>'Fig 7'!$B$3:$U$3</c:f>
              <c:numCache>
                <c:formatCode>#,##0</c:formatCode>
                <c:ptCount val="20"/>
                <c:pt idx="0">
                  <c:v>5667</c:v>
                </c:pt>
                <c:pt idx="1">
                  <c:v>5752</c:v>
                </c:pt>
                <c:pt idx="2">
                  <c:v>5655</c:v>
                </c:pt>
                <c:pt idx="3">
                  <c:v>5702</c:v>
                </c:pt>
                <c:pt idx="4">
                  <c:v>5748</c:v>
                </c:pt>
                <c:pt idx="5">
                  <c:v>5813</c:v>
                </c:pt>
                <c:pt idx="6">
                  <c:v>5883</c:v>
                </c:pt>
                <c:pt idx="7">
                  <c:v>5899</c:v>
                </c:pt>
                <c:pt idx="8">
                  <c:v>5970</c:v>
                </c:pt>
                <c:pt idx="9">
                  <c:v>6045</c:v>
                </c:pt>
                <c:pt idx="10">
                  <c:v>6123</c:v>
                </c:pt>
                <c:pt idx="11">
                  <c:v>6200</c:v>
                </c:pt>
                <c:pt idx="12">
                  <c:v>5920</c:v>
                </c:pt>
                <c:pt idx="13">
                  <c:v>5998</c:v>
                </c:pt>
                <c:pt idx="14">
                  <c:v>6073</c:v>
                </c:pt>
                <c:pt idx="15">
                  <c:v>6160</c:v>
                </c:pt>
                <c:pt idx="16">
                  <c:v>6246</c:v>
                </c:pt>
                <c:pt idx="17">
                  <c:v>6330</c:v>
                </c:pt>
                <c:pt idx="18">
                  <c:v>6413</c:v>
                </c:pt>
                <c:pt idx="19">
                  <c:v>6496</c:v>
                </c:pt>
              </c:numCache>
            </c:numRef>
          </c:val>
          <c:smooth val="0"/>
        </c:ser>
        <c:ser>
          <c:idx val="2"/>
          <c:order val="2"/>
          <c:tx>
            <c:strRef>
              <c:f>'Fig 7'!$A$4</c:f>
              <c:strCache>
                <c:ptCount val="1"/>
                <c:pt idx="0">
                  <c:v>2013 Demand + Reserves (10th)</c:v>
                </c:pt>
              </c:strCache>
            </c:strRef>
          </c:tx>
          <c:marker>
            <c:symbol val="none"/>
          </c:marker>
          <c:cat>
            <c:strRef>
              <c:f>'Fig 7'!$B$1:$U$1</c:f>
              <c:strCache>
                <c:ptCount val="20"/>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strCache>
            </c:strRef>
          </c:cat>
          <c:val>
            <c:numRef>
              <c:f>'Fig 7'!$B$4:$U$4</c:f>
              <c:numCache>
                <c:formatCode>#,##0</c:formatCode>
                <c:ptCount val="20"/>
                <c:pt idx="0">
                  <c:v>5579.6669578510591</c:v>
                </c:pt>
                <c:pt idx="1">
                  <c:v>5614.3618718999351</c:v>
                </c:pt>
                <c:pt idx="2">
                  <c:v>5472.4260683760685</c:v>
                </c:pt>
                <c:pt idx="3">
                  <c:v>5480.2249047013975</c:v>
                </c:pt>
                <c:pt idx="4">
                  <c:v>5491.4988452655889</c:v>
                </c:pt>
                <c:pt idx="5">
                  <c:v>5520.6540136901058</c:v>
                </c:pt>
                <c:pt idx="6">
                  <c:v>5557.0847665847668</c:v>
                </c:pt>
                <c:pt idx="7">
                  <c:v>5540.5767131594903</c:v>
                </c:pt>
                <c:pt idx="8">
                  <c:v>5581.3821592496515</c:v>
                </c:pt>
                <c:pt idx="9">
                  <c:v>5623.9066561638447</c:v>
                </c:pt>
                <c:pt idx="10">
                  <c:v>5671.611812706431</c:v>
                </c:pt>
                <c:pt idx="11">
                  <c:v>5719.5134202453983</c:v>
                </c:pt>
                <c:pt idx="12">
                  <c:v>5410.4275444570567</c:v>
                </c:pt>
                <c:pt idx="13">
                  <c:v>5459.2440709617185</c:v>
                </c:pt>
                <c:pt idx="14">
                  <c:v>5506.2464035411285</c:v>
                </c:pt>
                <c:pt idx="15">
                  <c:v>5564.1600000000008</c:v>
                </c:pt>
                <c:pt idx="16">
                  <c:v>5622.1839698762769</c:v>
                </c:pt>
                <c:pt idx="17">
                  <c:v>5679.3046709129512</c:v>
                </c:pt>
                <c:pt idx="18">
                  <c:v>5734.2926999650717</c:v>
                </c:pt>
                <c:pt idx="19">
                  <c:v>5790.4000000000005</c:v>
                </c:pt>
              </c:numCache>
            </c:numRef>
          </c:val>
          <c:smooth val="0"/>
        </c:ser>
        <c:ser>
          <c:idx val="3"/>
          <c:order val="3"/>
          <c:tx>
            <c:strRef>
              <c:f>'Fig 7'!$A$5</c:f>
              <c:strCache>
                <c:ptCount val="1"/>
                <c:pt idx="0">
                  <c:v>2013 Demand + Reserves (90th)</c:v>
                </c:pt>
              </c:strCache>
            </c:strRef>
          </c:tx>
          <c:marker>
            <c:symbol val="none"/>
          </c:marker>
          <c:cat>
            <c:strRef>
              <c:f>'Fig 7'!$B$1:$U$1</c:f>
              <c:strCache>
                <c:ptCount val="20"/>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strCache>
            </c:strRef>
          </c:cat>
          <c:val>
            <c:numRef>
              <c:f>'Fig 7'!$B$5:$U$5</c:f>
              <c:numCache>
                <c:formatCode>#,##0</c:formatCode>
                <c:ptCount val="20"/>
                <c:pt idx="0">
                  <c:v>5753.2275606027515</c:v>
                </c:pt>
                <c:pt idx="1">
                  <c:v>5889.6381281000649</c:v>
                </c:pt>
                <c:pt idx="2">
                  <c:v>5836.4538461538459</c:v>
                </c:pt>
                <c:pt idx="3">
                  <c:v>5922.65501905972</c:v>
                </c:pt>
                <c:pt idx="4">
                  <c:v>6005.6212471131648</c:v>
                </c:pt>
                <c:pt idx="5">
                  <c:v>6105.3459863098942</c:v>
                </c:pt>
                <c:pt idx="6">
                  <c:v>6208.9152334152332</c:v>
                </c:pt>
                <c:pt idx="7">
                  <c:v>6256.303214069133</c:v>
                </c:pt>
                <c:pt idx="8">
                  <c:v>6359.7377768908409</c:v>
                </c:pt>
                <c:pt idx="9">
                  <c:v>6464.9734147302088</c:v>
                </c:pt>
                <c:pt idx="10">
                  <c:v>6573.2681173499122</c:v>
                </c:pt>
                <c:pt idx="11">
                  <c:v>6680.4865797546008</c:v>
                </c:pt>
                <c:pt idx="12">
                  <c:v>6429.5724555429442</c:v>
                </c:pt>
                <c:pt idx="13">
                  <c:v>6536.7559290382824</c:v>
                </c:pt>
                <c:pt idx="14">
                  <c:v>6640.8736628550341</c:v>
                </c:pt>
                <c:pt idx="15">
                  <c:v>6754.72</c:v>
                </c:pt>
                <c:pt idx="16">
                  <c:v>6868.696073157611</c:v>
                </c:pt>
                <c:pt idx="17">
                  <c:v>6981.8152866242044</c:v>
                </c:pt>
                <c:pt idx="18">
                  <c:v>7091.7073000349283</c:v>
                </c:pt>
                <c:pt idx="19">
                  <c:v>7202.72</c:v>
                </c:pt>
              </c:numCache>
            </c:numRef>
          </c:val>
          <c:smooth val="0"/>
        </c:ser>
        <c:dLbls>
          <c:showLegendKey val="0"/>
          <c:showVal val="0"/>
          <c:showCatName val="0"/>
          <c:showSerName val="0"/>
          <c:showPercent val="0"/>
          <c:showBubbleSize val="0"/>
        </c:dLbls>
        <c:marker val="1"/>
        <c:smooth val="0"/>
        <c:axId val="285470720"/>
        <c:axId val="285472256"/>
      </c:lineChart>
      <c:catAx>
        <c:axId val="285470720"/>
        <c:scaling>
          <c:orientation val="minMax"/>
        </c:scaling>
        <c:delete val="0"/>
        <c:axPos val="b"/>
        <c:majorTickMark val="out"/>
        <c:minorTickMark val="none"/>
        <c:tickLblPos val="nextTo"/>
        <c:crossAx val="285472256"/>
        <c:crosses val="autoZero"/>
        <c:auto val="1"/>
        <c:lblAlgn val="ctr"/>
        <c:lblOffset val="100"/>
        <c:noMultiLvlLbl val="0"/>
      </c:catAx>
      <c:valAx>
        <c:axId val="285472256"/>
        <c:scaling>
          <c:orientation val="minMax"/>
          <c:max val="7500"/>
          <c:min val="500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54707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1"/>
          <c:order val="0"/>
          <c:tx>
            <c:strRef>
              <c:f>'Fig 9'!$A$2</c:f>
              <c:strCache>
                <c:ptCount val="1"/>
                <c:pt idx="0">
                  <c:v>2012 Exports</c:v>
                </c:pt>
              </c:strCache>
            </c:strRef>
          </c:tx>
          <c:marker>
            <c:symbol val="none"/>
          </c:marker>
          <c:cat>
            <c:strRef>
              <c:f>'Fig 9'!$B$1:$AK$1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9'!$B$2:$W$2</c:f>
              <c:numCache>
                <c:formatCode>#,##0</c:formatCode>
                <c:ptCount val="22"/>
                <c:pt idx="0">
                  <c:v>605</c:v>
                </c:pt>
                <c:pt idx="1">
                  <c:v>605</c:v>
                </c:pt>
                <c:pt idx="2">
                  <c:v>358</c:v>
                </c:pt>
                <c:pt idx="3">
                  <c:v>358</c:v>
                </c:pt>
                <c:pt idx="4">
                  <c:v>358</c:v>
                </c:pt>
                <c:pt idx="5">
                  <c:v>358</c:v>
                </c:pt>
                <c:pt idx="6">
                  <c:v>358</c:v>
                </c:pt>
                <c:pt idx="7">
                  <c:v>358</c:v>
                </c:pt>
                <c:pt idx="8">
                  <c:v>358</c:v>
                </c:pt>
                <c:pt idx="9">
                  <c:v>358</c:v>
                </c:pt>
                <c:pt idx="10">
                  <c:v>358</c:v>
                </c:pt>
                <c:pt idx="11">
                  <c:v>358</c:v>
                </c:pt>
                <c:pt idx="12">
                  <c:v>0</c:v>
                </c:pt>
                <c:pt idx="13">
                  <c:v>0</c:v>
                </c:pt>
                <c:pt idx="14">
                  <c:v>0</c:v>
                </c:pt>
                <c:pt idx="15">
                  <c:v>0</c:v>
                </c:pt>
                <c:pt idx="16">
                  <c:v>0</c:v>
                </c:pt>
                <c:pt idx="17">
                  <c:v>0</c:v>
                </c:pt>
                <c:pt idx="18">
                  <c:v>0</c:v>
                </c:pt>
                <c:pt idx="19">
                  <c:v>0</c:v>
                </c:pt>
                <c:pt idx="20">
                  <c:v>0</c:v>
                </c:pt>
                <c:pt idx="21">
                  <c:v>0</c:v>
                </c:pt>
              </c:numCache>
            </c:numRef>
          </c:val>
          <c:smooth val="0"/>
        </c:ser>
        <c:ser>
          <c:idx val="2"/>
          <c:order val="1"/>
          <c:tx>
            <c:strRef>
              <c:f>'Fig 9'!$A$3</c:f>
              <c:strCache>
                <c:ptCount val="1"/>
                <c:pt idx="0">
                  <c:v>2013 Exports</c:v>
                </c:pt>
              </c:strCache>
            </c:strRef>
          </c:tx>
          <c:spPr>
            <a:ln>
              <a:solidFill>
                <a:schemeClr val="tx1"/>
              </a:solidFill>
              <a:prstDash val="sysDash"/>
            </a:ln>
          </c:spPr>
          <c:marker>
            <c:symbol val="none"/>
          </c:marker>
          <c:cat>
            <c:strRef>
              <c:f>'Fig 9'!$B$1:$AK$1</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9'!$B$3:$W$3</c:f>
              <c:numCache>
                <c:formatCode>#,##0</c:formatCode>
                <c:ptCount val="22"/>
                <c:pt idx="0">
                  <c:v>605</c:v>
                </c:pt>
                <c:pt idx="1">
                  <c:v>605</c:v>
                </c:pt>
                <c:pt idx="2">
                  <c:v>413</c:v>
                </c:pt>
                <c:pt idx="3">
                  <c:v>413</c:v>
                </c:pt>
                <c:pt idx="4">
                  <c:v>413</c:v>
                </c:pt>
                <c:pt idx="5">
                  <c:v>413</c:v>
                </c:pt>
                <c:pt idx="6">
                  <c:v>413</c:v>
                </c:pt>
                <c:pt idx="7">
                  <c:v>358</c:v>
                </c:pt>
                <c:pt idx="8">
                  <c:v>358</c:v>
                </c:pt>
                <c:pt idx="9">
                  <c:v>358</c:v>
                </c:pt>
                <c:pt idx="10">
                  <c:v>358</c:v>
                </c:pt>
                <c:pt idx="11">
                  <c:v>358</c:v>
                </c:pt>
                <c:pt idx="12">
                  <c:v>0</c:v>
                </c:pt>
                <c:pt idx="13">
                  <c:v>0</c:v>
                </c:pt>
                <c:pt idx="14">
                  <c:v>0</c:v>
                </c:pt>
                <c:pt idx="15">
                  <c:v>0</c:v>
                </c:pt>
                <c:pt idx="16">
                  <c:v>0</c:v>
                </c:pt>
                <c:pt idx="17">
                  <c:v>0</c:v>
                </c:pt>
                <c:pt idx="18">
                  <c:v>0</c:v>
                </c:pt>
                <c:pt idx="19">
                  <c:v>0</c:v>
                </c:pt>
                <c:pt idx="20">
                  <c:v>0</c:v>
                </c:pt>
                <c:pt idx="21">
                  <c:v>0</c:v>
                </c:pt>
              </c:numCache>
            </c:numRef>
          </c:val>
          <c:smooth val="0"/>
        </c:ser>
        <c:dLbls>
          <c:showLegendKey val="0"/>
          <c:showVal val="0"/>
          <c:showCatName val="0"/>
          <c:showSerName val="0"/>
          <c:showPercent val="0"/>
          <c:showBubbleSize val="0"/>
        </c:dLbls>
        <c:marker val="1"/>
        <c:smooth val="0"/>
        <c:axId val="285580672"/>
        <c:axId val="285611136"/>
      </c:lineChart>
      <c:catAx>
        <c:axId val="285580672"/>
        <c:scaling>
          <c:orientation val="minMax"/>
        </c:scaling>
        <c:delete val="0"/>
        <c:axPos val="b"/>
        <c:majorTickMark val="out"/>
        <c:minorTickMark val="none"/>
        <c:tickLblPos val="nextTo"/>
        <c:crossAx val="285611136"/>
        <c:crosses val="autoZero"/>
        <c:auto val="1"/>
        <c:lblAlgn val="ctr"/>
        <c:lblOffset val="100"/>
        <c:noMultiLvlLbl val="0"/>
      </c:catAx>
      <c:valAx>
        <c:axId val="285611136"/>
        <c:scaling>
          <c:orientation val="minMax"/>
          <c:max val="700"/>
          <c:min val="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55806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10'!$A$2</c:f>
              <c:strCache>
                <c:ptCount val="1"/>
                <c:pt idx="0">
                  <c:v>2012 DSM</c:v>
                </c:pt>
              </c:strCache>
            </c:strRef>
          </c:tx>
          <c:spPr>
            <a:ln>
              <a:solidFill>
                <a:schemeClr val="accent1"/>
              </a:solidFill>
            </a:ln>
          </c:spPr>
          <c:marker>
            <c:symbol val="none"/>
          </c:marker>
          <c:cat>
            <c:strRef>
              <c:f>'Fig 10'!$B$1:$W$1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10'!$B$2:$W$2</c:f>
              <c:numCache>
                <c:formatCode>#,##0</c:formatCode>
                <c:ptCount val="22"/>
                <c:pt idx="0">
                  <c:v>36</c:v>
                </c:pt>
                <c:pt idx="1">
                  <c:v>58</c:v>
                </c:pt>
                <c:pt idx="2">
                  <c:v>77</c:v>
                </c:pt>
                <c:pt idx="3">
                  <c:v>95</c:v>
                </c:pt>
                <c:pt idx="4">
                  <c:v>111</c:v>
                </c:pt>
                <c:pt idx="5">
                  <c:v>127</c:v>
                </c:pt>
                <c:pt idx="6">
                  <c:v>142</c:v>
                </c:pt>
                <c:pt idx="7">
                  <c:v>154</c:v>
                </c:pt>
                <c:pt idx="8">
                  <c:v>165</c:v>
                </c:pt>
                <c:pt idx="9">
                  <c:v>176</c:v>
                </c:pt>
                <c:pt idx="10">
                  <c:v>181</c:v>
                </c:pt>
                <c:pt idx="11">
                  <c:v>185</c:v>
                </c:pt>
                <c:pt idx="12">
                  <c:v>189</c:v>
                </c:pt>
                <c:pt idx="13">
                  <c:v>194</c:v>
                </c:pt>
                <c:pt idx="14">
                  <c:v>195</c:v>
                </c:pt>
                <c:pt idx="15">
                  <c:v>193</c:v>
                </c:pt>
                <c:pt idx="16">
                  <c:v>191</c:v>
                </c:pt>
                <c:pt idx="17">
                  <c:v>190</c:v>
                </c:pt>
                <c:pt idx="18">
                  <c:v>189</c:v>
                </c:pt>
                <c:pt idx="19">
                  <c:v>185</c:v>
                </c:pt>
                <c:pt idx="20">
                  <c:v>178</c:v>
                </c:pt>
                <c:pt idx="21">
                  <c:v>172</c:v>
                </c:pt>
              </c:numCache>
            </c:numRef>
          </c:val>
          <c:smooth val="0"/>
        </c:ser>
        <c:ser>
          <c:idx val="2"/>
          <c:order val="1"/>
          <c:tx>
            <c:strRef>
              <c:f>'Fig 10'!$A$3</c:f>
              <c:strCache>
                <c:ptCount val="1"/>
                <c:pt idx="0">
                  <c:v>2013 DSM</c:v>
                </c:pt>
              </c:strCache>
            </c:strRef>
          </c:tx>
          <c:spPr>
            <a:ln>
              <a:solidFill>
                <a:schemeClr val="accent2"/>
              </a:solidFill>
            </a:ln>
          </c:spPr>
          <c:marker>
            <c:symbol val="none"/>
          </c:marker>
          <c:cat>
            <c:strRef>
              <c:f>'Fig 10'!$B$1:$W$1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10'!$B$3:$W$3</c:f>
              <c:numCache>
                <c:formatCode>#,##0</c:formatCode>
                <c:ptCount val="22"/>
                <c:pt idx="0">
                  <c:v>22</c:v>
                </c:pt>
                <c:pt idx="1">
                  <c:v>43</c:v>
                </c:pt>
                <c:pt idx="2">
                  <c:v>62</c:v>
                </c:pt>
                <c:pt idx="3">
                  <c:v>79</c:v>
                </c:pt>
                <c:pt idx="4">
                  <c:v>94</c:v>
                </c:pt>
                <c:pt idx="5">
                  <c:v>109</c:v>
                </c:pt>
                <c:pt idx="6">
                  <c:v>118</c:v>
                </c:pt>
                <c:pt idx="7">
                  <c:v>127</c:v>
                </c:pt>
                <c:pt idx="8">
                  <c:v>136</c:v>
                </c:pt>
                <c:pt idx="9">
                  <c:v>144</c:v>
                </c:pt>
                <c:pt idx="10">
                  <c:v>149</c:v>
                </c:pt>
                <c:pt idx="11">
                  <c:v>153</c:v>
                </c:pt>
                <c:pt idx="12">
                  <c:v>157</c:v>
                </c:pt>
                <c:pt idx="13">
                  <c:v>161</c:v>
                </c:pt>
                <c:pt idx="14">
                  <c:v>166</c:v>
                </c:pt>
                <c:pt idx="15">
                  <c:v>164</c:v>
                </c:pt>
                <c:pt idx="16">
                  <c:v>162</c:v>
                </c:pt>
                <c:pt idx="17">
                  <c:v>161</c:v>
                </c:pt>
                <c:pt idx="18">
                  <c:v>160</c:v>
                </c:pt>
                <c:pt idx="19">
                  <c:v>159</c:v>
                </c:pt>
                <c:pt idx="20">
                  <c:v>153</c:v>
                </c:pt>
                <c:pt idx="21">
                  <c:v>147</c:v>
                </c:pt>
              </c:numCache>
            </c:numRef>
          </c:val>
          <c:smooth val="0"/>
        </c:ser>
        <c:ser>
          <c:idx val="3"/>
          <c:order val="2"/>
          <c:tx>
            <c:strRef>
              <c:f>'Fig 10'!$A$4</c:f>
              <c:strCache>
                <c:ptCount val="1"/>
                <c:pt idx="0">
                  <c:v>2013 DSM 1.5x</c:v>
                </c:pt>
              </c:strCache>
            </c:strRef>
          </c:tx>
          <c:spPr>
            <a:ln>
              <a:solidFill>
                <a:schemeClr val="tx1">
                  <a:lumMod val="50000"/>
                  <a:lumOff val="50000"/>
                </a:schemeClr>
              </a:solidFill>
            </a:ln>
          </c:spPr>
          <c:marker>
            <c:symbol val="none"/>
          </c:marker>
          <c:cat>
            <c:strRef>
              <c:f>'Fig 10'!$B$1:$W$1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10'!$B$4:$W$4</c:f>
              <c:numCache>
                <c:formatCode>General</c:formatCode>
                <c:ptCount val="22"/>
                <c:pt idx="0">
                  <c:v>34</c:v>
                </c:pt>
                <c:pt idx="1">
                  <c:v>65</c:v>
                </c:pt>
                <c:pt idx="2">
                  <c:v>93</c:v>
                </c:pt>
                <c:pt idx="3">
                  <c:v>119</c:v>
                </c:pt>
                <c:pt idx="4">
                  <c:v>141</c:v>
                </c:pt>
                <c:pt idx="5">
                  <c:v>163</c:v>
                </c:pt>
                <c:pt idx="6">
                  <c:v>177</c:v>
                </c:pt>
                <c:pt idx="7">
                  <c:v>191</c:v>
                </c:pt>
                <c:pt idx="8">
                  <c:v>204</c:v>
                </c:pt>
                <c:pt idx="9">
                  <c:v>216</c:v>
                </c:pt>
                <c:pt idx="10">
                  <c:v>224</c:v>
                </c:pt>
                <c:pt idx="11">
                  <c:v>230</c:v>
                </c:pt>
                <c:pt idx="12">
                  <c:v>235</c:v>
                </c:pt>
                <c:pt idx="13">
                  <c:v>242</c:v>
                </c:pt>
                <c:pt idx="14">
                  <c:v>249</c:v>
                </c:pt>
                <c:pt idx="15">
                  <c:v>246</c:v>
                </c:pt>
                <c:pt idx="16">
                  <c:v>243</c:v>
                </c:pt>
                <c:pt idx="17">
                  <c:v>242</c:v>
                </c:pt>
                <c:pt idx="18">
                  <c:v>240</c:v>
                </c:pt>
                <c:pt idx="19">
                  <c:v>239</c:v>
                </c:pt>
                <c:pt idx="20">
                  <c:v>230</c:v>
                </c:pt>
                <c:pt idx="21">
                  <c:v>221</c:v>
                </c:pt>
              </c:numCache>
            </c:numRef>
          </c:val>
          <c:smooth val="0"/>
        </c:ser>
        <c:ser>
          <c:idx val="4"/>
          <c:order val="3"/>
          <c:tx>
            <c:strRef>
              <c:f>'Fig 10'!$A$5</c:f>
              <c:strCache>
                <c:ptCount val="1"/>
                <c:pt idx="0">
                  <c:v>2013 DSM 4x</c:v>
                </c:pt>
              </c:strCache>
            </c:strRef>
          </c:tx>
          <c:spPr>
            <a:ln>
              <a:solidFill>
                <a:schemeClr val="accent4"/>
              </a:solidFill>
            </a:ln>
          </c:spPr>
          <c:marker>
            <c:symbol val="none"/>
          </c:marker>
          <c:cat>
            <c:strRef>
              <c:f>'Fig 10'!$B$1:$W$1</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10'!$B$5:$W$5</c:f>
              <c:numCache>
                <c:formatCode>General</c:formatCode>
                <c:ptCount val="22"/>
                <c:pt idx="0">
                  <c:v>90</c:v>
                </c:pt>
                <c:pt idx="1">
                  <c:v>174</c:v>
                </c:pt>
                <c:pt idx="2">
                  <c:v>249</c:v>
                </c:pt>
                <c:pt idx="3">
                  <c:v>317</c:v>
                </c:pt>
                <c:pt idx="4">
                  <c:v>377</c:v>
                </c:pt>
                <c:pt idx="5">
                  <c:v>436</c:v>
                </c:pt>
                <c:pt idx="6">
                  <c:v>473</c:v>
                </c:pt>
                <c:pt idx="7">
                  <c:v>508</c:v>
                </c:pt>
                <c:pt idx="8">
                  <c:v>543</c:v>
                </c:pt>
                <c:pt idx="9">
                  <c:v>577</c:v>
                </c:pt>
                <c:pt idx="10">
                  <c:v>598</c:v>
                </c:pt>
                <c:pt idx="11">
                  <c:v>614</c:v>
                </c:pt>
                <c:pt idx="12">
                  <c:v>627</c:v>
                </c:pt>
                <c:pt idx="13">
                  <c:v>646</c:v>
                </c:pt>
                <c:pt idx="14">
                  <c:v>664</c:v>
                </c:pt>
                <c:pt idx="15">
                  <c:v>656</c:v>
                </c:pt>
                <c:pt idx="16">
                  <c:v>649</c:v>
                </c:pt>
                <c:pt idx="17">
                  <c:v>645</c:v>
                </c:pt>
                <c:pt idx="18">
                  <c:v>641</c:v>
                </c:pt>
                <c:pt idx="19">
                  <c:v>637</c:v>
                </c:pt>
                <c:pt idx="20">
                  <c:v>612</c:v>
                </c:pt>
                <c:pt idx="21">
                  <c:v>588</c:v>
                </c:pt>
              </c:numCache>
            </c:numRef>
          </c:val>
          <c:smooth val="0"/>
        </c:ser>
        <c:dLbls>
          <c:showLegendKey val="0"/>
          <c:showVal val="0"/>
          <c:showCatName val="0"/>
          <c:showSerName val="0"/>
          <c:showPercent val="0"/>
          <c:showBubbleSize val="0"/>
        </c:dLbls>
        <c:marker val="1"/>
        <c:smooth val="0"/>
        <c:axId val="285766400"/>
        <c:axId val="285767936"/>
      </c:lineChart>
      <c:catAx>
        <c:axId val="285766400"/>
        <c:scaling>
          <c:orientation val="minMax"/>
        </c:scaling>
        <c:delete val="0"/>
        <c:axPos val="b"/>
        <c:majorTickMark val="out"/>
        <c:minorTickMark val="none"/>
        <c:tickLblPos val="nextTo"/>
        <c:crossAx val="285767936"/>
        <c:crosses val="autoZero"/>
        <c:auto val="1"/>
        <c:lblAlgn val="ctr"/>
        <c:lblOffset val="100"/>
        <c:noMultiLvlLbl val="0"/>
      </c:catAx>
      <c:valAx>
        <c:axId val="285767936"/>
        <c:scaling>
          <c:orientation val="minMax"/>
          <c:max val="700"/>
          <c:min val="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57664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11'!$A$8</c:f>
              <c:strCache>
                <c:ptCount val="1"/>
                <c:pt idx="0">
                  <c:v>Supply (2013)</c:v>
                </c:pt>
              </c:strCache>
            </c:strRef>
          </c:tx>
          <c:marker>
            <c:symbol val="none"/>
          </c:marker>
          <c:cat>
            <c:strRef>
              <c:f>'Fig 11'!$B$7:$W$7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11'!$B$8:$W$8</c:f>
              <c:numCache>
                <c:formatCode>#,##0</c:formatCode>
                <c:ptCount val="22"/>
                <c:pt idx="0">
                  <c:v>6059</c:v>
                </c:pt>
                <c:pt idx="1">
                  <c:v>6183</c:v>
                </c:pt>
                <c:pt idx="2">
                  <c:v>6286</c:v>
                </c:pt>
                <c:pt idx="3">
                  <c:v>6289</c:v>
                </c:pt>
                <c:pt idx="4">
                  <c:v>6402</c:v>
                </c:pt>
                <c:pt idx="5">
                  <c:v>6405</c:v>
                </c:pt>
                <c:pt idx="6">
                  <c:v>6303</c:v>
                </c:pt>
                <c:pt idx="7">
                  <c:v>6306</c:v>
                </c:pt>
                <c:pt idx="8">
                  <c:v>6309</c:v>
                </c:pt>
                <c:pt idx="9">
                  <c:v>6312</c:v>
                </c:pt>
                <c:pt idx="10">
                  <c:v>6312</c:v>
                </c:pt>
                <c:pt idx="11">
                  <c:v>6312</c:v>
                </c:pt>
                <c:pt idx="12">
                  <c:v>5927</c:v>
                </c:pt>
                <c:pt idx="13">
                  <c:v>5927</c:v>
                </c:pt>
                <c:pt idx="14">
                  <c:v>5927</c:v>
                </c:pt>
                <c:pt idx="15">
                  <c:v>5927</c:v>
                </c:pt>
                <c:pt idx="16">
                  <c:v>5927</c:v>
                </c:pt>
                <c:pt idx="17">
                  <c:v>5752</c:v>
                </c:pt>
                <c:pt idx="18">
                  <c:v>5752</c:v>
                </c:pt>
                <c:pt idx="19">
                  <c:v>5752</c:v>
                </c:pt>
                <c:pt idx="20">
                  <c:v>5752</c:v>
                </c:pt>
                <c:pt idx="21">
                  <c:v>5752</c:v>
                </c:pt>
              </c:numCache>
            </c:numRef>
          </c:val>
          <c:smooth val="0"/>
        </c:ser>
        <c:ser>
          <c:idx val="1"/>
          <c:order val="1"/>
          <c:tx>
            <c:strRef>
              <c:f>'Fig 11'!$A$9</c:f>
              <c:strCache>
                <c:ptCount val="1"/>
                <c:pt idx="0">
                  <c:v>2013 Demand + Reserves</c:v>
                </c:pt>
              </c:strCache>
            </c:strRef>
          </c:tx>
          <c:marker>
            <c:symbol val="none"/>
          </c:marker>
          <c:cat>
            <c:strRef>
              <c:f>'Fig 11'!$B$7:$W$7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11'!$B$9:$W$9</c:f>
              <c:numCache>
                <c:formatCode>#,##0</c:formatCode>
                <c:ptCount val="22"/>
                <c:pt idx="0">
                  <c:v>5667</c:v>
                </c:pt>
                <c:pt idx="1">
                  <c:v>5752</c:v>
                </c:pt>
                <c:pt idx="2">
                  <c:v>5655</c:v>
                </c:pt>
                <c:pt idx="3">
                  <c:v>5702</c:v>
                </c:pt>
                <c:pt idx="4">
                  <c:v>5748</c:v>
                </c:pt>
                <c:pt idx="5">
                  <c:v>5813</c:v>
                </c:pt>
                <c:pt idx="6">
                  <c:v>5883</c:v>
                </c:pt>
                <c:pt idx="7">
                  <c:v>5899</c:v>
                </c:pt>
                <c:pt idx="8">
                  <c:v>5970</c:v>
                </c:pt>
                <c:pt idx="9">
                  <c:v>6045</c:v>
                </c:pt>
                <c:pt idx="10">
                  <c:v>6123</c:v>
                </c:pt>
                <c:pt idx="11">
                  <c:v>6200</c:v>
                </c:pt>
                <c:pt idx="12">
                  <c:v>5920</c:v>
                </c:pt>
                <c:pt idx="13">
                  <c:v>5998</c:v>
                </c:pt>
                <c:pt idx="14">
                  <c:v>6073</c:v>
                </c:pt>
                <c:pt idx="15">
                  <c:v>6160.0000000000009</c:v>
                </c:pt>
                <c:pt idx="16">
                  <c:v>6246</c:v>
                </c:pt>
                <c:pt idx="17">
                  <c:v>6330.0000000000009</c:v>
                </c:pt>
                <c:pt idx="18">
                  <c:v>6413</c:v>
                </c:pt>
                <c:pt idx="19">
                  <c:v>6496.0000000000009</c:v>
                </c:pt>
                <c:pt idx="20">
                  <c:v>6583.9999999999991</c:v>
                </c:pt>
                <c:pt idx="21">
                  <c:v>6673.0000000000009</c:v>
                </c:pt>
              </c:numCache>
            </c:numRef>
          </c:val>
          <c:smooth val="0"/>
        </c:ser>
        <c:ser>
          <c:idx val="2"/>
          <c:order val="2"/>
          <c:tx>
            <c:strRef>
              <c:f>'Fig 11'!$A$10</c:f>
              <c:strCache>
                <c:ptCount val="1"/>
                <c:pt idx="0">
                  <c:v>2013 Demand + Reserves (1.5x DSM)</c:v>
                </c:pt>
              </c:strCache>
            </c:strRef>
          </c:tx>
          <c:marker>
            <c:symbol val="none"/>
          </c:marker>
          <c:cat>
            <c:strRef>
              <c:f>'Fig 11'!$B$7:$W$7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11'!$B$10:$W$10</c:f>
              <c:numCache>
                <c:formatCode>#,##0</c:formatCode>
                <c:ptCount val="22"/>
                <c:pt idx="0">
                  <c:v>5654.8397029919197</c:v>
                </c:pt>
                <c:pt idx="1">
                  <c:v>5728.1353245632954</c:v>
                </c:pt>
                <c:pt idx="2">
                  <c:v>5620.2773504273509</c:v>
                </c:pt>
                <c:pt idx="3">
                  <c:v>5657.7569885641678</c:v>
                </c:pt>
                <c:pt idx="4">
                  <c:v>5695.3556581986149</c:v>
                </c:pt>
                <c:pt idx="5">
                  <c:v>5751.9545737398885</c:v>
                </c:pt>
                <c:pt idx="6">
                  <c:v>5816.9209664209666</c:v>
                </c:pt>
                <c:pt idx="7">
                  <c:v>5827.8753790175861</c:v>
                </c:pt>
                <c:pt idx="8">
                  <c:v>5893.8443424466177</c:v>
                </c:pt>
                <c:pt idx="9">
                  <c:v>5964.3651043718</c:v>
                </c:pt>
                <c:pt idx="10">
                  <c:v>6039.5547891975912</c:v>
                </c:pt>
                <c:pt idx="11">
                  <c:v>6114.3188266871166</c:v>
                </c:pt>
                <c:pt idx="12">
                  <c:v>5832.0847521755586</c:v>
                </c:pt>
                <c:pt idx="13">
                  <c:v>5907.8339869281044</c:v>
                </c:pt>
                <c:pt idx="14">
                  <c:v>5980.0344891184059</c:v>
                </c:pt>
                <c:pt idx="15">
                  <c:v>6068.1600000000008</c:v>
                </c:pt>
                <c:pt idx="16">
                  <c:v>6155.2834857450234</c:v>
                </c:pt>
                <c:pt idx="17">
                  <c:v>6239.8434182590236</c:v>
                </c:pt>
                <c:pt idx="18">
                  <c:v>6323.4016765630458</c:v>
                </c:pt>
                <c:pt idx="19">
                  <c:v>6406.9600000000009</c:v>
                </c:pt>
                <c:pt idx="20">
                  <c:v>6498.3262459601965</c:v>
                </c:pt>
                <c:pt idx="21">
                  <c:v>6590.6795065458209</c:v>
                </c:pt>
              </c:numCache>
            </c:numRef>
          </c:val>
          <c:smooth val="0"/>
        </c:ser>
        <c:ser>
          <c:idx val="3"/>
          <c:order val="3"/>
          <c:tx>
            <c:strRef>
              <c:f>'Fig 11'!$A$11</c:f>
              <c:strCache>
                <c:ptCount val="1"/>
                <c:pt idx="0">
                  <c:v>2013 Demand + Reserves (4x DSM)</c:v>
                </c:pt>
              </c:strCache>
            </c:strRef>
          </c:tx>
          <c:marker>
            <c:symbol val="none"/>
          </c:marker>
          <c:cat>
            <c:strRef>
              <c:f>'Fig 11'!$B$7:$W$7</c:f>
              <c:strCache>
                <c:ptCount val="22"/>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strCache>
            </c:strRef>
          </c:cat>
          <c:val>
            <c:numRef>
              <c:f>'Fig 11'!$B$11:$W$11</c:f>
              <c:numCache>
                <c:formatCode>#,##0</c:formatCode>
                <c:ptCount val="22"/>
                <c:pt idx="0">
                  <c:v>5594.0382179515182</c:v>
                </c:pt>
                <c:pt idx="1">
                  <c:v>5608.8119473797715</c:v>
                </c:pt>
                <c:pt idx="2">
                  <c:v>5446.6641025641029</c:v>
                </c:pt>
                <c:pt idx="3">
                  <c:v>5436.5419313850061</c:v>
                </c:pt>
                <c:pt idx="4">
                  <c:v>5432.133949191686</c:v>
                </c:pt>
                <c:pt idx="5">
                  <c:v>5446.7274424393281</c:v>
                </c:pt>
                <c:pt idx="6">
                  <c:v>5486.5257985257986</c:v>
                </c:pt>
                <c:pt idx="7">
                  <c:v>5472.2522741055182</c:v>
                </c:pt>
                <c:pt idx="8">
                  <c:v>5513.0660546797053</c:v>
                </c:pt>
                <c:pt idx="9">
                  <c:v>5561.1906262308003</c:v>
                </c:pt>
                <c:pt idx="10">
                  <c:v>5622.3287351855452</c:v>
                </c:pt>
                <c:pt idx="11">
                  <c:v>5685.9129601226987</c:v>
                </c:pt>
                <c:pt idx="12">
                  <c:v>5392.5085130533489</c:v>
                </c:pt>
                <c:pt idx="13">
                  <c:v>5457.0039215686274</c:v>
                </c:pt>
                <c:pt idx="14">
                  <c:v>5515.2069347104389</c:v>
                </c:pt>
                <c:pt idx="15">
                  <c:v>5608.9600000000009</c:v>
                </c:pt>
                <c:pt idx="16">
                  <c:v>5701.7009144701451</c:v>
                </c:pt>
                <c:pt idx="17">
                  <c:v>5789.0605095541405</c:v>
                </c:pt>
                <c:pt idx="18">
                  <c:v>5875.410059378275</c:v>
                </c:pt>
                <c:pt idx="19">
                  <c:v>5961.76</c:v>
                </c:pt>
                <c:pt idx="20">
                  <c:v>6069.9574757611836</c:v>
                </c:pt>
                <c:pt idx="21">
                  <c:v>6179.0770392749246</c:v>
                </c:pt>
              </c:numCache>
            </c:numRef>
          </c:val>
          <c:smooth val="0"/>
        </c:ser>
        <c:dLbls>
          <c:showLegendKey val="0"/>
          <c:showVal val="0"/>
          <c:showCatName val="0"/>
          <c:showSerName val="0"/>
          <c:showPercent val="0"/>
          <c:showBubbleSize val="0"/>
        </c:dLbls>
        <c:marker val="1"/>
        <c:smooth val="0"/>
        <c:axId val="285992064"/>
        <c:axId val="285993600"/>
      </c:lineChart>
      <c:catAx>
        <c:axId val="285992064"/>
        <c:scaling>
          <c:orientation val="minMax"/>
        </c:scaling>
        <c:delete val="0"/>
        <c:axPos val="b"/>
        <c:majorTickMark val="out"/>
        <c:minorTickMark val="none"/>
        <c:tickLblPos val="nextTo"/>
        <c:crossAx val="285993600"/>
        <c:crosses val="autoZero"/>
        <c:auto val="1"/>
        <c:lblAlgn val="ctr"/>
        <c:lblOffset val="100"/>
        <c:noMultiLvlLbl val="0"/>
      </c:catAx>
      <c:valAx>
        <c:axId val="285993600"/>
        <c:scaling>
          <c:orientation val="minMax"/>
          <c:max val="7000"/>
          <c:min val="500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5992064"/>
        <c:crosses val="autoZero"/>
        <c:crossBetween val="between"/>
        <c:majorUnit val="5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dLbls>
            <c:txPr>
              <a:bodyPr/>
              <a:lstStyle/>
              <a:p>
                <a:pPr>
                  <a:defRPr b="1"/>
                </a:pPr>
                <a:endParaRPr lang="en-US"/>
              </a:p>
            </c:txPr>
            <c:dLblPos val="ctr"/>
            <c:showLegendKey val="0"/>
            <c:showVal val="1"/>
            <c:showCatName val="0"/>
            <c:showSerName val="0"/>
            <c:showPercent val="0"/>
            <c:showBubbleSize val="0"/>
            <c:showLeaderLines val="1"/>
          </c:dLbls>
          <c:cat>
            <c:strRef>
              <c:f>'Fig 12'!$A$3:$A$5</c:f>
              <c:strCache>
                <c:ptCount val="3"/>
                <c:pt idx="0">
                  <c:v>Hydro</c:v>
                </c:pt>
                <c:pt idx="1">
                  <c:v>Thermal</c:v>
                </c:pt>
                <c:pt idx="2">
                  <c:v>Contracted Imports</c:v>
                </c:pt>
              </c:strCache>
            </c:strRef>
          </c:cat>
          <c:val>
            <c:numRef>
              <c:f>'Fig 12'!$B$3:$B$5</c:f>
              <c:numCache>
                <c:formatCode>General</c:formatCode>
                <c:ptCount val="3"/>
                <c:pt idx="0" formatCode="#,##0">
                  <c:v>5175</c:v>
                </c:pt>
                <c:pt idx="1">
                  <c:v>517</c:v>
                </c:pt>
                <c:pt idx="2">
                  <c:v>550</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13'!$A$17</c:f>
              <c:strCache>
                <c:ptCount val="1"/>
                <c:pt idx="0">
                  <c:v>Supply (2013)</c:v>
                </c:pt>
              </c:strCache>
            </c:strRef>
          </c:tx>
          <c:marker>
            <c:symbol val="none"/>
          </c:marker>
          <c:cat>
            <c:strRef>
              <c:f>'Fig 13'!$B$16:$AK$16</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13'!$B$17:$W$17</c:f>
              <c:numCache>
                <c:formatCode>#,##0</c:formatCode>
                <c:ptCount val="22"/>
                <c:pt idx="0">
                  <c:v>6059</c:v>
                </c:pt>
                <c:pt idx="1">
                  <c:v>6183</c:v>
                </c:pt>
                <c:pt idx="2">
                  <c:v>6286</c:v>
                </c:pt>
                <c:pt idx="3">
                  <c:v>6289</c:v>
                </c:pt>
                <c:pt idx="4">
                  <c:v>6402</c:v>
                </c:pt>
                <c:pt idx="5">
                  <c:v>6405</c:v>
                </c:pt>
                <c:pt idx="6">
                  <c:v>6303</c:v>
                </c:pt>
                <c:pt idx="7">
                  <c:v>6306</c:v>
                </c:pt>
                <c:pt idx="8">
                  <c:v>6309</c:v>
                </c:pt>
                <c:pt idx="9">
                  <c:v>6312</c:v>
                </c:pt>
                <c:pt idx="10">
                  <c:v>6312</c:v>
                </c:pt>
                <c:pt idx="11">
                  <c:v>6312</c:v>
                </c:pt>
                <c:pt idx="12">
                  <c:v>5927</c:v>
                </c:pt>
                <c:pt idx="13">
                  <c:v>5927</c:v>
                </c:pt>
                <c:pt idx="14">
                  <c:v>5927</c:v>
                </c:pt>
                <c:pt idx="15">
                  <c:v>5927</c:v>
                </c:pt>
                <c:pt idx="16">
                  <c:v>5927</c:v>
                </c:pt>
                <c:pt idx="17">
                  <c:v>5752</c:v>
                </c:pt>
                <c:pt idx="18">
                  <c:v>5752</c:v>
                </c:pt>
                <c:pt idx="19">
                  <c:v>5752</c:v>
                </c:pt>
                <c:pt idx="20">
                  <c:v>5752</c:v>
                </c:pt>
                <c:pt idx="21">
                  <c:v>5752</c:v>
                </c:pt>
              </c:numCache>
            </c:numRef>
          </c:val>
          <c:smooth val="0"/>
        </c:ser>
        <c:ser>
          <c:idx val="3"/>
          <c:order val="1"/>
          <c:tx>
            <c:strRef>
              <c:f>'Fig 13'!$A$18</c:f>
              <c:strCache>
                <c:ptCount val="1"/>
                <c:pt idx="0">
                  <c:v>Extended import contracts</c:v>
                </c:pt>
              </c:strCache>
            </c:strRef>
          </c:tx>
          <c:spPr>
            <a:ln>
              <a:solidFill>
                <a:schemeClr val="accent1"/>
              </a:solidFill>
              <a:prstDash val="sysDash"/>
            </a:ln>
          </c:spPr>
          <c:marker>
            <c:symbol val="none"/>
          </c:marker>
          <c:val>
            <c:numRef>
              <c:f>'Fig 13'!$B$18:$W$18</c:f>
              <c:numCache>
                <c:formatCode>#,##0</c:formatCode>
                <c:ptCount val="22"/>
                <c:pt idx="11">
                  <c:v>6312</c:v>
                </c:pt>
                <c:pt idx="12">
                  <c:v>6312</c:v>
                </c:pt>
                <c:pt idx="13">
                  <c:v>6312</c:v>
                </c:pt>
                <c:pt idx="14">
                  <c:v>6312</c:v>
                </c:pt>
                <c:pt idx="15">
                  <c:v>6312</c:v>
                </c:pt>
                <c:pt idx="16">
                  <c:v>6312</c:v>
                </c:pt>
                <c:pt idx="17">
                  <c:v>6357</c:v>
                </c:pt>
                <c:pt idx="18">
                  <c:v>6357</c:v>
                </c:pt>
                <c:pt idx="19">
                  <c:v>6357</c:v>
                </c:pt>
                <c:pt idx="20">
                  <c:v>6357</c:v>
                </c:pt>
                <c:pt idx="21">
                  <c:v>6357</c:v>
                </c:pt>
              </c:numCache>
            </c:numRef>
          </c:val>
          <c:smooth val="0"/>
        </c:ser>
        <c:ser>
          <c:idx val="1"/>
          <c:order val="2"/>
          <c:tx>
            <c:strRef>
              <c:f>'Fig 13'!$A$19</c:f>
              <c:strCache>
                <c:ptCount val="1"/>
                <c:pt idx="0">
                  <c:v>2012 Demand + Reserves</c:v>
                </c:pt>
              </c:strCache>
            </c:strRef>
          </c:tx>
          <c:marker>
            <c:symbol val="none"/>
          </c:marker>
          <c:cat>
            <c:strRef>
              <c:f>'Fig 13'!$B$16:$AK$16</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13'!$B$19:$W$19</c:f>
              <c:numCache>
                <c:formatCode>#,##0</c:formatCode>
                <c:ptCount val="22"/>
                <c:pt idx="0">
                  <c:v>5661</c:v>
                </c:pt>
                <c:pt idx="1">
                  <c:v>5732</c:v>
                </c:pt>
                <c:pt idx="2">
                  <c:v>5578</c:v>
                </c:pt>
                <c:pt idx="3">
                  <c:v>5621</c:v>
                </c:pt>
                <c:pt idx="4">
                  <c:v>5692</c:v>
                </c:pt>
                <c:pt idx="5">
                  <c:v>5770</c:v>
                </c:pt>
                <c:pt idx="6">
                  <c:v>5826</c:v>
                </c:pt>
                <c:pt idx="7">
                  <c:v>5908</c:v>
                </c:pt>
                <c:pt idx="8">
                  <c:v>5988</c:v>
                </c:pt>
                <c:pt idx="9">
                  <c:v>6070</c:v>
                </c:pt>
                <c:pt idx="10">
                  <c:v>6158</c:v>
                </c:pt>
                <c:pt idx="11">
                  <c:v>6249</c:v>
                </c:pt>
                <c:pt idx="12">
                  <c:v>5980</c:v>
                </c:pt>
                <c:pt idx="13">
                  <c:v>6067</c:v>
                </c:pt>
                <c:pt idx="14">
                  <c:v>6160</c:v>
                </c:pt>
                <c:pt idx="15">
                  <c:v>6256</c:v>
                </c:pt>
                <c:pt idx="16">
                  <c:v>6353</c:v>
                </c:pt>
                <c:pt idx="17">
                  <c:v>6448</c:v>
                </c:pt>
                <c:pt idx="18">
                  <c:v>6544</c:v>
                </c:pt>
                <c:pt idx="19">
                  <c:v>6643</c:v>
                </c:pt>
                <c:pt idx="20">
                  <c:v>6745</c:v>
                </c:pt>
                <c:pt idx="21">
                  <c:v>6845</c:v>
                </c:pt>
              </c:numCache>
            </c:numRef>
          </c:val>
          <c:smooth val="0"/>
        </c:ser>
        <c:ser>
          <c:idx val="2"/>
          <c:order val="3"/>
          <c:tx>
            <c:strRef>
              <c:f>'Fig 13'!$A$20</c:f>
              <c:strCache>
                <c:ptCount val="1"/>
                <c:pt idx="0">
                  <c:v>2013 Demand + Reserves</c:v>
                </c:pt>
              </c:strCache>
            </c:strRef>
          </c:tx>
          <c:marker>
            <c:symbol val="none"/>
          </c:marker>
          <c:cat>
            <c:strRef>
              <c:f>'Fig 13'!$B$16:$AK$16</c:f>
              <c:strCache>
                <c:ptCount val="36"/>
                <c:pt idx="0">
                  <c:v>2013/14</c:v>
                </c:pt>
                <c:pt idx="1">
                  <c:v>2014/15</c:v>
                </c:pt>
                <c:pt idx="2">
                  <c:v>2015/16</c:v>
                </c:pt>
                <c:pt idx="3">
                  <c:v>2016/17</c:v>
                </c:pt>
                <c:pt idx="4">
                  <c:v>2017/18</c:v>
                </c:pt>
                <c:pt idx="5">
                  <c:v>2018/19</c:v>
                </c:pt>
                <c:pt idx="6">
                  <c:v>2019/20</c:v>
                </c:pt>
                <c:pt idx="7">
                  <c:v>2020/21</c:v>
                </c:pt>
                <c:pt idx="8">
                  <c:v>2021/22</c:v>
                </c:pt>
                <c:pt idx="9">
                  <c:v>2022/23</c:v>
                </c:pt>
                <c:pt idx="10">
                  <c:v>2023/24</c:v>
                </c:pt>
                <c:pt idx="11">
                  <c:v>2024/25</c:v>
                </c:pt>
                <c:pt idx="12">
                  <c:v>2025/26</c:v>
                </c:pt>
                <c:pt idx="13">
                  <c:v>2026/27</c:v>
                </c:pt>
                <c:pt idx="14">
                  <c:v>2027/28</c:v>
                </c:pt>
                <c:pt idx="15">
                  <c:v>2028/29</c:v>
                </c:pt>
                <c:pt idx="16">
                  <c:v>2029/30</c:v>
                </c:pt>
                <c:pt idx="17">
                  <c:v>2030/31</c:v>
                </c:pt>
                <c:pt idx="18">
                  <c:v>2031/32</c:v>
                </c:pt>
                <c:pt idx="19">
                  <c:v>2032/33</c:v>
                </c:pt>
                <c:pt idx="20">
                  <c:v>2033/34</c:v>
                </c:pt>
                <c:pt idx="21">
                  <c:v>2034/35</c:v>
                </c:pt>
                <c:pt idx="22">
                  <c:v>2035/36</c:v>
                </c:pt>
                <c:pt idx="23">
                  <c:v>2036/37</c:v>
                </c:pt>
                <c:pt idx="24">
                  <c:v>2037/38</c:v>
                </c:pt>
                <c:pt idx="25">
                  <c:v>2038/39</c:v>
                </c:pt>
                <c:pt idx="26">
                  <c:v>2039/40</c:v>
                </c:pt>
                <c:pt idx="27">
                  <c:v>2040/41</c:v>
                </c:pt>
                <c:pt idx="28">
                  <c:v>2041/42</c:v>
                </c:pt>
                <c:pt idx="29">
                  <c:v>2042/43</c:v>
                </c:pt>
                <c:pt idx="30">
                  <c:v>2043/44</c:v>
                </c:pt>
                <c:pt idx="31">
                  <c:v>2044/45</c:v>
                </c:pt>
                <c:pt idx="32">
                  <c:v>2045/46</c:v>
                </c:pt>
                <c:pt idx="33">
                  <c:v>2046/47</c:v>
                </c:pt>
                <c:pt idx="34">
                  <c:v>2047/48</c:v>
                </c:pt>
                <c:pt idx="35">
                  <c:v>2048/49</c:v>
                </c:pt>
              </c:strCache>
            </c:strRef>
          </c:cat>
          <c:val>
            <c:numRef>
              <c:f>'Fig 13'!$B$20:$W$20</c:f>
              <c:numCache>
                <c:formatCode>#,##0</c:formatCode>
                <c:ptCount val="22"/>
                <c:pt idx="0">
                  <c:v>5667</c:v>
                </c:pt>
                <c:pt idx="1">
                  <c:v>5752</c:v>
                </c:pt>
                <c:pt idx="2">
                  <c:v>5655</c:v>
                </c:pt>
                <c:pt idx="3">
                  <c:v>5702</c:v>
                </c:pt>
                <c:pt idx="4">
                  <c:v>5748</c:v>
                </c:pt>
                <c:pt idx="5">
                  <c:v>5813</c:v>
                </c:pt>
                <c:pt idx="6">
                  <c:v>5883</c:v>
                </c:pt>
                <c:pt idx="7">
                  <c:v>5899</c:v>
                </c:pt>
                <c:pt idx="8">
                  <c:v>5970</c:v>
                </c:pt>
                <c:pt idx="9">
                  <c:v>6045</c:v>
                </c:pt>
                <c:pt idx="10">
                  <c:v>6123</c:v>
                </c:pt>
                <c:pt idx="11">
                  <c:v>6200</c:v>
                </c:pt>
                <c:pt idx="12">
                  <c:v>5920</c:v>
                </c:pt>
                <c:pt idx="13">
                  <c:v>5998</c:v>
                </c:pt>
                <c:pt idx="14">
                  <c:v>6073</c:v>
                </c:pt>
                <c:pt idx="15">
                  <c:v>6160</c:v>
                </c:pt>
                <c:pt idx="16">
                  <c:v>6246</c:v>
                </c:pt>
                <c:pt idx="17">
                  <c:v>6330</c:v>
                </c:pt>
                <c:pt idx="18">
                  <c:v>6413</c:v>
                </c:pt>
                <c:pt idx="19">
                  <c:v>6496</c:v>
                </c:pt>
                <c:pt idx="20">
                  <c:v>6584</c:v>
                </c:pt>
                <c:pt idx="21">
                  <c:v>6673</c:v>
                </c:pt>
              </c:numCache>
            </c:numRef>
          </c:val>
          <c:smooth val="0"/>
        </c:ser>
        <c:dLbls>
          <c:showLegendKey val="0"/>
          <c:showVal val="0"/>
          <c:showCatName val="0"/>
          <c:showSerName val="0"/>
          <c:showPercent val="0"/>
          <c:showBubbleSize val="0"/>
        </c:dLbls>
        <c:marker val="1"/>
        <c:smooth val="0"/>
        <c:axId val="286318976"/>
        <c:axId val="286320512"/>
      </c:lineChart>
      <c:catAx>
        <c:axId val="286318976"/>
        <c:scaling>
          <c:orientation val="minMax"/>
        </c:scaling>
        <c:delete val="0"/>
        <c:axPos val="b"/>
        <c:majorTickMark val="out"/>
        <c:minorTickMark val="none"/>
        <c:tickLblPos val="nextTo"/>
        <c:crossAx val="286320512"/>
        <c:crosses val="autoZero"/>
        <c:auto val="1"/>
        <c:lblAlgn val="ctr"/>
        <c:lblOffset val="100"/>
        <c:noMultiLvlLbl val="0"/>
      </c:catAx>
      <c:valAx>
        <c:axId val="286320512"/>
        <c:scaling>
          <c:orientation val="minMax"/>
          <c:max val="7000"/>
          <c:min val="5000"/>
        </c:scaling>
        <c:delete val="0"/>
        <c:axPos val="l"/>
        <c:majorGridlines/>
        <c:title>
          <c:tx>
            <c:rich>
              <a:bodyPr rot="-5400000" vert="horz"/>
              <a:lstStyle/>
              <a:p>
                <a:pPr>
                  <a:defRPr/>
                </a:pPr>
                <a:r>
                  <a:rPr lang="en-US"/>
                  <a:t>Megawatts</a:t>
                </a:r>
              </a:p>
            </c:rich>
          </c:tx>
          <c:layout/>
          <c:overlay val="0"/>
        </c:title>
        <c:numFmt formatCode="#,##0" sourceLinked="1"/>
        <c:majorTickMark val="out"/>
        <c:minorTickMark val="none"/>
        <c:tickLblPos val="nextTo"/>
        <c:crossAx val="286318976"/>
        <c:crosses val="autoZero"/>
        <c:crossBetween val="between"/>
        <c:majorUnit val="5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23</xdr:row>
      <xdr:rowOff>28575</xdr:rowOff>
    </xdr:to>
    <xdr:sp macro="" textlink="">
      <xdr:nvSpPr>
        <xdr:cNvPr id="2" name="TextBox 1"/>
        <xdr:cNvSpPr txBox="1"/>
      </xdr:nvSpPr>
      <xdr:spPr>
        <a:xfrm>
          <a:off x="609600" y="190500"/>
          <a:ext cx="4572000"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a:effectLst/>
          </a:endParaRPr>
        </a:p>
        <a:p>
          <a:r>
            <a:rPr lang="en-US" sz="1100" b="1">
              <a:solidFill>
                <a:schemeClr val="dk1"/>
              </a:solidFill>
              <a:effectLst/>
              <a:latin typeface="+mn-lt"/>
              <a:ea typeface="+mn-ea"/>
              <a:cs typeface="+mn-cs"/>
            </a:rPr>
            <a:t>Technical Appendix 1: Resource Planning</a:t>
          </a:r>
          <a:endParaRPr lang="en-US">
            <a:effectLst/>
          </a:endParaRPr>
        </a:p>
        <a:p>
          <a:r>
            <a:rPr lang="en-US" sz="1100">
              <a:solidFill>
                <a:schemeClr val="dk1"/>
              </a:solidFill>
              <a:effectLst/>
              <a:latin typeface="+mn-lt"/>
              <a:ea typeface="+mn-ea"/>
              <a:cs typeface="+mn-cs"/>
            </a:rPr>
            <a:t> </a:t>
          </a:r>
          <a:endParaRPr lang="en-US">
            <a:effectLst/>
          </a:endParaRPr>
        </a:p>
        <a:p>
          <a:r>
            <a:rPr lang="en-US" sz="1100" u="sng">
              <a:solidFill>
                <a:schemeClr val="dk1"/>
              </a:solidFill>
              <a:effectLst/>
              <a:latin typeface="+mn-lt"/>
              <a:ea typeface="+mn-ea"/>
              <a:cs typeface="+mn-cs"/>
            </a:rPr>
            <a:t>Workbook Name</a:t>
          </a:r>
          <a:r>
            <a:rPr lang="en-US" sz="1100">
              <a:solidFill>
                <a:schemeClr val="dk1"/>
              </a:solidFill>
              <a:effectLst/>
              <a:latin typeface="+mn-lt"/>
              <a:ea typeface="+mn-ea"/>
              <a:cs typeface="+mn-cs"/>
            </a:rPr>
            <a:t>: “TA1 - Resource Planning Figures.xlsx”</a:t>
          </a:r>
          <a:endParaRPr lang="en-US">
            <a:effectLst/>
          </a:endParaRPr>
        </a:p>
        <a:p>
          <a:r>
            <a:rPr lang="en-US" sz="1100">
              <a:solidFill>
                <a:schemeClr val="dk1"/>
              </a:solidFill>
              <a:effectLst/>
              <a:latin typeface="+mn-lt"/>
              <a:ea typeface="+mn-ea"/>
              <a:cs typeface="+mn-cs"/>
            </a:rPr>
            <a:t> </a:t>
          </a:r>
          <a:endParaRPr lang="en-US">
            <a:effectLst/>
          </a:endParaRPr>
        </a:p>
        <a:p>
          <a:r>
            <a:rPr lang="en-US" sz="1100" u="sng">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This workbook contains all data and calculations for most Figures</a:t>
          </a:r>
          <a:r>
            <a:rPr lang="en-US" sz="1100" baseline="0">
              <a:solidFill>
                <a:schemeClr val="dk1"/>
              </a:solidFill>
              <a:effectLst/>
              <a:latin typeface="+mn-lt"/>
              <a:ea typeface="+mn-ea"/>
              <a:cs typeface="+mn-cs"/>
            </a:rPr>
            <a:t> found in Technical Appendix 1: Resource Planning.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worksheets are labelled by figure number.  The source data worksheets colored green contain the data from which the figures are derived.  These data are consist of tables copied from the NFAT Appendix 4.2.</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21</xdr:row>
      <xdr:rowOff>57150</xdr:rowOff>
    </xdr:from>
    <xdr:to>
      <xdr:col>10</xdr:col>
      <xdr:colOff>457200</xdr:colOff>
      <xdr:row>38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4</xdr:row>
      <xdr:rowOff>171450</xdr:rowOff>
    </xdr:from>
    <xdr:to>
      <xdr:col>11</xdr:col>
      <xdr:colOff>457200</xdr:colOff>
      <xdr:row>21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266700</xdr:colOff>
      <xdr:row>7</xdr:row>
      <xdr:rowOff>19050</xdr:rowOff>
    </xdr:from>
    <xdr:to>
      <xdr:col>11</xdr:col>
      <xdr:colOff>114300</xdr:colOff>
      <xdr:row>23</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666750</xdr:colOff>
      <xdr:row>12</xdr:row>
      <xdr:rowOff>142875</xdr:rowOff>
    </xdr:from>
    <xdr:to>
      <xdr:col>10</xdr:col>
      <xdr:colOff>266700</xdr:colOff>
      <xdr:row>29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838200</xdr:colOff>
      <xdr:row>13</xdr:row>
      <xdr:rowOff>133350</xdr:rowOff>
    </xdr:from>
    <xdr:to>
      <xdr:col>9</xdr:col>
      <xdr:colOff>361950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8</xdr:row>
      <xdr:rowOff>171450</xdr:rowOff>
    </xdr:from>
    <xdr:to>
      <xdr:col>11</xdr:col>
      <xdr:colOff>457200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25</xdr:row>
      <xdr:rowOff>57150</xdr:rowOff>
    </xdr:from>
    <xdr:to>
      <xdr:col>10</xdr:col>
      <xdr:colOff>457200</xdr:colOff>
      <xdr:row>42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24</xdr:row>
      <xdr:rowOff>57150</xdr:rowOff>
    </xdr:from>
    <xdr:to>
      <xdr:col>10</xdr:col>
      <xdr:colOff>457200</xdr:colOff>
      <xdr:row>41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1638300</xdr:colOff>
      <xdr:row>8</xdr:row>
      <xdr:rowOff>152400</xdr:rowOff>
    </xdr:from>
    <xdr:to>
      <xdr:col>10</xdr:col>
      <xdr:colOff>361950</xdr:colOff>
      <xdr:row>25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1638300</xdr:colOff>
      <xdr:row>8</xdr:row>
      <xdr:rowOff>152400</xdr:rowOff>
    </xdr:from>
    <xdr:to>
      <xdr:col>10</xdr:col>
      <xdr:colOff>361950</xdr:colOff>
      <xdr:row>25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57150</xdr:rowOff>
    </xdr:from>
    <xdr:to>
      <xdr:col>10</xdr:col>
      <xdr:colOff>457200</xdr:colOff>
      <xdr:row>22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733425</xdr:colOff>
      <xdr:row>10</xdr:row>
      <xdr:rowOff>0</xdr:rowOff>
    </xdr:from>
    <xdr:to>
      <xdr:col>10</xdr:col>
      <xdr:colOff>333375</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57150</xdr:rowOff>
    </xdr:from>
    <xdr:to>
      <xdr:col>10</xdr:col>
      <xdr:colOff>457200</xdr:colOff>
      <xdr:row>21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15</xdr:row>
      <xdr:rowOff>28575</xdr:rowOff>
    </xdr:from>
    <xdr:to>
      <xdr:col>10</xdr:col>
      <xdr:colOff>533400</xdr:colOff>
      <xdr:row>31</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838200</xdr:colOff>
      <xdr:row>13</xdr:row>
      <xdr:rowOff>133350</xdr:rowOff>
    </xdr:from>
    <xdr:to>
      <xdr:col>9</xdr:col>
      <xdr:colOff>361950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723900</xdr:colOff>
      <xdr:row>6</xdr:row>
      <xdr:rowOff>95250</xdr:rowOff>
    </xdr:from>
    <xdr:to>
      <xdr:col>6</xdr:col>
      <xdr:colOff>85725</xdr:colOff>
      <xdr:row>20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with LCA Colors">
  <a:themeElements>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0.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2.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3.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4.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15.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2.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3.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4.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5.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6.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7.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8.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9.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workbookViewId="0">
      <selection activeCell="B40" sqref="B4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workbookViewId="0">
      <selection activeCell="T20" sqref="T20"/>
    </sheetView>
  </sheetViews>
  <sheetFormatPr defaultRowHeight="15" x14ac:dyDescent="0.25"/>
  <cols>
    <col min="1" max="1" width="29"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s="35" customFormat="1" x14ac:dyDescent="0.25">
      <c r="A2" s="203" t="s">
        <v>58</v>
      </c>
      <c r="B2" s="50">
        <f>'2013 Capacity'!G23</f>
        <v>5124</v>
      </c>
      <c r="C2" s="50">
        <f>'2013 Capacity'!H23</f>
        <v>5127</v>
      </c>
      <c r="D2" s="50">
        <f>'2013 Capacity'!I23</f>
        <v>5164</v>
      </c>
      <c r="E2" s="50">
        <f>'2013 Capacity'!J23</f>
        <v>5167</v>
      </c>
      <c r="F2" s="50">
        <f>'2013 Capacity'!K23</f>
        <v>5194</v>
      </c>
      <c r="G2" s="50">
        <f>'2013 Capacity'!L23</f>
        <v>5197</v>
      </c>
      <c r="H2" s="50">
        <f>'2013 Capacity'!M23</f>
        <v>5200</v>
      </c>
      <c r="I2" s="50">
        <f>'2013 Capacity'!N23</f>
        <v>5203</v>
      </c>
      <c r="J2" s="50">
        <f>'2013 Capacity'!O23</f>
        <v>5206</v>
      </c>
      <c r="K2" s="50">
        <f>'2013 Capacity'!P23</f>
        <v>5209</v>
      </c>
      <c r="L2" s="50">
        <f>'2013 Capacity'!Q23</f>
        <v>5209</v>
      </c>
      <c r="M2" s="50">
        <f>'2013 Capacity'!R23</f>
        <v>5209</v>
      </c>
      <c r="N2" s="50">
        <f>'2013 Capacity'!S23</f>
        <v>5209</v>
      </c>
      <c r="O2" s="50">
        <f>'2013 Capacity'!T23</f>
        <v>5209</v>
      </c>
      <c r="P2" s="50">
        <f>'2013 Capacity'!U23</f>
        <v>5209</v>
      </c>
      <c r="Q2" s="50">
        <f>'2013 Capacity'!V23</f>
        <v>5209</v>
      </c>
      <c r="R2" s="50">
        <f>'2013 Capacity'!W23</f>
        <v>5209</v>
      </c>
      <c r="S2" s="50">
        <f>'2013 Capacity'!X23</f>
        <v>5209</v>
      </c>
      <c r="T2" s="50">
        <f>'2013 Capacity'!Y23</f>
        <v>5209</v>
      </c>
      <c r="U2" s="50">
        <f>'2013 Capacity'!Z23</f>
        <v>5209</v>
      </c>
      <c r="V2" s="50">
        <f>'2013 Capacity'!AA23</f>
        <v>5209</v>
      </c>
      <c r="W2" s="50">
        <f>'2013 Capacity'!AB23</f>
        <v>5209</v>
      </c>
      <c r="X2" s="50">
        <f>'2013 Capacity'!AC23</f>
        <v>5209</v>
      </c>
      <c r="Y2" s="50">
        <f>'2013 Capacity'!AD23</f>
        <v>5209</v>
      </c>
      <c r="Z2" s="50">
        <f>'2013 Capacity'!AE23</f>
        <v>5209</v>
      </c>
      <c r="AA2" s="50">
        <f>'2013 Capacity'!AF23</f>
        <v>5209</v>
      </c>
      <c r="AB2" s="50">
        <f>'2013 Capacity'!AG23</f>
        <v>5209</v>
      </c>
      <c r="AC2" s="50">
        <f>'2013 Capacity'!AH23</f>
        <v>5209</v>
      </c>
      <c r="AD2" s="50">
        <f>'2013 Capacity'!AI23</f>
        <v>5209</v>
      </c>
      <c r="AE2" s="50">
        <f>'2013 Capacity'!AJ23</f>
        <v>5209</v>
      </c>
      <c r="AF2" s="50">
        <f>'2013 Capacity'!AK23</f>
        <v>5209</v>
      </c>
      <c r="AG2" s="50">
        <f>'2013 Capacity'!AL23</f>
        <v>5209</v>
      </c>
      <c r="AH2" s="50">
        <f>'2013 Capacity'!AM23</f>
        <v>5209</v>
      </c>
      <c r="AI2" s="50">
        <f>'2013 Capacity'!AN23</f>
        <v>5209</v>
      </c>
      <c r="AJ2" s="50">
        <f>'2013 Capacity'!AO23</f>
        <v>5209</v>
      </c>
      <c r="AK2" s="50">
        <f>'2013 Capacity'!AP23</f>
        <v>5209</v>
      </c>
    </row>
    <row r="3" spans="1:37" x14ac:dyDescent="0.25">
      <c r="A3" s="155" t="s">
        <v>59</v>
      </c>
      <c r="B3" s="50">
        <f>'2013 Capacity'!G24</f>
        <v>0</v>
      </c>
      <c r="C3" s="50">
        <f>'2013 Capacity'!H24</f>
        <v>0</v>
      </c>
      <c r="D3" s="50">
        <f>'2013 Capacity'!I24</f>
        <v>0</v>
      </c>
      <c r="E3" s="50">
        <f>'2013 Capacity'!J24</f>
        <v>0</v>
      </c>
      <c r="F3" s="50">
        <f>'2013 Capacity'!K24</f>
        <v>0</v>
      </c>
      <c r="G3" s="50">
        <f>'2013 Capacity'!L24</f>
        <v>0</v>
      </c>
      <c r="H3" s="50">
        <f>'2013 Capacity'!M24</f>
        <v>0</v>
      </c>
      <c r="I3" s="50">
        <f>'2013 Capacity'!N24</f>
        <v>0</v>
      </c>
      <c r="J3" s="50">
        <f>'2013 Capacity'!O24</f>
        <v>0</v>
      </c>
      <c r="K3" s="50">
        <f>'2013 Capacity'!P24</f>
        <v>0</v>
      </c>
      <c r="L3" s="50">
        <f>'2013 Capacity'!Q24</f>
        <v>0</v>
      </c>
      <c r="M3" s="50">
        <f>'2013 Capacity'!R24</f>
        <v>0</v>
      </c>
      <c r="N3" s="50">
        <f>'2013 Capacity'!S24</f>
        <v>0</v>
      </c>
      <c r="O3" s="50">
        <f>'2013 Capacity'!T24</f>
        <v>0</v>
      </c>
      <c r="P3" s="50">
        <f>'2013 Capacity'!U24</f>
        <v>0</v>
      </c>
      <c r="Q3" s="50">
        <f>'2013 Capacity'!V24</f>
        <v>0</v>
      </c>
      <c r="R3" s="50">
        <f>'2013 Capacity'!W24</f>
        <v>0</v>
      </c>
      <c r="S3" s="50">
        <f>'2013 Capacity'!X24</f>
        <v>0</v>
      </c>
      <c r="T3" s="50">
        <f>'2013 Capacity'!Y24</f>
        <v>0</v>
      </c>
      <c r="U3" s="50">
        <f>'2013 Capacity'!Z24</f>
        <v>0</v>
      </c>
      <c r="V3" s="50">
        <f>'2013 Capacity'!AA24</f>
        <v>0</v>
      </c>
      <c r="W3" s="50">
        <f>'2013 Capacity'!AB24</f>
        <v>0</v>
      </c>
      <c r="X3" s="50">
        <f>'2013 Capacity'!AC24</f>
        <v>0</v>
      </c>
      <c r="Y3" s="50">
        <f>'2013 Capacity'!AD24</f>
        <v>0</v>
      </c>
      <c r="Z3" s="50">
        <f>'2013 Capacity'!AE24</f>
        <v>0</v>
      </c>
      <c r="AA3" s="50">
        <f>'2013 Capacity'!AF24</f>
        <v>0</v>
      </c>
      <c r="AB3" s="50">
        <f>'2013 Capacity'!AG24</f>
        <v>0</v>
      </c>
      <c r="AC3" s="50">
        <f>'2013 Capacity'!AH24</f>
        <v>0</v>
      </c>
      <c r="AD3" s="50">
        <f>'2013 Capacity'!AI24</f>
        <v>0</v>
      </c>
      <c r="AE3" s="50">
        <f>'2013 Capacity'!AJ24</f>
        <v>0</v>
      </c>
      <c r="AF3" s="50">
        <f>'2013 Capacity'!AK24</f>
        <v>0</v>
      </c>
      <c r="AG3" s="50">
        <f>'2013 Capacity'!AL24</f>
        <v>0</v>
      </c>
      <c r="AH3" s="50">
        <f>'2013 Capacity'!AM24</f>
        <v>0</v>
      </c>
      <c r="AI3" s="50">
        <f>'2013 Capacity'!AN24</f>
        <v>0</v>
      </c>
      <c r="AJ3" s="50">
        <f>'2013 Capacity'!AO24</f>
        <v>0</v>
      </c>
      <c r="AK3" s="50">
        <f>'2013 Capacity'!AP24</f>
        <v>0</v>
      </c>
    </row>
    <row r="4" spans="1:37" x14ac:dyDescent="0.25">
      <c r="A4" s="217" t="s">
        <v>139</v>
      </c>
      <c r="B4" s="50">
        <f>'2013 Capacity'!G25</f>
        <v>105</v>
      </c>
      <c r="C4" s="50">
        <f>'2013 Capacity'!H25</f>
        <v>105</v>
      </c>
      <c r="D4" s="50">
        <f>'2013 Capacity'!I25</f>
        <v>105</v>
      </c>
      <c r="E4" s="50">
        <f>'2013 Capacity'!J25</f>
        <v>105</v>
      </c>
      <c r="F4" s="50">
        <f>'2013 Capacity'!K25</f>
        <v>105</v>
      </c>
      <c r="G4" s="50">
        <f>'2013 Capacity'!L25</f>
        <v>105</v>
      </c>
      <c r="H4" s="50">
        <f>'2013 Capacity'!M25</f>
        <v>0</v>
      </c>
      <c r="I4" s="50">
        <f>'2013 Capacity'!N25</f>
        <v>0</v>
      </c>
      <c r="J4" s="50">
        <f>'2013 Capacity'!O25</f>
        <v>0</v>
      </c>
      <c r="K4" s="50">
        <f>'2013 Capacity'!P25</f>
        <v>0</v>
      </c>
      <c r="L4" s="50">
        <f>'2013 Capacity'!Q25</f>
        <v>0</v>
      </c>
      <c r="M4" s="50">
        <f>'2013 Capacity'!R25</f>
        <v>0</v>
      </c>
      <c r="N4" s="50">
        <f>'2013 Capacity'!S25</f>
        <v>0</v>
      </c>
      <c r="O4" s="50">
        <f>'2013 Capacity'!T25</f>
        <v>0</v>
      </c>
      <c r="P4" s="50">
        <f>'2013 Capacity'!U25</f>
        <v>0</v>
      </c>
      <c r="Q4" s="50">
        <f>'2013 Capacity'!V25</f>
        <v>0</v>
      </c>
      <c r="R4" s="50">
        <f>'2013 Capacity'!W25</f>
        <v>0</v>
      </c>
      <c r="S4" s="50">
        <f>'2013 Capacity'!X25</f>
        <v>0</v>
      </c>
      <c r="T4" s="50">
        <f>'2013 Capacity'!Y25</f>
        <v>0</v>
      </c>
      <c r="U4" s="50">
        <f>'2013 Capacity'!Z25</f>
        <v>0</v>
      </c>
      <c r="V4" s="50">
        <f>'2013 Capacity'!AA25</f>
        <v>0</v>
      </c>
      <c r="W4" s="50">
        <f>'2013 Capacity'!AB25</f>
        <v>0</v>
      </c>
      <c r="X4" s="50">
        <f>'2013 Capacity'!AC25</f>
        <v>0</v>
      </c>
      <c r="Y4" s="50">
        <f>'2013 Capacity'!AD25</f>
        <v>0</v>
      </c>
      <c r="Z4" s="50">
        <f>'2013 Capacity'!AE25</f>
        <v>0</v>
      </c>
      <c r="AA4" s="50">
        <f>'2013 Capacity'!AF25</f>
        <v>0</v>
      </c>
      <c r="AB4" s="50">
        <f>'2013 Capacity'!AG25</f>
        <v>0</v>
      </c>
      <c r="AC4" s="50">
        <f>'2013 Capacity'!AH25</f>
        <v>0</v>
      </c>
      <c r="AD4" s="50">
        <f>'2013 Capacity'!AI25</f>
        <v>0</v>
      </c>
      <c r="AE4" s="50">
        <f>'2013 Capacity'!AJ25</f>
        <v>0</v>
      </c>
      <c r="AF4" s="50">
        <f>'2013 Capacity'!AK25</f>
        <v>0</v>
      </c>
      <c r="AG4" s="50">
        <f>'2013 Capacity'!AL25</f>
        <v>0</v>
      </c>
      <c r="AH4" s="50">
        <f>'2013 Capacity'!AM25</f>
        <v>0</v>
      </c>
      <c r="AI4" s="50">
        <f>'2013 Capacity'!AN25</f>
        <v>0</v>
      </c>
      <c r="AJ4" s="50">
        <f>'2013 Capacity'!AO25</f>
        <v>0</v>
      </c>
      <c r="AK4" s="50">
        <f>'2013 Capacity'!AP25</f>
        <v>0</v>
      </c>
    </row>
    <row r="5" spans="1:37" x14ac:dyDescent="0.25">
      <c r="A5" s="218" t="s">
        <v>140</v>
      </c>
      <c r="B5" s="50">
        <f>'2013 Capacity'!G26</f>
        <v>0</v>
      </c>
      <c r="C5" s="50">
        <f>'2013 Capacity'!H26</f>
        <v>66</v>
      </c>
      <c r="D5" s="50">
        <f>'2013 Capacity'!I26</f>
        <v>132</v>
      </c>
      <c r="E5" s="50">
        <f>'2013 Capacity'!J26</f>
        <v>132</v>
      </c>
      <c r="F5" s="50">
        <f>'2013 Capacity'!K26</f>
        <v>132</v>
      </c>
      <c r="G5" s="50">
        <f>'2013 Capacity'!L26</f>
        <v>132</v>
      </c>
      <c r="H5" s="50">
        <f>'2013 Capacity'!M26</f>
        <v>132</v>
      </c>
      <c r="I5" s="50">
        <f>'2013 Capacity'!N26</f>
        <v>132</v>
      </c>
      <c r="J5" s="50">
        <f>'2013 Capacity'!O26</f>
        <v>132</v>
      </c>
      <c r="K5" s="50">
        <f>'2013 Capacity'!P26</f>
        <v>132</v>
      </c>
      <c r="L5" s="50">
        <f>'2013 Capacity'!Q26</f>
        <v>132</v>
      </c>
      <c r="M5" s="50">
        <f>'2013 Capacity'!R26</f>
        <v>132</v>
      </c>
      <c r="N5" s="50">
        <f>'2013 Capacity'!S26</f>
        <v>132</v>
      </c>
      <c r="O5" s="50">
        <f>'2013 Capacity'!T26</f>
        <v>132</v>
      </c>
      <c r="P5" s="50">
        <f>'2013 Capacity'!U26</f>
        <v>132</v>
      </c>
      <c r="Q5" s="50">
        <f>'2013 Capacity'!V26</f>
        <v>132</v>
      </c>
      <c r="R5" s="50">
        <f>'2013 Capacity'!W26</f>
        <v>132</v>
      </c>
      <c r="S5" s="50">
        <f>'2013 Capacity'!X26</f>
        <v>132</v>
      </c>
      <c r="T5" s="50">
        <f>'2013 Capacity'!Y26</f>
        <v>132</v>
      </c>
      <c r="U5" s="50">
        <f>'2013 Capacity'!Z26</f>
        <v>132</v>
      </c>
      <c r="V5" s="50">
        <f>'2013 Capacity'!AA26</f>
        <v>132</v>
      </c>
      <c r="W5" s="50">
        <f>'2013 Capacity'!AB26</f>
        <v>132</v>
      </c>
      <c r="X5" s="50">
        <f>'2013 Capacity'!AC26</f>
        <v>132</v>
      </c>
      <c r="Y5" s="50">
        <f>'2013 Capacity'!AD26</f>
        <v>132</v>
      </c>
      <c r="Z5" s="50">
        <f>'2013 Capacity'!AE26</f>
        <v>132</v>
      </c>
      <c r="AA5" s="50">
        <f>'2013 Capacity'!AF26</f>
        <v>132</v>
      </c>
      <c r="AB5" s="50">
        <f>'2013 Capacity'!AG26</f>
        <v>132</v>
      </c>
      <c r="AC5" s="50">
        <f>'2013 Capacity'!AH26</f>
        <v>132</v>
      </c>
      <c r="AD5" s="50">
        <f>'2013 Capacity'!AI26</f>
        <v>132</v>
      </c>
      <c r="AE5" s="50">
        <f>'2013 Capacity'!AJ26</f>
        <v>132</v>
      </c>
      <c r="AF5" s="50">
        <f>'2013 Capacity'!AK26</f>
        <v>132</v>
      </c>
      <c r="AG5" s="50">
        <f>'2013 Capacity'!AL26</f>
        <v>132</v>
      </c>
      <c r="AH5" s="50">
        <f>'2013 Capacity'!AM26</f>
        <v>132</v>
      </c>
      <c r="AI5" s="50">
        <f>'2013 Capacity'!AN26</f>
        <v>132</v>
      </c>
      <c r="AJ5" s="50">
        <f>'2013 Capacity'!AO26</f>
        <v>132</v>
      </c>
      <c r="AK5" s="50">
        <f>'2013 Capacity'!AP26</f>
        <v>132</v>
      </c>
    </row>
    <row r="6" spans="1:37" x14ac:dyDescent="0.25">
      <c r="A6" s="219" t="s">
        <v>141</v>
      </c>
      <c r="B6" s="50">
        <f>'2013 Capacity'!G27</f>
        <v>280</v>
      </c>
      <c r="C6" s="50">
        <f>'2013 Capacity'!H27</f>
        <v>280</v>
      </c>
      <c r="D6" s="50">
        <f>'2013 Capacity'!I27</f>
        <v>280</v>
      </c>
      <c r="E6" s="50">
        <f>'2013 Capacity'!J27</f>
        <v>280</v>
      </c>
      <c r="F6" s="50">
        <f>'2013 Capacity'!K27</f>
        <v>280</v>
      </c>
      <c r="G6" s="50">
        <f>'2013 Capacity'!L27</f>
        <v>280</v>
      </c>
      <c r="H6" s="50">
        <f>'2013 Capacity'!M27</f>
        <v>280</v>
      </c>
      <c r="I6" s="50">
        <f>'2013 Capacity'!N27</f>
        <v>280</v>
      </c>
      <c r="J6" s="50">
        <f>'2013 Capacity'!O27</f>
        <v>280</v>
      </c>
      <c r="K6" s="50">
        <f>'2013 Capacity'!P27</f>
        <v>280</v>
      </c>
      <c r="L6" s="50">
        <f>'2013 Capacity'!Q27</f>
        <v>280</v>
      </c>
      <c r="M6" s="50">
        <f>'2013 Capacity'!R27</f>
        <v>280</v>
      </c>
      <c r="N6" s="50">
        <f>'2013 Capacity'!S27</f>
        <v>280</v>
      </c>
      <c r="O6" s="50">
        <f>'2013 Capacity'!T27</f>
        <v>280</v>
      </c>
      <c r="P6" s="50">
        <f>'2013 Capacity'!U27</f>
        <v>280</v>
      </c>
      <c r="Q6" s="50">
        <f>'2013 Capacity'!V27</f>
        <v>280</v>
      </c>
      <c r="R6" s="50">
        <f>'2013 Capacity'!W27</f>
        <v>280</v>
      </c>
      <c r="S6" s="50">
        <f>'2013 Capacity'!X27</f>
        <v>280</v>
      </c>
      <c r="T6" s="50">
        <f>'2013 Capacity'!Y27</f>
        <v>280</v>
      </c>
      <c r="U6" s="50">
        <f>'2013 Capacity'!Z27</f>
        <v>280</v>
      </c>
      <c r="V6" s="50">
        <f>'2013 Capacity'!AA27</f>
        <v>280</v>
      </c>
      <c r="W6" s="50">
        <f>'2013 Capacity'!AB27</f>
        <v>280</v>
      </c>
      <c r="X6" s="50">
        <f>'2013 Capacity'!AC27</f>
        <v>280</v>
      </c>
      <c r="Y6" s="50">
        <f>'2013 Capacity'!AD27</f>
        <v>280</v>
      </c>
      <c r="Z6" s="50">
        <f>'2013 Capacity'!AE27</f>
        <v>280</v>
      </c>
      <c r="AA6" s="50">
        <f>'2013 Capacity'!AF27</f>
        <v>280</v>
      </c>
      <c r="AB6" s="50">
        <f>'2013 Capacity'!AG27</f>
        <v>280</v>
      </c>
      <c r="AC6" s="50">
        <f>'2013 Capacity'!AH27</f>
        <v>280</v>
      </c>
      <c r="AD6" s="50">
        <f>'2013 Capacity'!AI27</f>
        <v>280</v>
      </c>
      <c r="AE6" s="50">
        <f>'2013 Capacity'!AJ27</f>
        <v>280</v>
      </c>
      <c r="AF6" s="50">
        <f>'2013 Capacity'!AK27</f>
        <v>280</v>
      </c>
      <c r="AG6" s="50">
        <f>'2013 Capacity'!AL27</f>
        <v>280</v>
      </c>
      <c r="AH6" s="50">
        <f>'2013 Capacity'!AM27</f>
        <v>280</v>
      </c>
      <c r="AI6" s="50">
        <f>'2013 Capacity'!AN27</f>
        <v>280</v>
      </c>
      <c r="AJ6" s="50">
        <f>'2013 Capacity'!AO27</f>
        <v>280</v>
      </c>
      <c r="AK6" s="50">
        <f>'2013 Capacity'!AP27</f>
        <v>280</v>
      </c>
    </row>
    <row r="7" spans="1:37" s="35" customFormat="1" x14ac:dyDescent="0.25">
      <c r="A7" s="201" t="s">
        <v>143</v>
      </c>
      <c r="B7" s="50">
        <f>'2013 Capacity'!G28</f>
        <v>550</v>
      </c>
      <c r="C7" s="50">
        <f>'2013 Capacity'!H28</f>
        <v>385</v>
      </c>
      <c r="D7" s="50">
        <f>'2013 Capacity'!I28</f>
        <v>385</v>
      </c>
      <c r="E7" s="50">
        <f>'2013 Capacity'!J28</f>
        <v>385</v>
      </c>
      <c r="F7" s="50">
        <f>'2013 Capacity'!K28</f>
        <v>385</v>
      </c>
      <c r="G7" s="50">
        <f>'2013 Capacity'!L28</f>
        <v>385</v>
      </c>
      <c r="H7" s="50">
        <f>'2013 Capacity'!M28</f>
        <v>385</v>
      </c>
      <c r="I7" s="50">
        <f>'2013 Capacity'!N28</f>
        <v>385</v>
      </c>
      <c r="J7" s="50">
        <f>'2013 Capacity'!O28</f>
        <v>385</v>
      </c>
      <c r="K7" s="50">
        <f>'2013 Capacity'!P28</f>
        <v>385</v>
      </c>
      <c r="L7" s="50">
        <f>'2013 Capacity'!Q28</f>
        <v>385</v>
      </c>
      <c r="M7" s="50">
        <f>'2013 Capacity'!R28</f>
        <v>385</v>
      </c>
      <c r="N7" s="221">
        <f>M7</f>
        <v>385</v>
      </c>
      <c r="O7" s="221">
        <f t="shared" ref="O7:R7" si="0">N7</f>
        <v>385</v>
      </c>
      <c r="P7" s="221">
        <f t="shared" si="0"/>
        <v>385</v>
      </c>
      <c r="Q7" s="221">
        <f t="shared" si="0"/>
        <v>385</v>
      </c>
      <c r="R7" s="221">
        <f t="shared" si="0"/>
        <v>385</v>
      </c>
      <c r="S7" s="221">
        <f>R7</f>
        <v>385</v>
      </c>
      <c r="T7" s="221">
        <f t="shared" ref="T7:AK7" si="1">S7</f>
        <v>385</v>
      </c>
      <c r="U7" s="221">
        <f t="shared" si="1"/>
        <v>385</v>
      </c>
      <c r="V7" s="221">
        <f t="shared" si="1"/>
        <v>385</v>
      </c>
      <c r="W7" s="221">
        <f t="shared" si="1"/>
        <v>385</v>
      </c>
      <c r="X7" s="221">
        <f t="shared" si="1"/>
        <v>385</v>
      </c>
      <c r="Y7" s="221">
        <f t="shared" si="1"/>
        <v>385</v>
      </c>
      <c r="Z7" s="221">
        <f t="shared" si="1"/>
        <v>385</v>
      </c>
      <c r="AA7" s="221">
        <f t="shared" si="1"/>
        <v>385</v>
      </c>
      <c r="AB7" s="221">
        <f t="shared" si="1"/>
        <v>385</v>
      </c>
      <c r="AC7" s="221">
        <f t="shared" si="1"/>
        <v>385</v>
      </c>
      <c r="AD7" s="221">
        <f t="shared" si="1"/>
        <v>385</v>
      </c>
      <c r="AE7" s="221">
        <f t="shared" si="1"/>
        <v>385</v>
      </c>
      <c r="AF7" s="221">
        <f t="shared" si="1"/>
        <v>385</v>
      </c>
      <c r="AG7" s="221">
        <f t="shared" si="1"/>
        <v>385</v>
      </c>
      <c r="AH7" s="221">
        <f t="shared" si="1"/>
        <v>385</v>
      </c>
      <c r="AI7" s="221">
        <f t="shared" si="1"/>
        <v>385</v>
      </c>
      <c r="AJ7" s="221">
        <f t="shared" si="1"/>
        <v>385</v>
      </c>
      <c r="AK7" s="221">
        <f t="shared" si="1"/>
        <v>385</v>
      </c>
    </row>
    <row r="8" spans="1:37" s="35" customFormat="1" x14ac:dyDescent="0.25">
      <c r="A8" s="201" t="s">
        <v>144</v>
      </c>
      <c r="B8" s="50">
        <f>'2013 Capacity'!G29</f>
        <v>0</v>
      </c>
      <c r="C8" s="50">
        <f>'2013 Capacity'!H29</f>
        <v>220</v>
      </c>
      <c r="D8" s="50">
        <f>'2013 Capacity'!I29</f>
        <v>220</v>
      </c>
      <c r="E8" s="50">
        <f>'2013 Capacity'!J29</f>
        <v>220</v>
      </c>
      <c r="F8" s="50">
        <f>'2013 Capacity'!K29</f>
        <v>220</v>
      </c>
      <c r="G8" s="50">
        <f>'2013 Capacity'!L29</f>
        <v>220</v>
      </c>
      <c r="H8" s="50">
        <f>'2013 Capacity'!M29</f>
        <v>220</v>
      </c>
      <c r="I8" s="50">
        <f>'2013 Capacity'!N29</f>
        <v>220</v>
      </c>
      <c r="J8" s="50">
        <f>'2013 Capacity'!O29</f>
        <v>220</v>
      </c>
      <c r="K8" s="50">
        <f>'2013 Capacity'!P29</f>
        <v>220</v>
      </c>
      <c r="L8" s="50">
        <f>'2013 Capacity'!Q29</f>
        <v>220</v>
      </c>
      <c r="M8" s="50">
        <f>'2013 Capacity'!R29</f>
        <v>220</v>
      </c>
      <c r="N8" s="50">
        <f>'2013 Capacity'!S29</f>
        <v>220</v>
      </c>
      <c r="O8" s="50">
        <f>'2013 Capacity'!T29</f>
        <v>220</v>
      </c>
      <c r="P8" s="50">
        <f>'2013 Capacity'!U29</f>
        <v>220</v>
      </c>
      <c r="Q8" s="50">
        <f>'2013 Capacity'!V29</f>
        <v>220</v>
      </c>
      <c r="R8" s="50">
        <f>'2013 Capacity'!W29</f>
        <v>220</v>
      </c>
      <c r="S8" s="221">
        <f>R8</f>
        <v>220</v>
      </c>
      <c r="T8" s="221">
        <f t="shared" ref="T8:AK8" si="2">S8</f>
        <v>220</v>
      </c>
      <c r="U8" s="221">
        <f t="shared" si="2"/>
        <v>220</v>
      </c>
      <c r="V8" s="221">
        <f t="shared" si="2"/>
        <v>220</v>
      </c>
      <c r="W8" s="221">
        <f t="shared" si="2"/>
        <v>220</v>
      </c>
      <c r="X8" s="221">
        <f t="shared" si="2"/>
        <v>220</v>
      </c>
      <c r="Y8" s="221">
        <f t="shared" si="2"/>
        <v>220</v>
      </c>
      <c r="Z8" s="221">
        <f t="shared" si="2"/>
        <v>220</v>
      </c>
      <c r="AA8" s="221">
        <f t="shared" si="2"/>
        <v>220</v>
      </c>
      <c r="AB8" s="221">
        <f t="shared" si="2"/>
        <v>220</v>
      </c>
      <c r="AC8" s="221">
        <f t="shared" si="2"/>
        <v>220</v>
      </c>
      <c r="AD8" s="221">
        <f t="shared" si="2"/>
        <v>220</v>
      </c>
      <c r="AE8" s="221">
        <f t="shared" si="2"/>
        <v>220</v>
      </c>
      <c r="AF8" s="221">
        <f t="shared" si="2"/>
        <v>220</v>
      </c>
      <c r="AG8" s="221">
        <f t="shared" si="2"/>
        <v>220</v>
      </c>
      <c r="AH8" s="221">
        <f t="shared" si="2"/>
        <v>220</v>
      </c>
      <c r="AI8" s="221">
        <f t="shared" si="2"/>
        <v>220</v>
      </c>
      <c r="AJ8" s="221">
        <f t="shared" si="2"/>
        <v>220</v>
      </c>
      <c r="AK8" s="221">
        <f t="shared" si="2"/>
        <v>220</v>
      </c>
    </row>
    <row r="9" spans="1:37" x14ac:dyDescent="0.25">
      <c r="A9" s="198" t="s">
        <v>65</v>
      </c>
      <c r="B9" s="50">
        <f>'2013 Capacity'!G30</f>
        <v>0</v>
      </c>
      <c r="C9" s="50">
        <f>'2013 Capacity'!H30</f>
        <v>0</v>
      </c>
      <c r="D9" s="50">
        <f>'2013 Capacity'!I30</f>
        <v>0</v>
      </c>
      <c r="E9" s="50">
        <f>'2013 Capacity'!J30</f>
        <v>0</v>
      </c>
      <c r="F9" s="50">
        <f>'2013 Capacity'!K30</f>
        <v>0</v>
      </c>
      <c r="G9" s="50">
        <f>'2013 Capacity'!L30</f>
        <v>0</v>
      </c>
      <c r="H9" s="50">
        <f>'2013 Capacity'!M30</f>
        <v>0</v>
      </c>
      <c r="I9" s="50">
        <f>'2013 Capacity'!N30</f>
        <v>0</v>
      </c>
      <c r="J9" s="50">
        <f>'2013 Capacity'!O30</f>
        <v>0</v>
      </c>
      <c r="K9" s="50">
        <f>'2013 Capacity'!P30</f>
        <v>0</v>
      </c>
      <c r="L9" s="50">
        <f>'2013 Capacity'!Q30</f>
        <v>0</v>
      </c>
      <c r="M9" s="50">
        <f>'2013 Capacity'!R30</f>
        <v>0</v>
      </c>
      <c r="N9" s="50">
        <f>'2013 Capacity'!S30</f>
        <v>0</v>
      </c>
      <c r="O9" s="50">
        <f>'2013 Capacity'!T30</f>
        <v>0</v>
      </c>
      <c r="P9" s="50">
        <f>'2013 Capacity'!U30</f>
        <v>0</v>
      </c>
      <c r="Q9" s="50">
        <f>'2013 Capacity'!V30</f>
        <v>0</v>
      </c>
      <c r="R9" s="50">
        <f>'2013 Capacity'!W30</f>
        <v>0</v>
      </c>
      <c r="S9" s="50">
        <f>'2013 Capacity'!X30</f>
        <v>45</v>
      </c>
      <c r="T9" s="50">
        <f>'2013 Capacity'!Y30</f>
        <v>45</v>
      </c>
      <c r="U9" s="50">
        <f>'2013 Capacity'!Z30</f>
        <v>45</v>
      </c>
      <c r="V9" s="50">
        <f>'2013 Capacity'!AA30</f>
        <v>45</v>
      </c>
      <c r="W9" s="50">
        <f>'2013 Capacity'!AB30</f>
        <v>45</v>
      </c>
      <c r="X9" s="50">
        <f>'2013 Capacity'!AC30</f>
        <v>45</v>
      </c>
      <c r="Y9" s="50">
        <f>'2013 Capacity'!AD30</f>
        <v>45</v>
      </c>
      <c r="Z9" s="50">
        <f>'2013 Capacity'!AE30</f>
        <v>45</v>
      </c>
      <c r="AA9" s="50">
        <f>'2013 Capacity'!AF30</f>
        <v>45</v>
      </c>
      <c r="AB9" s="50">
        <f>'2013 Capacity'!AG30</f>
        <v>45</v>
      </c>
      <c r="AC9" s="50">
        <f>'2013 Capacity'!AH30</f>
        <v>45</v>
      </c>
      <c r="AD9" s="50">
        <f>'2013 Capacity'!AI30</f>
        <v>45</v>
      </c>
      <c r="AE9" s="50">
        <f>'2013 Capacity'!AJ30</f>
        <v>45</v>
      </c>
      <c r="AF9" s="50">
        <f>'2013 Capacity'!AK30</f>
        <v>45</v>
      </c>
      <c r="AG9" s="50">
        <f>'2013 Capacity'!AL30</f>
        <v>45</v>
      </c>
      <c r="AH9" s="50">
        <f>'2013 Capacity'!AM30</f>
        <v>45</v>
      </c>
      <c r="AI9" s="50">
        <f>'2013 Capacity'!AN30</f>
        <v>45</v>
      </c>
      <c r="AJ9" s="50">
        <f>'2013 Capacity'!AO30</f>
        <v>45</v>
      </c>
      <c r="AK9" s="50">
        <f>'2013 Capacity'!AP30</f>
        <v>45</v>
      </c>
    </row>
    <row r="10" spans="1:37" x14ac:dyDescent="0.25">
      <c r="A10" s="155" t="s">
        <v>66</v>
      </c>
      <c r="B10" s="50">
        <f>'2013 Capacity'!G31</f>
        <v>0</v>
      </c>
      <c r="C10" s="50">
        <f>'2013 Capacity'!H31</f>
        <v>0</v>
      </c>
      <c r="D10" s="50">
        <f>'2013 Capacity'!I31</f>
        <v>0</v>
      </c>
      <c r="E10" s="50">
        <f>'2013 Capacity'!J31</f>
        <v>0</v>
      </c>
      <c r="F10" s="50">
        <f>'2013 Capacity'!K31</f>
        <v>86</v>
      </c>
      <c r="G10" s="50">
        <f>'2013 Capacity'!L31</f>
        <v>86</v>
      </c>
      <c r="H10" s="50">
        <f>'2013 Capacity'!M31</f>
        <v>86</v>
      </c>
      <c r="I10" s="50">
        <f>'2013 Capacity'!N31</f>
        <v>86</v>
      </c>
      <c r="J10" s="50">
        <f>'2013 Capacity'!O31</f>
        <v>86</v>
      </c>
      <c r="K10" s="50">
        <f>'2013 Capacity'!P31</f>
        <v>86</v>
      </c>
      <c r="L10" s="50">
        <f>'2013 Capacity'!Q31</f>
        <v>86</v>
      </c>
      <c r="M10" s="50">
        <f>'2013 Capacity'!R31</f>
        <v>86</v>
      </c>
      <c r="N10" s="50">
        <f>'2013 Capacity'!S31</f>
        <v>86</v>
      </c>
      <c r="O10" s="50">
        <f>'2013 Capacity'!T31</f>
        <v>86</v>
      </c>
      <c r="P10" s="50">
        <f>'2013 Capacity'!U31</f>
        <v>86</v>
      </c>
      <c r="Q10" s="50">
        <f>'2013 Capacity'!V31</f>
        <v>86</v>
      </c>
      <c r="R10" s="50">
        <f>'2013 Capacity'!W31</f>
        <v>86</v>
      </c>
      <c r="S10" s="50">
        <f>'2013 Capacity'!X31</f>
        <v>86</v>
      </c>
      <c r="T10" s="50">
        <f>'2013 Capacity'!Y31</f>
        <v>86</v>
      </c>
      <c r="U10" s="50">
        <f>'2013 Capacity'!Z31</f>
        <v>86</v>
      </c>
      <c r="V10" s="50">
        <f>'2013 Capacity'!AA31</f>
        <v>86</v>
      </c>
      <c r="W10" s="50">
        <f>'2013 Capacity'!AB31</f>
        <v>86</v>
      </c>
      <c r="X10" s="50">
        <f>'2013 Capacity'!AC31</f>
        <v>86</v>
      </c>
      <c r="Y10" s="50">
        <f>'2013 Capacity'!AD31</f>
        <v>86</v>
      </c>
      <c r="Z10" s="50">
        <f>'2013 Capacity'!AE31</f>
        <v>86</v>
      </c>
      <c r="AA10" s="50">
        <f>'2013 Capacity'!AF31</f>
        <v>86</v>
      </c>
      <c r="AB10" s="50">
        <f>'2013 Capacity'!AG31</f>
        <v>86</v>
      </c>
      <c r="AC10" s="50">
        <f>'2013 Capacity'!AH31</f>
        <v>86</v>
      </c>
      <c r="AD10" s="50">
        <f>'2013 Capacity'!AI31</f>
        <v>86</v>
      </c>
      <c r="AE10" s="50">
        <f>'2013 Capacity'!AJ31</f>
        <v>86</v>
      </c>
      <c r="AF10" s="50">
        <f>'2013 Capacity'!AK31</f>
        <v>86</v>
      </c>
      <c r="AG10" s="50">
        <f>'2013 Capacity'!AL31</f>
        <v>86</v>
      </c>
      <c r="AH10" s="50">
        <f>'2013 Capacity'!AM31</f>
        <v>86</v>
      </c>
      <c r="AI10" s="50">
        <f>'2013 Capacity'!AN31</f>
        <v>86</v>
      </c>
      <c r="AJ10" s="50">
        <f>'2013 Capacity'!AO31</f>
        <v>86</v>
      </c>
      <c r="AK10" s="50">
        <f>'2013 Capacity'!AP31</f>
        <v>86</v>
      </c>
    </row>
    <row r="11" spans="1:37" s="187" customFormat="1" x14ac:dyDescent="0.25">
      <c r="A11" s="38" t="s">
        <v>142</v>
      </c>
      <c r="B11" s="220">
        <f>SUM(B2:B10)</f>
        <v>6059</v>
      </c>
      <c r="C11" s="220">
        <f t="shared" ref="C11:AK11" si="3">SUM(C2:C10)</f>
        <v>6183</v>
      </c>
      <c r="D11" s="220">
        <f t="shared" si="3"/>
        <v>6286</v>
      </c>
      <c r="E11" s="220">
        <f t="shared" si="3"/>
        <v>6289</v>
      </c>
      <c r="F11" s="220">
        <f t="shared" si="3"/>
        <v>6402</v>
      </c>
      <c r="G11" s="220">
        <f t="shared" si="3"/>
        <v>6405</v>
      </c>
      <c r="H11" s="220">
        <f t="shared" si="3"/>
        <v>6303</v>
      </c>
      <c r="I11" s="220">
        <f t="shared" si="3"/>
        <v>6306</v>
      </c>
      <c r="J11" s="220">
        <f t="shared" si="3"/>
        <v>6309</v>
      </c>
      <c r="K11" s="220">
        <f t="shared" si="3"/>
        <v>6312</v>
      </c>
      <c r="L11" s="220">
        <f t="shared" si="3"/>
        <v>6312</v>
      </c>
      <c r="M11" s="220">
        <f t="shared" si="3"/>
        <v>6312</v>
      </c>
      <c r="N11" s="220">
        <f t="shared" si="3"/>
        <v>6312</v>
      </c>
      <c r="O11" s="220">
        <f t="shared" si="3"/>
        <v>6312</v>
      </c>
      <c r="P11" s="220">
        <f t="shared" si="3"/>
        <v>6312</v>
      </c>
      <c r="Q11" s="220">
        <f t="shared" si="3"/>
        <v>6312</v>
      </c>
      <c r="R11" s="220">
        <f t="shared" si="3"/>
        <v>6312</v>
      </c>
      <c r="S11" s="220">
        <f t="shared" si="3"/>
        <v>6357</v>
      </c>
      <c r="T11" s="220">
        <f t="shared" si="3"/>
        <v>6357</v>
      </c>
      <c r="U11" s="220">
        <f t="shared" si="3"/>
        <v>6357</v>
      </c>
      <c r="V11" s="220">
        <f t="shared" si="3"/>
        <v>6357</v>
      </c>
      <c r="W11" s="220">
        <f t="shared" si="3"/>
        <v>6357</v>
      </c>
      <c r="X11" s="220">
        <f t="shared" si="3"/>
        <v>6357</v>
      </c>
      <c r="Y11" s="220">
        <f t="shared" si="3"/>
        <v>6357</v>
      </c>
      <c r="Z11" s="220">
        <f t="shared" si="3"/>
        <v>6357</v>
      </c>
      <c r="AA11" s="220">
        <f t="shared" si="3"/>
        <v>6357</v>
      </c>
      <c r="AB11" s="220">
        <f t="shared" si="3"/>
        <v>6357</v>
      </c>
      <c r="AC11" s="220">
        <f t="shared" si="3"/>
        <v>6357</v>
      </c>
      <c r="AD11" s="220">
        <f t="shared" si="3"/>
        <v>6357</v>
      </c>
      <c r="AE11" s="220">
        <f t="shared" si="3"/>
        <v>6357</v>
      </c>
      <c r="AF11" s="220">
        <f t="shared" si="3"/>
        <v>6357</v>
      </c>
      <c r="AG11" s="220">
        <f t="shared" si="3"/>
        <v>6357</v>
      </c>
      <c r="AH11" s="220">
        <f t="shared" si="3"/>
        <v>6357</v>
      </c>
      <c r="AI11" s="220">
        <f t="shared" si="3"/>
        <v>6357</v>
      </c>
      <c r="AJ11" s="220">
        <f t="shared" si="3"/>
        <v>6357</v>
      </c>
      <c r="AK11" s="220">
        <f t="shared" si="3"/>
        <v>6357</v>
      </c>
    </row>
    <row r="16" spans="1:37" x14ac:dyDescent="0.25">
      <c r="B16" s="7" t="s">
        <v>6</v>
      </c>
      <c r="C16" s="7" t="s">
        <v>7</v>
      </c>
      <c r="D16" s="7" t="s">
        <v>8</v>
      </c>
      <c r="E16" s="7" t="s">
        <v>9</v>
      </c>
      <c r="F16" s="7" t="s">
        <v>10</v>
      </c>
      <c r="G16" s="7" t="s">
        <v>11</v>
      </c>
      <c r="H16" s="7" t="s">
        <v>12</v>
      </c>
      <c r="I16" s="7" t="s">
        <v>13</v>
      </c>
      <c r="J16" s="7" t="s">
        <v>14</v>
      </c>
      <c r="K16" s="7" t="s">
        <v>15</v>
      </c>
      <c r="L16" s="7" t="s">
        <v>16</v>
      </c>
      <c r="M16" s="7" t="s">
        <v>17</v>
      </c>
      <c r="N16" s="7" t="s">
        <v>18</v>
      </c>
      <c r="O16" s="7" t="s">
        <v>19</v>
      </c>
      <c r="P16" s="7" t="s">
        <v>20</v>
      </c>
      <c r="Q16" s="7" t="s">
        <v>21</v>
      </c>
      <c r="R16" s="8" t="s">
        <v>22</v>
      </c>
      <c r="S16" s="10" t="s">
        <v>23</v>
      </c>
      <c r="T16" s="10" t="s">
        <v>24</v>
      </c>
      <c r="U16" s="10" t="s">
        <v>25</v>
      </c>
      <c r="V16" s="10" t="s">
        <v>26</v>
      </c>
      <c r="W16" s="10" t="s">
        <v>27</v>
      </c>
      <c r="X16" s="10" t="s">
        <v>28</v>
      </c>
      <c r="Y16" s="10" t="s">
        <v>29</v>
      </c>
      <c r="Z16" s="10" t="s">
        <v>30</v>
      </c>
      <c r="AA16" s="10" t="s">
        <v>31</v>
      </c>
      <c r="AB16" s="10" t="s">
        <v>32</v>
      </c>
      <c r="AC16" s="10" t="s">
        <v>33</v>
      </c>
      <c r="AD16" s="10" t="s">
        <v>34</v>
      </c>
      <c r="AE16" s="10" t="s">
        <v>35</v>
      </c>
      <c r="AF16" s="10" t="s">
        <v>36</v>
      </c>
      <c r="AG16" s="10" t="s">
        <v>37</v>
      </c>
      <c r="AH16" s="10" t="s">
        <v>38</v>
      </c>
      <c r="AI16" s="10" t="s">
        <v>39</v>
      </c>
      <c r="AJ16" s="10" t="s">
        <v>40</v>
      </c>
      <c r="AK16" s="10" t="s">
        <v>108</v>
      </c>
    </row>
    <row r="17" spans="1:38" x14ac:dyDescent="0.25">
      <c r="A17" t="s">
        <v>111</v>
      </c>
      <c r="B17" s="197">
        <f>'2013 Capacity'!G33</f>
        <v>6059</v>
      </c>
      <c r="C17" s="197">
        <f>'2013 Capacity'!H33</f>
        <v>6183</v>
      </c>
      <c r="D17" s="197">
        <f>'2013 Capacity'!I33</f>
        <v>6286</v>
      </c>
      <c r="E17" s="197">
        <f>'2013 Capacity'!J33</f>
        <v>6289</v>
      </c>
      <c r="F17" s="197">
        <f>'2013 Capacity'!K33</f>
        <v>6402</v>
      </c>
      <c r="G17" s="197">
        <f>'2013 Capacity'!L33</f>
        <v>6405</v>
      </c>
      <c r="H17" s="197">
        <f>'2013 Capacity'!M33</f>
        <v>6303</v>
      </c>
      <c r="I17" s="197">
        <f>'2013 Capacity'!N33</f>
        <v>6306</v>
      </c>
      <c r="J17" s="197">
        <f>'2013 Capacity'!O33</f>
        <v>6309</v>
      </c>
      <c r="K17" s="197">
        <f>'2013 Capacity'!P33</f>
        <v>6312</v>
      </c>
      <c r="L17" s="197">
        <f>'2013 Capacity'!Q33</f>
        <v>6312</v>
      </c>
      <c r="M17" s="197">
        <f>'2013 Capacity'!R33</f>
        <v>6312</v>
      </c>
      <c r="N17" s="197">
        <f>'2013 Capacity'!S33</f>
        <v>5927</v>
      </c>
      <c r="O17" s="197">
        <f>'2013 Capacity'!T33</f>
        <v>5927</v>
      </c>
      <c r="P17" s="197">
        <f>'2013 Capacity'!U33</f>
        <v>5927</v>
      </c>
      <c r="Q17" s="197">
        <f>'2013 Capacity'!V33</f>
        <v>5927</v>
      </c>
      <c r="R17" s="197">
        <f>'2013 Capacity'!W33</f>
        <v>5927</v>
      </c>
      <c r="S17" s="197">
        <f>'2013 Capacity'!X33</f>
        <v>5752</v>
      </c>
      <c r="T17" s="197">
        <f>'2013 Capacity'!Y33</f>
        <v>5752</v>
      </c>
      <c r="U17" s="197">
        <f>'2013 Capacity'!Z33</f>
        <v>5752</v>
      </c>
      <c r="V17" s="197">
        <f>'2013 Capacity'!AA33</f>
        <v>5752</v>
      </c>
      <c r="W17" s="197">
        <f>'2013 Capacity'!AB33</f>
        <v>5752</v>
      </c>
      <c r="X17" s="197">
        <f>'2013 Capacity'!AC33</f>
        <v>5752</v>
      </c>
      <c r="Y17" s="197">
        <f>'2013 Capacity'!AD33</f>
        <v>5752</v>
      </c>
      <c r="Z17" s="197">
        <f>'2013 Capacity'!AE33</f>
        <v>5752</v>
      </c>
      <c r="AA17" s="197">
        <f>'2013 Capacity'!AF33</f>
        <v>5752</v>
      </c>
      <c r="AB17" s="197">
        <f>'2013 Capacity'!AG33</f>
        <v>5752</v>
      </c>
      <c r="AC17" s="197">
        <f>'2013 Capacity'!AH33</f>
        <v>5752</v>
      </c>
      <c r="AD17" s="197">
        <f>'2013 Capacity'!AI33</f>
        <v>5752</v>
      </c>
      <c r="AE17" s="197">
        <f>'2013 Capacity'!AJ33</f>
        <v>5752</v>
      </c>
      <c r="AF17" s="197">
        <f>'2013 Capacity'!AK33</f>
        <v>5752</v>
      </c>
      <c r="AG17" s="197">
        <f>'2013 Capacity'!AL33</f>
        <v>5752</v>
      </c>
      <c r="AH17" s="197">
        <f>'2013 Capacity'!AM33</f>
        <v>5752</v>
      </c>
      <c r="AI17" s="197">
        <f>'2013 Capacity'!AN33</f>
        <v>5752</v>
      </c>
      <c r="AJ17" s="197">
        <f>'2013 Capacity'!AO33</f>
        <v>5752</v>
      </c>
      <c r="AK17" s="197">
        <f>'2013 Capacity'!AP33</f>
        <v>5752</v>
      </c>
      <c r="AL17" s="197"/>
    </row>
    <row r="18" spans="1:38" x14ac:dyDescent="0.25">
      <c r="A18" t="s">
        <v>145</v>
      </c>
      <c r="B18" s="197"/>
      <c r="C18" s="197"/>
      <c r="D18" s="197"/>
      <c r="E18" s="197"/>
      <c r="F18" s="197"/>
      <c r="G18" s="197"/>
      <c r="H18" s="197"/>
      <c r="I18" s="197"/>
      <c r="J18" s="197"/>
      <c r="K18" s="197"/>
      <c r="L18" s="197"/>
      <c r="M18" s="197">
        <f t="shared" ref="M18:AK18" si="4">M11</f>
        <v>6312</v>
      </c>
      <c r="N18" s="197">
        <f t="shared" si="4"/>
        <v>6312</v>
      </c>
      <c r="O18" s="197">
        <f t="shared" si="4"/>
        <v>6312</v>
      </c>
      <c r="P18" s="197">
        <f t="shared" si="4"/>
        <v>6312</v>
      </c>
      <c r="Q18" s="197">
        <f t="shared" si="4"/>
        <v>6312</v>
      </c>
      <c r="R18" s="197">
        <f t="shared" si="4"/>
        <v>6312</v>
      </c>
      <c r="S18" s="197">
        <f t="shared" si="4"/>
        <v>6357</v>
      </c>
      <c r="T18" s="197">
        <f t="shared" si="4"/>
        <v>6357</v>
      </c>
      <c r="U18" s="197">
        <f t="shared" si="4"/>
        <v>6357</v>
      </c>
      <c r="V18" s="197">
        <f t="shared" si="4"/>
        <v>6357</v>
      </c>
      <c r="W18" s="197">
        <f t="shared" si="4"/>
        <v>6357</v>
      </c>
      <c r="X18" s="197">
        <f t="shared" si="4"/>
        <v>6357</v>
      </c>
      <c r="Y18" s="197">
        <f t="shared" si="4"/>
        <v>6357</v>
      </c>
      <c r="Z18" s="197">
        <f t="shared" si="4"/>
        <v>6357</v>
      </c>
      <c r="AA18" s="197">
        <f t="shared" si="4"/>
        <v>6357</v>
      </c>
      <c r="AB18" s="197">
        <f t="shared" si="4"/>
        <v>6357</v>
      </c>
      <c r="AC18" s="197">
        <f t="shared" si="4"/>
        <v>6357</v>
      </c>
      <c r="AD18" s="197">
        <f t="shared" si="4"/>
        <v>6357</v>
      </c>
      <c r="AE18" s="197">
        <f t="shared" si="4"/>
        <v>6357</v>
      </c>
      <c r="AF18" s="197">
        <f t="shared" si="4"/>
        <v>6357</v>
      </c>
      <c r="AG18" s="197">
        <f t="shared" si="4"/>
        <v>6357</v>
      </c>
      <c r="AH18" s="197">
        <f t="shared" si="4"/>
        <v>6357</v>
      </c>
      <c r="AI18" s="197">
        <f t="shared" si="4"/>
        <v>6357</v>
      </c>
      <c r="AJ18" s="197">
        <f t="shared" si="4"/>
        <v>6357</v>
      </c>
      <c r="AK18" s="197">
        <f t="shared" si="4"/>
        <v>6357</v>
      </c>
      <c r="AL18" s="197"/>
    </row>
    <row r="19" spans="1:38" x14ac:dyDescent="0.25">
      <c r="A19" t="s">
        <v>162</v>
      </c>
      <c r="B19" s="197">
        <f>'2012 Capacity'!H42+'2012 Capacity'!H44</f>
        <v>5661</v>
      </c>
      <c r="C19" s="197">
        <f>'2012 Capacity'!I42+'2012 Capacity'!I44</f>
        <v>5732</v>
      </c>
      <c r="D19" s="197">
        <f>'2012 Capacity'!J42+'2012 Capacity'!J44</f>
        <v>5578</v>
      </c>
      <c r="E19" s="197">
        <f>'2012 Capacity'!K42+'2012 Capacity'!K44</f>
        <v>5621</v>
      </c>
      <c r="F19" s="197">
        <f>'2012 Capacity'!L42+'2012 Capacity'!L44</f>
        <v>5692</v>
      </c>
      <c r="G19" s="197">
        <f>'2012 Capacity'!M42+'2012 Capacity'!M44</f>
        <v>5770</v>
      </c>
      <c r="H19" s="197">
        <f>'2012 Capacity'!N42+'2012 Capacity'!N44</f>
        <v>5826</v>
      </c>
      <c r="I19" s="197">
        <f>'2012 Capacity'!O42+'2012 Capacity'!O44</f>
        <v>5908</v>
      </c>
      <c r="J19" s="197">
        <f>'2012 Capacity'!P42+'2012 Capacity'!P44</f>
        <v>5988</v>
      </c>
      <c r="K19" s="197">
        <f>'2012 Capacity'!Q42+'2012 Capacity'!Q44</f>
        <v>6070</v>
      </c>
      <c r="L19" s="197">
        <f>'2012 Capacity'!R42+'2012 Capacity'!R44</f>
        <v>6158</v>
      </c>
      <c r="M19" s="197">
        <f>'2012 Capacity'!S42+'2012 Capacity'!S44</f>
        <v>6249</v>
      </c>
      <c r="N19" s="197">
        <f>'2012 Capacity'!T42+'2012 Capacity'!T44</f>
        <v>5980</v>
      </c>
      <c r="O19" s="197">
        <f>'2012 Capacity'!U42+'2012 Capacity'!U44</f>
        <v>6067</v>
      </c>
      <c r="P19" s="197">
        <f>'2012 Capacity'!V42+'2012 Capacity'!V44</f>
        <v>6160</v>
      </c>
      <c r="Q19" s="197">
        <f>'2012 Capacity'!W42+'2012 Capacity'!W44</f>
        <v>6256</v>
      </c>
      <c r="R19" s="223">
        <f>'2012 Capacity'!X42+'2012 Capacity'!X44</f>
        <v>6353</v>
      </c>
      <c r="S19" s="197">
        <f>'2012 Capacity'!Y42+'2012 Capacity'!Y44</f>
        <v>6448</v>
      </c>
      <c r="T19" s="197">
        <f>'2012 Capacity'!Z42+'2012 Capacity'!Z44</f>
        <v>6544</v>
      </c>
      <c r="U19" s="197">
        <f>'2012 Capacity'!AA42+'2012 Capacity'!AA44</f>
        <v>6643</v>
      </c>
      <c r="V19" s="197">
        <f>'2012 Capacity'!AB42+'2012 Capacity'!AB44</f>
        <v>6745</v>
      </c>
      <c r="W19" s="197">
        <f>'2012 Capacity'!AC42+'2012 Capacity'!AC44</f>
        <v>6845</v>
      </c>
      <c r="X19" s="197">
        <f>'2012 Capacity'!AD42+'2012 Capacity'!AD44</f>
        <v>6946</v>
      </c>
      <c r="Y19" s="197">
        <f>'2012 Capacity'!AE42+'2012 Capacity'!AE44</f>
        <v>7046</v>
      </c>
      <c r="Z19" s="197">
        <f>'2012 Capacity'!AF42+'2012 Capacity'!AF44</f>
        <v>7149</v>
      </c>
      <c r="AA19" s="197">
        <f>'2012 Capacity'!AG42+'2012 Capacity'!AG44</f>
        <v>7252</v>
      </c>
      <c r="AB19" s="197">
        <f>'2012 Capacity'!AH42+'2012 Capacity'!AH44</f>
        <v>7355</v>
      </c>
      <c r="AC19" s="197">
        <f>'2012 Capacity'!AI42+'2012 Capacity'!AI44</f>
        <v>7457</v>
      </c>
      <c r="AD19" s="197">
        <f>'2012 Capacity'!AJ42+'2012 Capacity'!AJ44</f>
        <v>7559</v>
      </c>
      <c r="AE19" s="197">
        <f>'2012 Capacity'!AK42+'2012 Capacity'!AK44</f>
        <v>7661</v>
      </c>
      <c r="AF19" s="197">
        <f>'2012 Capacity'!AL42+'2012 Capacity'!AL44</f>
        <v>7764</v>
      </c>
      <c r="AG19" s="197">
        <f>'2012 Capacity'!AM42+'2012 Capacity'!AM44</f>
        <v>7867</v>
      </c>
      <c r="AH19" s="197">
        <f>'2012 Capacity'!AN42+'2012 Capacity'!AN44</f>
        <v>7969</v>
      </c>
      <c r="AI19" s="197">
        <f>'2012 Capacity'!AO42+'2012 Capacity'!AO44</f>
        <v>8071</v>
      </c>
      <c r="AJ19" s="197">
        <f>'2012 Capacity'!AP42+'2012 Capacity'!AP44</f>
        <v>8173</v>
      </c>
      <c r="AK19" s="197"/>
    </row>
    <row r="20" spans="1:38" x14ac:dyDescent="0.25">
      <c r="A20" t="s">
        <v>163</v>
      </c>
      <c r="B20" s="197">
        <f>'2013 Capacity'!G42+'2013 Capacity'!G44</f>
        <v>5667</v>
      </c>
      <c r="C20" s="197">
        <f>'2013 Capacity'!H42+'2013 Capacity'!H44</f>
        <v>5752</v>
      </c>
      <c r="D20" s="197">
        <f>'2013 Capacity'!I42+'2013 Capacity'!I44</f>
        <v>5655</v>
      </c>
      <c r="E20" s="197">
        <f>'2013 Capacity'!J42+'2013 Capacity'!J44</f>
        <v>5702</v>
      </c>
      <c r="F20" s="197">
        <f>'2013 Capacity'!K42+'2013 Capacity'!K44</f>
        <v>5748</v>
      </c>
      <c r="G20" s="197">
        <f>'2013 Capacity'!L42+'2013 Capacity'!L44</f>
        <v>5813</v>
      </c>
      <c r="H20" s="197">
        <f>'2013 Capacity'!M42+'2013 Capacity'!M44</f>
        <v>5883</v>
      </c>
      <c r="I20" s="197">
        <f>'2013 Capacity'!N42+'2013 Capacity'!N44</f>
        <v>5899</v>
      </c>
      <c r="J20" s="197">
        <f>'2013 Capacity'!O42+'2013 Capacity'!O44</f>
        <v>5970</v>
      </c>
      <c r="K20" s="197">
        <f>'2013 Capacity'!P42+'2013 Capacity'!P44</f>
        <v>6045</v>
      </c>
      <c r="L20" s="197">
        <f>'2013 Capacity'!Q42+'2013 Capacity'!Q44</f>
        <v>6123</v>
      </c>
      <c r="M20" s="197">
        <f>'2013 Capacity'!R42+'2013 Capacity'!R44</f>
        <v>6200</v>
      </c>
      <c r="N20" s="197">
        <f>'2013 Capacity'!S42+'2013 Capacity'!S44</f>
        <v>5920</v>
      </c>
      <c r="O20" s="197">
        <f>'2013 Capacity'!T42+'2013 Capacity'!T44</f>
        <v>5998</v>
      </c>
      <c r="P20" s="197">
        <f>'2013 Capacity'!U42+'2013 Capacity'!U44</f>
        <v>6073</v>
      </c>
      <c r="Q20" s="197">
        <f>'2013 Capacity'!V42+'2013 Capacity'!V44</f>
        <v>6160</v>
      </c>
      <c r="R20" s="197">
        <f>'2013 Capacity'!W42+'2013 Capacity'!W44</f>
        <v>6246</v>
      </c>
      <c r="S20" s="197">
        <f>'2013 Capacity'!X42+'2013 Capacity'!X44</f>
        <v>6330</v>
      </c>
      <c r="T20" s="223">
        <f>'2013 Capacity'!Y42+'2013 Capacity'!Y44</f>
        <v>6413</v>
      </c>
      <c r="U20" s="197">
        <f>'2013 Capacity'!Z42+'2013 Capacity'!Z44</f>
        <v>6496</v>
      </c>
      <c r="V20" s="197">
        <f>'2013 Capacity'!AA42+'2013 Capacity'!AA44</f>
        <v>6584</v>
      </c>
      <c r="W20" s="197">
        <f>'2013 Capacity'!AB42+'2013 Capacity'!AB44</f>
        <v>6673</v>
      </c>
      <c r="X20" s="197">
        <f>'2013 Capacity'!AC42+'2013 Capacity'!AC44</f>
        <v>6761</v>
      </c>
      <c r="Y20" s="197">
        <f>'2013 Capacity'!AD42+'2013 Capacity'!AD44</f>
        <v>6849</v>
      </c>
      <c r="Z20" s="197">
        <f>'2013 Capacity'!AE42+'2013 Capacity'!AE44</f>
        <v>6936</v>
      </c>
      <c r="AA20" s="197">
        <f>'2013 Capacity'!AF42+'2013 Capacity'!AF44</f>
        <v>7025</v>
      </c>
      <c r="AB20" s="197">
        <f>'2013 Capacity'!AG42+'2013 Capacity'!AG44</f>
        <v>7114</v>
      </c>
      <c r="AC20" s="197">
        <f>'2013 Capacity'!AH42+'2013 Capacity'!AH44</f>
        <v>7203</v>
      </c>
      <c r="AD20" s="197">
        <f>'2013 Capacity'!AI42+'2013 Capacity'!AI44</f>
        <v>7291</v>
      </c>
      <c r="AE20" s="197">
        <f>'2013 Capacity'!AJ42+'2013 Capacity'!AJ44</f>
        <v>7379</v>
      </c>
      <c r="AF20" s="197">
        <f>'2013 Capacity'!AK42+'2013 Capacity'!AK44</f>
        <v>7460</v>
      </c>
      <c r="AG20" s="197">
        <f>'2013 Capacity'!AL42+'2013 Capacity'!AL44</f>
        <v>7542</v>
      </c>
      <c r="AH20" s="197">
        <f>'2013 Capacity'!AM42+'2013 Capacity'!AM44</f>
        <v>7624</v>
      </c>
      <c r="AI20" s="197">
        <f>'2013 Capacity'!AN42+'2013 Capacity'!AN44</f>
        <v>7705</v>
      </c>
      <c r="AJ20" s="197">
        <f>'2013 Capacity'!AO42+'2013 Capacity'!AO44</f>
        <v>7786</v>
      </c>
      <c r="AK20" s="197">
        <f>'2013 Capacity'!AP42+'2013 Capacity'!AP44</f>
        <v>7868</v>
      </c>
      <c r="AL20" s="19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topLeftCell="B1" workbookViewId="0">
      <selection activeCell="A5" sqref="A5"/>
    </sheetView>
  </sheetViews>
  <sheetFormatPr defaultRowHeight="15" x14ac:dyDescent="0.25"/>
  <cols>
    <col min="1" max="1" width="12.85546875"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x14ac:dyDescent="0.25">
      <c r="A2" t="s">
        <v>111</v>
      </c>
      <c r="B2" s="197">
        <f>'2013 Energy'!G37</f>
        <v>30211</v>
      </c>
      <c r="C2" s="197">
        <f>'2013 Energy'!H37</f>
        <v>30242</v>
      </c>
      <c r="D2" s="197">
        <f>'2013 Energy'!I37</f>
        <v>30652</v>
      </c>
      <c r="E2" s="197">
        <f>'2013 Energy'!J37</f>
        <v>30700</v>
      </c>
      <c r="F2" s="197">
        <f>'2013 Energy'!K37</f>
        <v>30879</v>
      </c>
      <c r="G2" s="197">
        <f>'2013 Energy'!L37</f>
        <v>30871</v>
      </c>
      <c r="H2" s="197">
        <f>'2013 Energy'!M37</f>
        <v>30634</v>
      </c>
      <c r="I2" s="197">
        <f>'2013 Energy'!N37</f>
        <v>30034</v>
      </c>
      <c r="J2" s="197">
        <f>'2013 Energy'!O37</f>
        <v>30026</v>
      </c>
      <c r="K2" s="197">
        <f>'2013 Energy'!P37</f>
        <v>30018</v>
      </c>
      <c r="L2" s="197">
        <f>'2013 Energy'!Q37</f>
        <v>30018</v>
      </c>
      <c r="M2" s="197">
        <f>'2013 Energy'!R37</f>
        <v>30008</v>
      </c>
      <c r="N2" s="197">
        <f>'2013 Energy'!S37</f>
        <v>29560</v>
      </c>
      <c r="O2" s="197">
        <f>'2013 Energy'!T37</f>
        <v>29461</v>
      </c>
      <c r="P2" s="197">
        <f>'2013 Energy'!U37</f>
        <v>29451</v>
      </c>
      <c r="Q2" s="197">
        <f>'2013 Energy'!V37</f>
        <v>29441</v>
      </c>
      <c r="R2" s="197">
        <f>'2013 Energy'!W37</f>
        <v>29441</v>
      </c>
      <c r="S2" s="197">
        <f>'2013 Energy'!X37</f>
        <v>29254</v>
      </c>
      <c r="T2" s="197">
        <f>'2013 Energy'!Y37</f>
        <v>29274</v>
      </c>
      <c r="U2" s="197">
        <f>'2013 Energy'!Z37</f>
        <v>29264</v>
      </c>
      <c r="V2" s="197">
        <f>'2013 Energy'!AA37</f>
        <v>29254</v>
      </c>
      <c r="W2" s="197">
        <f>'2013 Energy'!AB37</f>
        <v>29254</v>
      </c>
      <c r="X2" s="197">
        <f>'2013 Energy'!AC37</f>
        <v>29244</v>
      </c>
      <c r="Y2" s="197">
        <f>'2013 Energy'!AD37</f>
        <v>29234</v>
      </c>
      <c r="Z2" s="197">
        <f>'2013 Energy'!AE37</f>
        <v>29234</v>
      </c>
      <c r="AA2" s="197">
        <f>'2013 Energy'!AF37</f>
        <v>29224</v>
      </c>
      <c r="AB2" s="197">
        <f>'2013 Energy'!AG37</f>
        <v>29224</v>
      </c>
      <c r="AC2" s="197">
        <f>'2013 Energy'!AH37</f>
        <v>29214</v>
      </c>
      <c r="AD2" s="197">
        <f>'2013 Energy'!AI37</f>
        <v>29204</v>
      </c>
      <c r="AE2" s="197">
        <f>'2013 Energy'!AJ37</f>
        <v>29204</v>
      </c>
      <c r="AF2" s="197">
        <f>'2013 Energy'!AK37</f>
        <v>29194</v>
      </c>
      <c r="AG2" s="197">
        <f>'2013 Energy'!AL37</f>
        <v>29184</v>
      </c>
      <c r="AH2" s="197">
        <f>'2013 Energy'!AM37</f>
        <v>29184</v>
      </c>
      <c r="AI2" s="197">
        <f>'2013 Energy'!AN37</f>
        <v>29174</v>
      </c>
      <c r="AJ2" s="197">
        <f>'2013 Energy'!AO37</f>
        <v>29164</v>
      </c>
      <c r="AK2" s="197">
        <f>'2013 Energy'!AP37</f>
        <v>29164</v>
      </c>
    </row>
    <row r="3" spans="1:37" x14ac:dyDescent="0.25">
      <c r="A3" t="s">
        <v>160</v>
      </c>
      <c r="B3" s="197">
        <f>'2012 Energy'!H48</f>
        <v>28717</v>
      </c>
      <c r="C3" s="197">
        <f>'2012 Energy'!I48</f>
        <v>28956</v>
      </c>
      <c r="D3" s="197">
        <f>'2012 Energy'!J48</f>
        <v>28005</v>
      </c>
      <c r="E3" s="197">
        <f>'2012 Energy'!K48</f>
        <v>28045</v>
      </c>
      <c r="F3" s="197">
        <f>'2012 Energy'!L48</f>
        <v>28423</v>
      </c>
      <c r="G3" s="197">
        <f>'2012 Energy'!M48</f>
        <v>28837</v>
      </c>
      <c r="H3" s="197">
        <f>'2012 Energy'!N48</f>
        <v>29080</v>
      </c>
      <c r="I3" s="197">
        <f>'2012 Energy'!O48</f>
        <v>29511</v>
      </c>
      <c r="J3" s="197">
        <f>'2012 Energy'!P48</f>
        <v>29923</v>
      </c>
      <c r="K3" s="223">
        <f>'2012 Energy'!Q48</f>
        <v>30344</v>
      </c>
      <c r="L3" s="197">
        <f>'2012 Energy'!R48</f>
        <v>30778</v>
      </c>
      <c r="M3" s="197">
        <f>'2012 Energy'!S48</f>
        <v>31223</v>
      </c>
      <c r="N3" s="197">
        <f>'2012 Energy'!T48</f>
        <v>30048</v>
      </c>
      <c r="O3" s="197">
        <f>'2012 Energy'!U48</f>
        <v>30438</v>
      </c>
      <c r="P3" s="197">
        <f>'2012 Energy'!V48</f>
        <v>30903</v>
      </c>
      <c r="Q3" s="197">
        <f>'2012 Energy'!W48</f>
        <v>31378</v>
      </c>
      <c r="R3" s="197">
        <f>'2012 Energy'!X48</f>
        <v>31859</v>
      </c>
      <c r="S3" s="197">
        <f>'2012 Energy'!Y48</f>
        <v>32326</v>
      </c>
      <c r="T3" s="197">
        <f>'2012 Energy'!Z48</f>
        <v>32777</v>
      </c>
      <c r="U3" s="197">
        <f>'2012 Energy'!AA48</f>
        <v>33248</v>
      </c>
      <c r="V3" s="197">
        <f>'2012 Energy'!AB48</f>
        <v>33742</v>
      </c>
      <c r="W3" s="197">
        <f>'2012 Energy'!AC48</f>
        <v>34232</v>
      </c>
      <c r="X3" s="197">
        <f>'2012 Energy'!AD48</f>
        <v>34718</v>
      </c>
      <c r="Y3" s="197">
        <f>'2012 Energy'!AE48</f>
        <v>35201</v>
      </c>
      <c r="Z3" s="197">
        <f>'2012 Energy'!AF48</f>
        <v>35687</v>
      </c>
      <c r="AA3" s="197">
        <f>'2012 Energy'!AG48</f>
        <v>36175</v>
      </c>
      <c r="AB3" s="197">
        <f>'2012 Energy'!AH48</f>
        <v>36662</v>
      </c>
      <c r="AC3" s="197">
        <f>'2012 Energy'!AI48</f>
        <v>37148</v>
      </c>
      <c r="AD3" s="197">
        <f>'2012 Energy'!AJ48</f>
        <v>37630</v>
      </c>
      <c r="AE3" s="197">
        <f>'2012 Energy'!AK48</f>
        <v>38116</v>
      </c>
      <c r="AF3" s="197">
        <f>'2012 Energy'!AL48</f>
        <v>38602</v>
      </c>
      <c r="AG3" s="197">
        <f>'2012 Energy'!AM48</f>
        <v>39087</v>
      </c>
      <c r="AH3" s="197">
        <f>'2012 Energy'!AN48</f>
        <v>39572</v>
      </c>
      <c r="AI3" s="197">
        <f>'2012 Energy'!AO48</f>
        <v>40056</v>
      </c>
      <c r="AJ3" s="197">
        <f>'2012 Energy'!AP48</f>
        <v>40542</v>
      </c>
      <c r="AK3" s="197"/>
    </row>
    <row r="4" spans="1:37" x14ac:dyDescent="0.25">
      <c r="A4" t="s">
        <v>161</v>
      </c>
      <c r="B4" s="197">
        <f>'2013 Energy'!G48</f>
        <v>28287</v>
      </c>
      <c r="C4" s="197">
        <f>'2013 Energy'!H48</f>
        <v>28628</v>
      </c>
      <c r="D4" s="197">
        <f>'2013 Energy'!I48</f>
        <v>27925</v>
      </c>
      <c r="E4" s="197">
        <f>'2013 Energy'!J48</f>
        <v>28016</v>
      </c>
      <c r="F4" s="197">
        <f>'2013 Energy'!K48</f>
        <v>28229</v>
      </c>
      <c r="G4" s="197">
        <f>'2013 Energy'!L48</f>
        <v>28558</v>
      </c>
      <c r="H4" s="197">
        <f>'2013 Energy'!M48</f>
        <v>28906</v>
      </c>
      <c r="I4" s="197">
        <f>'2013 Energy'!N48</f>
        <v>29047</v>
      </c>
      <c r="J4" s="197">
        <f>'2013 Energy'!O48</f>
        <v>29373</v>
      </c>
      <c r="K4" s="197">
        <f>'2013 Energy'!P48</f>
        <v>29742</v>
      </c>
      <c r="L4" s="223">
        <f>'2013 Energy'!Q48</f>
        <v>30121</v>
      </c>
      <c r="M4" s="197">
        <f>'2013 Energy'!R48</f>
        <v>30510</v>
      </c>
      <c r="N4" s="197">
        <f>'2013 Energy'!S48</f>
        <v>29444</v>
      </c>
      <c r="O4" s="197">
        <f>'2013 Energy'!T48</f>
        <v>29785</v>
      </c>
      <c r="P4" s="197">
        <f>'2013 Energy'!U48</f>
        <v>30171</v>
      </c>
      <c r="Q4" s="197">
        <f>'2013 Energy'!V48</f>
        <v>30609</v>
      </c>
      <c r="R4" s="197">
        <f>'2013 Energy'!W48</f>
        <v>31052</v>
      </c>
      <c r="S4" s="197">
        <f>'2013 Energy'!X48</f>
        <v>31294</v>
      </c>
      <c r="T4" s="197">
        <f>'2013 Energy'!Y48</f>
        <v>31706</v>
      </c>
      <c r="U4" s="197">
        <f>'2013 Energy'!Z48</f>
        <v>32115</v>
      </c>
      <c r="V4" s="197">
        <f>'2013 Energy'!AA48</f>
        <v>32549</v>
      </c>
      <c r="W4" s="197">
        <f>'2013 Energy'!AB48</f>
        <v>32980</v>
      </c>
      <c r="X4" s="197">
        <f>'2013 Energy'!AC48</f>
        <v>33409</v>
      </c>
      <c r="Y4" s="197">
        <f>'2013 Energy'!AD48</f>
        <v>33834</v>
      </c>
      <c r="Z4" s="197">
        <f>'2013 Energy'!AE48</f>
        <v>34259</v>
      </c>
      <c r="AA4" s="197">
        <f>'2013 Energy'!AF48</f>
        <v>34688</v>
      </c>
      <c r="AB4" s="197">
        <f>'2013 Energy'!AG48</f>
        <v>35117</v>
      </c>
      <c r="AC4" s="197">
        <f>'2013 Energy'!AH48</f>
        <v>35543</v>
      </c>
      <c r="AD4" s="197">
        <f>'2013 Energy'!AI48</f>
        <v>35963</v>
      </c>
      <c r="AE4" s="197">
        <f>'2013 Energy'!AJ48</f>
        <v>36384</v>
      </c>
      <c r="AF4" s="197">
        <f>'2013 Energy'!AK48</f>
        <v>36786</v>
      </c>
      <c r="AG4" s="197">
        <f>'2013 Energy'!AL48</f>
        <v>37188</v>
      </c>
      <c r="AH4" s="197">
        <f>'2013 Energy'!AM48</f>
        <v>37589</v>
      </c>
      <c r="AI4" s="197">
        <f>'2013 Energy'!AN48</f>
        <v>37991</v>
      </c>
      <c r="AJ4" s="197">
        <f>'2013 Energy'!AO48</f>
        <v>38393</v>
      </c>
      <c r="AK4" s="197">
        <f>'2013 Energy'!AP48</f>
        <v>38795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
  <sheetViews>
    <sheetView workbookViewId="0">
      <selection activeCell="U3" sqref="U3"/>
    </sheetView>
  </sheetViews>
  <sheetFormatPr defaultRowHeight="15" x14ac:dyDescent="0.25"/>
  <cols>
    <col min="1" max="1" width="24.28515625"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x14ac:dyDescent="0.25">
      <c r="A2" t="s">
        <v>111</v>
      </c>
      <c r="B2" s="197">
        <f>'2013 Energy'!G37</f>
        <v>30211</v>
      </c>
      <c r="C2" s="197">
        <f>'2013 Energy'!H37</f>
        <v>30242</v>
      </c>
      <c r="D2" s="197">
        <f>'2013 Energy'!I37</f>
        <v>30652</v>
      </c>
      <c r="E2" s="197">
        <f>'2013 Energy'!J37</f>
        <v>30700</v>
      </c>
      <c r="F2" s="197">
        <f>'2013 Energy'!K37</f>
        <v>30879</v>
      </c>
      <c r="G2" s="197">
        <f>'2013 Energy'!L37</f>
        <v>30871</v>
      </c>
      <c r="H2" s="197">
        <f>'2013 Energy'!M37</f>
        <v>30634</v>
      </c>
      <c r="I2" s="197">
        <f>'2013 Energy'!N37</f>
        <v>30034</v>
      </c>
      <c r="J2" s="197">
        <f>'2013 Energy'!O37</f>
        <v>30026</v>
      </c>
      <c r="K2" s="197">
        <f>'2013 Energy'!P37</f>
        <v>30018</v>
      </c>
      <c r="L2" s="197">
        <f>'2013 Energy'!Q37</f>
        <v>30018</v>
      </c>
      <c r="M2" s="197">
        <f>'2013 Energy'!R37</f>
        <v>30008</v>
      </c>
      <c r="N2" s="197">
        <f>'2013 Energy'!S37</f>
        <v>29560</v>
      </c>
      <c r="O2" s="197">
        <f>'2013 Energy'!T37</f>
        <v>29461</v>
      </c>
      <c r="P2" s="197">
        <f>'2013 Energy'!U37</f>
        <v>29451</v>
      </c>
      <c r="Q2" s="197">
        <f>'2013 Energy'!V37</f>
        <v>29441</v>
      </c>
      <c r="R2" s="197">
        <f>'2013 Energy'!W37</f>
        <v>29441</v>
      </c>
      <c r="S2" s="197">
        <f>'2013 Energy'!X37</f>
        <v>29254</v>
      </c>
      <c r="T2" s="197">
        <f>'2013 Energy'!Y37</f>
        <v>29274</v>
      </c>
      <c r="U2" s="197">
        <f>'2013 Energy'!Z37</f>
        <v>29264</v>
      </c>
      <c r="V2" s="197">
        <f>'2013 Energy'!AA37</f>
        <v>29254</v>
      </c>
      <c r="W2" s="197">
        <f>'2013 Energy'!AB37</f>
        <v>29254</v>
      </c>
      <c r="X2" s="197">
        <f>'2013 Energy'!AC37</f>
        <v>29244</v>
      </c>
      <c r="Y2" s="197">
        <f>'2013 Energy'!AD37</f>
        <v>29234</v>
      </c>
      <c r="Z2" s="197">
        <f>'2013 Energy'!AE37</f>
        <v>29234</v>
      </c>
      <c r="AA2" s="197">
        <f>'2013 Energy'!AF37</f>
        <v>29224</v>
      </c>
      <c r="AB2" s="197">
        <f>'2013 Energy'!AG37</f>
        <v>29224</v>
      </c>
      <c r="AC2" s="197">
        <f>'2013 Energy'!AH37</f>
        <v>29214</v>
      </c>
      <c r="AD2" s="197">
        <f>'2013 Energy'!AI37</f>
        <v>29204</v>
      </c>
      <c r="AE2" s="197">
        <f>'2013 Energy'!AJ37</f>
        <v>29204</v>
      </c>
      <c r="AF2" s="197">
        <f>'2013 Energy'!AK37</f>
        <v>29194</v>
      </c>
      <c r="AG2" s="197">
        <f>'2013 Energy'!AL37</f>
        <v>29184</v>
      </c>
      <c r="AH2" s="197">
        <f>'2013 Energy'!AM37</f>
        <v>29184</v>
      </c>
      <c r="AI2" s="197">
        <f>'2013 Energy'!AN37</f>
        <v>29174</v>
      </c>
      <c r="AJ2" s="197">
        <f>'2013 Energy'!AO37</f>
        <v>29164</v>
      </c>
      <c r="AK2" s="197">
        <f>'2013 Energy'!AP37</f>
        <v>29164</v>
      </c>
    </row>
    <row r="3" spans="1:37" x14ac:dyDescent="0.25">
      <c r="A3" t="s">
        <v>180</v>
      </c>
      <c r="B3" s="197">
        <f>'2013 Energy'!G48</f>
        <v>28287</v>
      </c>
      <c r="C3" s="197">
        <f>'2013 Energy'!H48</f>
        <v>28628</v>
      </c>
      <c r="D3" s="197">
        <f>'2013 Energy'!I48</f>
        <v>27925</v>
      </c>
      <c r="E3" s="197">
        <f>'2013 Energy'!J48</f>
        <v>28016</v>
      </c>
      <c r="F3" s="197">
        <f>'2013 Energy'!K48</f>
        <v>28229</v>
      </c>
      <c r="G3" s="197">
        <f>'2013 Energy'!L48</f>
        <v>28558</v>
      </c>
      <c r="H3" s="197">
        <f>'2013 Energy'!M48</f>
        <v>28906</v>
      </c>
      <c r="I3" s="197">
        <f>'2013 Energy'!N48</f>
        <v>29047</v>
      </c>
      <c r="J3" s="197">
        <f>'2013 Energy'!O48</f>
        <v>29373</v>
      </c>
      <c r="K3" s="197">
        <f>'2013 Energy'!P48</f>
        <v>29742</v>
      </c>
      <c r="L3" s="223">
        <f>'2013 Energy'!Q48</f>
        <v>30121</v>
      </c>
      <c r="M3" s="197">
        <f>'2013 Energy'!R48</f>
        <v>30510</v>
      </c>
      <c r="N3" s="197">
        <f>'2013 Energy'!S48</f>
        <v>29444</v>
      </c>
      <c r="O3" s="197">
        <f>'2013 Energy'!T48</f>
        <v>29785</v>
      </c>
      <c r="P3" s="197">
        <f>'2013 Energy'!U48</f>
        <v>30171</v>
      </c>
      <c r="Q3" s="197">
        <f>'2013 Energy'!V48</f>
        <v>30609</v>
      </c>
      <c r="R3" s="197">
        <f>'2013 Energy'!W48</f>
        <v>31052</v>
      </c>
      <c r="S3" s="197">
        <f>'2013 Energy'!X48</f>
        <v>31294</v>
      </c>
      <c r="T3" s="197">
        <f>'2013 Energy'!Y48</f>
        <v>31706</v>
      </c>
      <c r="U3" s="197">
        <f>'2013 Energy'!Z48</f>
        <v>32115</v>
      </c>
      <c r="V3" s="197">
        <f>'2013 Energy'!AA48</f>
        <v>32549</v>
      </c>
      <c r="W3" s="197">
        <f>'2013 Energy'!AB48</f>
        <v>32980</v>
      </c>
      <c r="X3" s="197">
        <f>'2013 Energy'!AC48</f>
        <v>33409</v>
      </c>
      <c r="Y3" s="197">
        <f>'2013 Energy'!AD48</f>
        <v>33834</v>
      </c>
      <c r="Z3" s="197">
        <f>'2013 Energy'!AE48</f>
        <v>34259</v>
      </c>
      <c r="AA3" s="197">
        <f>'2013 Energy'!AF48</f>
        <v>34688</v>
      </c>
      <c r="AB3" s="197">
        <f>'2013 Energy'!AG48</f>
        <v>35117</v>
      </c>
      <c r="AC3" s="197">
        <f>'2013 Energy'!AH48</f>
        <v>35543</v>
      </c>
      <c r="AD3" s="197">
        <f>'2013 Energy'!AI48</f>
        <v>35963</v>
      </c>
      <c r="AE3" s="197">
        <f>'2013 Energy'!AJ48</f>
        <v>36384</v>
      </c>
      <c r="AF3" s="197">
        <f>'2013 Energy'!AK48</f>
        <v>36786</v>
      </c>
      <c r="AG3" s="197">
        <f>'2013 Energy'!AL48</f>
        <v>37188</v>
      </c>
      <c r="AH3" s="197">
        <f>'2013 Energy'!AM48</f>
        <v>37589</v>
      </c>
      <c r="AI3" s="197">
        <f>'2013 Energy'!AN48</f>
        <v>37991</v>
      </c>
      <c r="AJ3" s="197">
        <f>'2013 Energy'!AO48</f>
        <v>38393</v>
      </c>
      <c r="AK3" s="197">
        <f>'2013 Energy'!AP48</f>
        <v>38795</v>
      </c>
    </row>
    <row r="4" spans="1:37" x14ac:dyDescent="0.25">
      <c r="A4" t="s">
        <v>182</v>
      </c>
      <c r="B4" s="197">
        <f>'2013 Load Variability'!B48</f>
        <v>27923</v>
      </c>
      <c r="C4" s="197">
        <f>'2013 Load Variability'!C48</f>
        <v>28071</v>
      </c>
      <c r="D4" s="197">
        <f>'2013 Load Variability'!D48</f>
        <v>27211</v>
      </c>
      <c r="E4" s="197">
        <f>'2013 Load Variability'!E48</f>
        <v>27162</v>
      </c>
      <c r="F4" s="197">
        <f>'2013 Load Variability'!F48</f>
        <v>27246</v>
      </c>
      <c r="G4" s="197">
        <f>'2013 Load Variability'!G48</f>
        <v>27453</v>
      </c>
      <c r="H4" s="197">
        <f>'2013 Load Variability'!H48</f>
        <v>27686</v>
      </c>
      <c r="I4" s="197">
        <f>'2013 Load Variability'!I48</f>
        <v>27718</v>
      </c>
      <c r="J4" s="197">
        <f>'2013 Load Variability'!J48</f>
        <v>27937</v>
      </c>
      <c r="K4" s="197">
        <f>'2013 Load Variability'!K48</f>
        <v>28202</v>
      </c>
      <c r="L4" s="197">
        <f>'2013 Load Variability'!L48</f>
        <v>28480</v>
      </c>
      <c r="M4" s="197">
        <f>'2013 Load Variability'!M48</f>
        <v>28771</v>
      </c>
      <c r="N4" s="197">
        <f>'2013 Load Variability'!N48</f>
        <v>27608</v>
      </c>
      <c r="O4" s="197">
        <f>'2013 Load Variability'!O48</f>
        <v>27855</v>
      </c>
      <c r="P4" s="197">
        <f>'2013 Load Variability'!P48</f>
        <v>28148</v>
      </c>
      <c r="Q4" s="197">
        <f>'2013 Load Variability'!Q48</f>
        <v>28493</v>
      </c>
      <c r="R4" s="197">
        <f>'2013 Load Variability'!R48</f>
        <v>28845</v>
      </c>
      <c r="S4" s="197">
        <f>'2013 Load Variability'!S48</f>
        <v>28999</v>
      </c>
      <c r="T4" s="197">
        <f>'2013 Load Variability'!T48</f>
        <v>29323</v>
      </c>
      <c r="U4" s="223">
        <f>'2013 Load Variability'!U48</f>
        <v>29644</v>
      </c>
      <c r="V4" s="197"/>
      <c r="W4" s="197"/>
      <c r="X4" s="197"/>
      <c r="Y4" s="197"/>
      <c r="Z4" s="197"/>
      <c r="AA4" s="197"/>
      <c r="AB4" s="197"/>
      <c r="AC4" s="197"/>
      <c r="AD4" s="197"/>
      <c r="AE4" s="197"/>
      <c r="AF4" s="197"/>
      <c r="AG4" s="197"/>
      <c r="AH4" s="197"/>
      <c r="AI4" s="197"/>
      <c r="AJ4" s="197"/>
      <c r="AK4" s="197"/>
    </row>
    <row r="5" spans="1:37" x14ac:dyDescent="0.25">
      <c r="A5" t="s">
        <v>181</v>
      </c>
      <c r="B5" s="197">
        <f>'2013 Load Variability'!B49</f>
        <v>28651</v>
      </c>
      <c r="C5" s="197">
        <f>'2013 Load Variability'!C49</f>
        <v>29184</v>
      </c>
      <c r="D5" s="197">
        <f>'2013 Load Variability'!D49</f>
        <v>28639</v>
      </c>
      <c r="E5" s="197">
        <f>'2013 Load Variability'!E49</f>
        <v>28870</v>
      </c>
      <c r="F5" s="197">
        <f>'2013 Load Variability'!F49</f>
        <v>29212</v>
      </c>
      <c r="G5" s="197">
        <f>'2013 Load Variability'!G49</f>
        <v>29662</v>
      </c>
      <c r="H5" s="197">
        <f>'2013 Load Variability'!H49</f>
        <v>30125</v>
      </c>
      <c r="I5" s="223">
        <f>'2013 Load Variability'!I49</f>
        <v>30377</v>
      </c>
      <c r="J5" s="197">
        <f>'2013 Load Variability'!J49</f>
        <v>30810</v>
      </c>
      <c r="K5" s="197">
        <f>'2013 Load Variability'!K49</f>
        <v>31282</v>
      </c>
      <c r="L5" s="197">
        <f>'2013 Load Variability'!L49</f>
        <v>31762</v>
      </c>
      <c r="M5" s="197">
        <f>'2013 Load Variability'!M49</f>
        <v>32249</v>
      </c>
      <c r="N5" s="197">
        <f>'2013 Load Variability'!N49</f>
        <v>31280</v>
      </c>
      <c r="O5" s="197">
        <f>'2013 Load Variability'!O49</f>
        <v>31716</v>
      </c>
      <c r="P5" s="197">
        <f>'2013 Load Variability'!P49</f>
        <v>32195</v>
      </c>
      <c r="Q5" s="197">
        <f>'2013 Load Variability'!Q49</f>
        <v>32724</v>
      </c>
      <c r="R5" s="197">
        <f>'2013 Load Variability'!R49</f>
        <v>33258</v>
      </c>
      <c r="S5" s="197">
        <f>'2013 Load Variability'!S49</f>
        <v>33590</v>
      </c>
      <c r="T5" s="197">
        <f>'2013 Load Variability'!T49</f>
        <v>34090</v>
      </c>
      <c r="U5" s="197">
        <f>'2013 Load Variability'!U49</f>
        <v>34586</v>
      </c>
      <c r="V5" s="197"/>
      <c r="W5" s="197"/>
      <c r="X5" s="197"/>
      <c r="Y5" s="197"/>
      <c r="Z5" s="197"/>
      <c r="AA5" s="197"/>
      <c r="AB5" s="197"/>
      <c r="AC5" s="197"/>
      <c r="AD5" s="197"/>
      <c r="AE5" s="197"/>
      <c r="AF5" s="197"/>
      <c r="AG5" s="197"/>
      <c r="AH5" s="197"/>
      <c r="AI5" s="197"/>
      <c r="AJ5" s="197"/>
      <c r="AK5" s="19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topLeftCell="B1" workbookViewId="0">
      <selection activeCell="AK2" sqref="AK2"/>
    </sheetView>
  </sheetViews>
  <sheetFormatPr defaultRowHeight="15" x14ac:dyDescent="0.25"/>
  <cols>
    <col min="1" max="1" width="12.8554687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114</v>
      </c>
      <c r="B2" s="197">
        <f>'2012 Energy'!H42*-1</f>
        <v>173</v>
      </c>
      <c r="C2" s="197">
        <f>'2012 Energy'!I42*-1</f>
        <v>271</v>
      </c>
      <c r="D2" s="197">
        <f>'2012 Energy'!J42*-1</f>
        <v>356</v>
      </c>
      <c r="E2" s="197">
        <f>'2012 Energy'!K42*-1</f>
        <v>436</v>
      </c>
      <c r="F2" s="197">
        <f>'2012 Energy'!L42*-1</f>
        <v>509</v>
      </c>
      <c r="G2" s="197">
        <f>'2012 Energy'!M42*-1</f>
        <v>583</v>
      </c>
      <c r="H2" s="197">
        <f>'2012 Energy'!N42*-1</f>
        <v>643</v>
      </c>
      <c r="I2" s="197">
        <f>'2012 Energy'!O42*-1</f>
        <v>693</v>
      </c>
      <c r="J2" s="197">
        <f>'2012 Energy'!P42*-1</f>
        <v>740</v>
      </c>
      <c r="K2" s="197">
        <f>'2012 Energy'!Q42*-1</f>
        <v>782</v>
      </c>
      <c r="L2" s="197">
        <f>'2012 Energy'!R42*-1</f>
        <v>805</v>
      </c>
      <c r="M2" s="197">
        <f>'2012 Energy'!S42*-1</f>
        <v>820</v>
      </c>
      <c r="N2" s="197">
        <f>'2012 Energy'!T42*-1</f>
        <v>841</v>
      </c>
      <c r="O2" s="197">
        <f>'2012 Energy'!U42*-1</f>
        <v>865</v>
      </c>
      <c r="P2" s="197">
        <f>'2012 Energy'!V42*-1</f>
        <v>866</v>
      </c>
      <c r="Q2" s="197">
        <f>'2012 Energy'!W42*-1</f>
        <v>850</v>
      </c>
      <c r="R2" s="197">
        <f>'2012 Energy'!X42*-1</f>
        <v>832</v>
      </c>
      <c r="S2" s="197">
        <f>'2012 Energy'!Y42*-1</f>
        <v>816</v>
      </c>
      <c r="T2" s="197">
        <f>'2012 Energy'!Z42*-1</f>
        <v>803</v>
      </c>
      <c r="U2" s="197">
        <f>'2012 Energy'!AA42*-1</f>
        <v>779</v>
      </c>
      <c r="V2" s="197">
        <f>'2012 Energy'!AB42*-1</f>
        <v>743</v>
      </c>
      <c r="W2" s="197">
        <f>'2012 Energy'!AC42*-1</f>
        <v>711</v>
      </c>
      <c r="X2" s="197">
        <f>'2012 Energy'!AD42*-1</f>
        <v>682</v>
      </c>
      <c r="Y2" s="197">
        <f>'2012 Energy'!AE42*-1</f>
        <v>657</v>
      </c>
      <c r="Z2" s="197">
        <f>'2012 Energy'!AF42*-1</f>
        <v>628</v>
      </c>
      <c r="AA2" s="197">
        <f>'2012 Energy'!AG42*-1</f>
        <v>598</v>
      </c>
      <c r="AB2" s="197">
        <f>'2012 Energy'!AH42*-1</f>
        <v>568</v>
      </c>
      <c r="AC2" s="197">
        <f>'2012 Energy'!AI42*-1</f>
        <v>540</v>
      </c>
      <c r="AD2" s="197">
        <f>'2012 Energy'!AJ42*-1</f>
        <v>516</v>
      </c>
      <c r="AE2" s="197">
        <f>'2012 Energy'!AK42*-1</f>
        <v>487</v>
      </c>
      <c r="AF2" s="197">
        <f>'2012 Energy'!AL42*-1</f>
        <v>459</v>
      </c>
      <c r="AG2" s="197">
        <f>'2012 Energy'!AM42*-1</f>
        <v>431</v>
      </c>
      <c r="AH2" s="197">
        <f>'2012 Energy'!AN42*-1</f>
        <v>404</v>
      </c>
      <c r="AI2" s="197">
        <f>'2012 Energy'!AO42*-1</f>
        <v>377</v>
      </c>
      <c r="AJ2" s="197">
        <f>'2012 Energy'!AP42*-1</f>
        <v>349</v>
      </c>
      <c r="AK2" s="197"/>
    </row>
    <row r="3" spans="1:38" x14ac:dyDescent="0.25">
      <c r="A3" t="s">
        <v>115</v>
      </c>
      <c r="B3" s="197">
        <f>'2013 Energy'!G42*-1</f>
        <v>108</v>
      </c>
      <c r="C3" s="197">
        <f>'2013 Energy'!H42*-1</f>
        <v>204</v>
      </c>
      <c r="D3" s="197">
        <f>'2013 Energy'!I42*-1</f>
        <v>288</v>
      </c>
      <c r="E3" s="197">
        <f>'2013 Energy'!J42*-1</f>
        <v>362</v>
      </c>
      <c r="F3" s="197">
        <f>'2013 Energy'!K42*-1</f>
        <v>433</v>
      </c>
      <c r="G3" s="197">
        <f>'2013 Energy'!L42*-1</f>
        <v>501</v>
      </c>
      <c r="H3" s="197">
        <f>'2013 Energy'!M42*-1</f>
        <v>548</v>
      </c>
      <c r="I3" s="197">
        <f>'2013 Energy'!N42*-1</f>
        <v>588</v>
      </c>
      <c r="J3" s="197">
        <f>'2013 Energy'!O42*-1</f>
        <v>628</v>
      </c>
      <c r="K3" s="197">
        <f>'2013 Energy'!P42*-1</f>
        <v>667</v>
      </c>
      <c r="L3" s="197">
        <f>'2013 Energy'!Q42*-1</f>
        <v>696</v>
      </c>
      <c r="M3" s="197">
        <f>'2013 Energy'!R42*-1</f>
        <v>712</v>
      </c>
      <c r="N3" s="197">
        <f>'2013 Energy'!S42*-1</f>
        <v>728</v>
      </c>
      <c r="O3" s="197">
        <f>'2013 Energy'!T42*-1</f>
        <v>751</v>
      </c>
      <c r="P3" s="197">
        <f>'2013 Energy'!U42*-1</f>
        <v>773</v>
      </c>
      <c r="Q3" s="197">
        <f>'2013 Energy'!V42*-1</f>
        <v>755</v>
      </c>
      <c r="R3" s="197">
        <f>'2013 Energy'!W42*-1</f>
        <v>736</v>
      </c>
      <c r="S3" s="197">
        <f>'2013 Energy'!X42*-1</f>
        <v>722</v>
      </c>
      <c r="T3" s="197">
        <f>'2013 Energy'!Y42*-1</f>
        <v>712</v>
      </c>
      <c r="U3" s="197">
        <f>'2013 Energy'!Z42*-1</f>
        <v>701</v>
      </c>
      <c r="V3" s="197">
        <f>'2013 Energy'!AA42*-1</f>
        <v>665</v>
      </c>
      <c r="W3" s="197">
        <f>'2013 Energy'!AB42*-1</f>
        <v>636</v>
      </c>
      <c r="X3" s="197">
        <f>'2013 Energy'!AC42*-1</f>
        <v>609</v>
      </c>
      <c r="Y3" s="197">
        <f>'2013 Energy'!AD42*-1</f>
        <v>585</v>
      </c>
      <c r="Z3" s="197">
        <f>'2013 Energy'!AE42*-1</f>
        <v>562</v>
      </c>
      <c r="AA3" s="197">
        <f>'2013 Energy'!AF42*-1</f>
        <v>535</v>
      </c>
      <c r="AB3" s="197">
        <f>'2013 Energy'!AG42*-1</f>
        <v>508</v>
      </c>
      <c r="AC3" s="197">
        <f>'2013 Energy'!AH42*-1</f>
        <v>484</v>
      </c>
      <c r="AD3" s="197">
        <f>'2013 Energy'!AI42*-1</f>
        <v>465</v>
      </c>
      <c r="AE3" s="197">
        <f>'2013 Energy'!AJ42*-1</f>
        <v>446</v>
      </c>
      <c r="AF3" s="197">
        <f>'2013 Energy'!AK42*-1</f>
        <v>446</v>
      </c>
      <c r="AG3" s="197">
        <f>'2013 Energy'!AL42*-1</f>
        <v>446</v>
      </c>
      <c r="AH3" s="197">
        <f>'2013 Energy'!AM42*-1</f>
        <v>446</v>
      </c>
      <c r="AI3" s="197">
        <f>'2013 Energy'!AN42*-1</f>
        <v>446</v>
      </c>
      <c r="AJ3" s="197">
        <f>'2013 Energy'!AO42*-1</f>
        <v>446</v>
      </c>
      <c r="AK3" s="197">
        <f>'2013 Energy'!AP42*-1</f>
        <v>446</v>
      </c>
      <c r="AL3" s="197"/>
    </row>
    <row r="4" spans="1:38" x14ac:dyDescent="0.25">
      <c r="A4" t="s">
        <v>122</v>
      </c>
      <c r="B4">
        <f>'2013 DSM 1.5x GWh (PP)'!G42*-1</f>
        <v>162</v>
      </c>
      <c r="C4">
        <f>'2013 DSM 1.5x GWh (PP)'!H42*-1</f>
        <v>306</v>
      </c>
      <c r="D4">
        <f>'2013 DSM 1.5x GWh (PP)'!I42*-1</f>
        <v>432</v>
      </c>
      <c r="E4">
        <f>'2013 DSM 1.5x GWh (PP)'!J42*-1</f>
        <v>544</v>
      </c>
      <c r="F4">
        <f>'2013 DSM 1.5x GWh (PP)'!K42*-1</f>
        <v>650</v>
      </c>
      <c r="G4">
        <f>'2013 DSM 1.5x GWh (PP)'!L42*-1</f>
        <v>752</v>
      </c>
      <c r="H4">
        <f>'2013 DSM 1.5x GWh (PP)'!M42*-1</f>
        <v>822</v>
      </c>
      <c r="I4">
        <f>'2013 DSM 1.5x GWh (PP)'!N42*-1</f>
        <v>882</v>
      </c>
      <c r="J4">
        <f>'2013 DSM 1.5x GWh (PP)'!O42*-1</f>
        <v>941</v>
      </c>
      <c r="K4">
        <f>'2013 DSM 1.5x GWh (PP)'!P42*-1</f>
        <v>1000</v>
      </c>
      <c r="L4">
        <f>'2013 DSM 1.5x GWh (PP)'!Q42*-1</f>
        <v>1044</v>
      </c>
      <c r="M4">
        <f>'2013 DSM 1.5x GWh (PP)'!R42*-1</f>
        <v>1067</v>
      </c>
      <c r="N4">
        <f>'2013 DSM 1.5x GWh (PP)'!S42*-1</f>
        <v>1092</v>
      </c>
      <c r="O4">
        <f>'2013 DSM 1.5x GWh (PP)'!T42*-1</f>
        <v>1126</v>
      </c>
      <c r="P4">
        <f>'2013 DSM 1.5x GWh (PP)'!U42*-1</f>
        <v>1159</v>
      </c>
      <c r="Q4">
        <f>'2013 DSM 1.5x GWh (PP)'!V42*-1</f>
        <v>1132</v>
      </c>
      <c r="R4">
        <f>'2013 DSM 1.5x GWh (PP)'!W42*-1</f>
        <v>1105</v>
      </c>
      <c r="S4">
        <f>'2013 DSM 1.5x GWh (PP)'!X42*-1</f>
        <v>1083</v>
      </c>
      <c r="T4">
        <f>'2013 DSM 1.5x GWh (PP)'!Y42*-1</f>
        <v>1068</v>
      </c>
      <c r="U4">
        <f>'2013 DSM 1.5x GWh (PP)'!Z42*-1</f>
        <v>1051</v>
      </c>
      <c r="V4">
        <f>'2013 DSM 1.5x GWh (PP)'!AA42*-1</f>
        <v>998</v>
      </c>
      <c r="W4">
        <f>'2013 DSM 1.5x GWh (PP)'!AB42*-1</f>
        <v>955</v>
      </c>
      <c r="X4">
        <f>'2013 DSM 1.5x GWh (PP)'!AC42*-1</f>
        <v>913</v>
      </c>
      <c r="Y4">
        <f>'2013 DSM 1.5x GWh (PP)'!AD42*-1</f>
        <v>878</v>
      </c>
      <c r="Z4">
        <f>'2013 DSM 1.5x GWh (PP)'!AE42*-1</f>
        <v>843</v>
      </c>
      <c r="AA4">
        <f>'2013 DSM 1.5x GWh (PP)'!AF42*-1</f>
        <v>802</v>
      </c>
      <c r="AB4">
        <f>'2013 DSM 1.5x GWh (PP)'!AG42*-1</f>
        <v>762</v>
      </c>
      <c r="AC4">
        <f>'2013 DSM 1.5x GWh (PP)'!AH42*-1</f>
        <v>726</v>
      </c>
      <c r="AD4">
        <f>'2013 DSM 1.5x GWh (PP)'!AI42*-1</f>
        <v>697</v>
      </c>
      <c r="AE4">
        <f>'2013 DSM 1.5x GWh (PP)'!AJ42*-1</f>
        <v>669</v>
      </c>
      <c r="AF4">
        <f>'2013 DSM 1.5x GWh (PP)'!AK42*-1</f>
        <v>669</v>
      </c>
      <c r="AG4">
        <f>'2013 DSM 1.5x GWh (PP)'!AL42*-1</f>
        <v>669</v>
      </c>
      <c r="AH4">
        <f>'2013 DSM 1.5x GWh (PP)'!AM42*-1</f>
        <v>669</v>
      </c>
      <c r="AI4">
        <f>'2013 DSM 1.5x GWh (PP)'!AN42*-1</f>
        <v>669</v>
      </c>
      <c r="AJ4">
        <f>'2013 DSM 1.5x GWh (PP)'!AO42*-1</f>
        <v>669</v>
      </c>
      <c r="AK4">
        <f>'2013 DSM 1.5x GWh (PP)'!AP42*-1</f>
        <v>669</v>
      </c>
    </row>
    <row r="5" spans="1:38" x14ac:dyDescent="0.25">
      <c r="A5" t="s">
        <v>123</v>
      </c>
      <c r="B5">
        <f>'2013 DSM 4x GWh (PP)'!G42*-1</f>
        <v>433</v>
      </c>
      <c r="C5">
        <f>'2013 DSM 4x GWh (PP)'!H42*-1</f>
        <v>815</v>
      </c>
      <c r="D5">
        <f>'2013 DSM 4x GWh (PP)'!I42*-1</f>
        <v>1152</v>
      </c>
      <c r="E5">
        <f>'2013 DSM 4x GWh (PP)'!J42*-1</f>
        <v>1450</v>
      </c>
      <c r="F5">
        <f>'2013 DSM 4x GWh (PP)'!K42*-1</f>
        <v>1733</v>
      </c>
      <c r="G5">
        <f>'2013 DSM 4x GWh (PP)'!L42*-1</f>
        <v>2005</v>
      </c>
      <c r="H5">
        <f>'2013 DSM 4x GWh (PP)'!M42*-1</f>
        <v>2192</v>
      </c>
      <c r="I5">
        <f>'2013 DSM 4x GWh (PP)'!N42*-1</f>
        <v>2351</v>
      </c>
      <c r="J5">
        <f>'2013 DSM 4x GWh (PP)'!O42*-1</f>
        <v>2510</v>
      </c>
      <c r="K5">
        <f>'2013 DSM 4x GWh (PP)'!P42*-1</f>
        <v>2667</v>
      </c>
      <c r="L5">
        <f>'2013 DSM 4x GWh (PP)'!Q42*-1</f>
        <v>2784</v>
      </c>
      <c r="M5">
        <f>'2013 DSM 4x GWh (PP)'!R42*-1</f>
        <v>2846</v>
      </c>
      <c r="N5">
        <f>'2013 DSM 4x GWh (PP)'!S42*-1</f>
        <v>2911</v>
      </c>
      <c r="O5">
        <f>'2013 DSM 4x GWh (PP)'!T42*-1</f>
        <v>3003</v>
      </c>
      <c r="P5">
        <f>'2013 DSM 4x GWh (PP)'!U42*-1</f>
        <v>3090</v>
      </c>
      <c r="Q5">
        <f>'2013 DSM 4x GWh (PP)'!V42*-1</f>
        <v>3018</v>
      </c>
      <c r="R5">
        <f>'2013 DSM 4x GWh (PP)'!W42*-1</f>
        <v>2946</v>
      </c>
      <c r="S5">
        <f>'2013 DSM 4x GWh (PP)'!X42*-1</f>
        <v>2889</v>
      </c>
      <c r="T5">
        <f>'2013 DSM 4x GWh (PP)'!Y42*-1</f>
        <v>2847</v>
      </c>
      <c r="U5">
        <f>'2013 DSM 4x GWh (PP)'!Z42*-1</f>
        <v>2803</v>
      </c>
      <c r="V5">
        <f>'2013 DSM 4x GWh (PP)'!AA42*-1</f>
        <v>2661</v>
      </c>
      <c r="W5">
        <f>'2013 DSM 4x GWh (PP)'!AB42*-1</f>
        <v>2546</v>
      </c>
      <c r="X5">
        <f>'2013 DSM 4x GWh (PP)'!AC42*-1</f>
        <v>2434</v>
      </c>
      <c r="Y5">
        <f>'2013 DSM 4x GWh (PP)'!AD42*-1</f>
        <v>2341</v>
      </c>
      <c r="Z5">
        <f>'2013 DSM 4x GWh (PP)'!AE42*-1</f>
        <v>2249</v>
      </c>
      <c r="AA5">
        <f>'2013 DSM 4x GWh (PP)'!AF42*-1</f>
        <v>2138</v>
      </c>
      <c r="AB5">
        <f>'2013 DSM 4x GWh (PP)'!AG42*-1</f>
        <v>2031</v>
      </c>
      <c r="AC5">
        <f>'2013 DSM 4x GWh (PP)'!AH42*-1</f>
        <v>1936</v>
      </c>
      <c r="AD5">
        <f>'2013 DSM 4x GWh (PP)'!AI42*-1</f>
        <v>1859</v>
      </c>
      <c r="AE5">
        <f>'2013 DSM 4x GWh (PP)'!AJ42*-1</f>
        <v>1785</v>
      </c>
      <c r="AF5">
        <f>'2013 DSM 4x GWh (PP)'!AK42*-1</f>
        <v>1785</v>
      </c>
      <c r="AG5">
        <f>'2013 DSM 4x GWh (PP)'!AL42*-1</f>
        <v>1785</v>
      </c>
      <c r="AH5">
        <f>'2013 DSM 4x GWh (PP)'!AM42*-1</f>
        <v>1785</v>
      </c>
      <c r="AI5">
        <f>'2013 DSM 4x GWh (PP)'!AN42*-1</f>
        <v>1785</v>
      </c>
      <c r="AJ5">
        <f>'2013 DSM 4x GWh (PP)'!AO42*-1</f>
        <v>1785</v>
      </c>
      <c r="AK5">
        <f>'2013 DSM 4x GWh (PP)'!AP42*-1</f>
        <v>1785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opLeftCell="A7" workbookViewId="0">
      <selection activeCell="T11" sqref="T11"/>
    </sheetView>
  </sheetViews>
  <sheetFormatPr defaultRowHeight="15" x14ac:dyDescent="0.25"/>
  <cols>
    <col min="1" max="1" width="23.14062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s="213" t="s">
        <v>153</v>
      </c>
      <c r="B2" s="211">
        <f>'2013 Energy'!G40+'2013 Energy'!G41</f>
        <v>25239</v>
      </c>
      <c r="C2" s="211">
        <f>'2013 Energy'!H40+'2013 Energy'!H41</f>
        <v>25676</v>
      </c>
      <c r="D2" s="211">
        <f>'2013 Energy'!I40+'2013 Energy'!I41</f>
        <v>26013</v>
      </c>
      <c r="E2" s="211">
        <f>'2013 Energy'!J40+'2013 Energy'!J41</f>
        <v>26322</v>
      </c>
      <c r="F2" s="211">
        <f>'2013 Energy'!K40+'2013 Energy'!K41</f>
        <v>26606</v>
      </c>
      <c r="G2" s="211">
        <f>'2013 Energy'!L40+'2013 Energy'!L41</f>
        <v>27003</v>
      </c>
      <c r="H2" s="211">
        <f>'2013 Energy'!M40+'2013 Energy'!M41</f>
        <v>27398</v>
      </c>
      <c r="I2" s="211">
        <f>'2013 Energy'!N40+'2013 Energy'!N41</f>
        <v>27789</v>
      </c>
      <c r="J2" s="211">
        <f>'2013 Energy'!O40+'2013 Energy'!O41</f>
        <v>28197</v>
      </c>
      <c r="K2" s="211">
        <f>'2013 Energy'!P40+'2013 Energy'!P41</f>
        <v>28605</v>
      </c>
      <c r="L2" s="211">
        <f>'2013 Energy'!Q40+'2013 Energy'!Q41</f>
        <v>29013</v>
      </c>
      <c r="M2" s="211">
        <f>'2013 Energy'!R40+'2013 Energy'!R41</f>
        <v>29418</v>
      </c>
      <c r="N2" s="211">
        <f>'2013 Energy'!S40+'2013 Energy'!S41</f>
        <v>29822</v>
      </c>
      <c r="O2" s="211">
        <f>'2013 Energy'!T40+'2013 Energy'!T41</f>
        <v>30229</v>
      </c>
      <c r="P2" s="211">
        <f>'2013 Energy'!U40+'2013 Energy'!U41</f>
        <v>30637</v>
      </c>
      <c r="Q2" s="211">
        <f>'2013 Energy'!V40+'2013 Energy'!V41</f>
        <v>31057</v>
      </c>
      <c r="R2" s="211">
        <f>'2013 Energy'!W40+'2013 Energy'!W41</f>
        <v>31481</v>
      </c>
      <c r="S2" s="211">
        <f>'2013 Energy'!X40+'2013 Energy'!X41</f>
        <v>31871</v>
      </c>
      <c r="T2" s="211">
        <f>'2013 Energy'!Y40+'2013 Energy'!Y41</f>
        <v>32273</v>
      </c>
      <c r="U2" s="211">
        <f>'2013 Energy'!Z40+'2013 Energy'!Z41</f>
        <v>32671</v>
      </c>
      <c r="V2" s="211">
        <f>'2013 Energy'!AA40+'2013 Energy'!AA41</f>
        <v>33069</v>
      </c>
      <c r="W2" s="211">
        <f>'2013 Energy'!AB40+'2013 Energy'!AB41</f>
        <v>33471</v>
      </c>
      <c r="X2" s="211">
        <f>'2013 Energy'!AC40+'2013 Energy'!AC41</f>
        <v>33873</v>
      </c>
      <c r="Y2" s="211">
        <f>'2013 Energy'!AD40+'2013 Energy'!AD41</f>
        <v>34274</v>
      </c>
      <c r="Z2" s="211">
        <f>'2013 Energy'!AE40+'2013 Energy'!AE41</f>
        <v>34676</v>
      </c>
      <c r="AA2" s="211">
        <f>'2013 Energy'!AF40+'2013 Energy'!AF41</f>
        <v>35078</v>
      </c>
      <c r="AB2" s="211">
        <f>'2013 Energy'!AG40+'2013 Energy'!AG41</f>
        <v>35480</v>
      </c>
      <c r="AC2" s="211">
        <f>'2013 Energy'!AH40+'2013 Energy'!AH41</f>
        <v>35882</v>
      </c>
      <c r="AD2" s="211">
        <f>'2013 Energy'!AI40+'2013 Energy'!AI41</f>
        <v>36283</v>
      </c>
      <c r="AE2" s="211">
        <f>'2013 Energy'!AJ40+'2013 Energy'!AJ41</f>
        <v>36685</v>
      </c>
      <c r="AF2" s="211">
        <f>'2013 Energy'!AK40+'2013 Energy'!AK41</f>
        <v>37087</v>
      </c>
      <c r="AG2" s="211">
        <f>'2013 Energy'!AL40+'2013 Energy'!AL41</f>
        <v>37489</v>
      </c>
      <c r="AH2" s="211">
        <f>'2013 Energy'!AM40+'2013 Energy'!AM41</f>
        <v>37890</v>
      </c>
      <c r="AI2" s="211">
        <f>'2013 Energy'!AN40+'2013 Energy'!AN41</f>
        <v>38292</v>
      </c>
      <c r="AJ2" s="211">
        <f>'2013 Energy'!AO40+'2013 Energy'!AO41</f>
        <v>38694</v>
      </c>
      <c r="AK2" s="211">
        <f>'2013 Energy'!AP40+'2013 Energy'!AP41</f>
        <v>39096</v>
      </c>
    </row>
    <row r="3" spans="1:38" x14ac:dyDescent="0.25">
      <c r="A3" t="s">
        <v>115</v>
      </c>
      <c r="B3" s="211">
        <f>'2013 Energy'!G42</f>
        <v>-108</v>
      </c>
      <c r="C3" s="211">
        <f>'2013 Energy'!H42</f>
        <v>-204</v>
      </c>
      <c r="D3" s="211">
        <f>'2013 Energy'!I42</f>
        <v>-288</v>
      </c>
      <c r="E3" s="211">
        <f>'2013 Energy'!J42</f>
        <v>-362</v>
      </c>
      <c r="F3" s="211">
        <f>'2013 Energy'!K42</f>
        <v>-433</v>
      </c>
      <c r="G3" s="211">
        <f>'2013 Energy'!L42</f>
        <v>-501</v>
      </c>
      <c r="H3" s="211">
        <f>'2013 Energy'!M42</f>
        <v>-548</v>
      </c>
      <c r="I3" s="211">
        <f>'2013 Energy'!N42</f>
        <v>-588</v>
      </c>
      <c r="J3" s="211">
        <f>'2013 Energy'!O42</f>
        <v>-628</v>
      </c>
      <c r="K3" s="211">
        <f>'2013 Energy'!P42</f>
        <v>-667</v>
      </c>
      <c r="L3" s="211">
        <f>'2013 Energy'!Q42</f>
        <v>-696</v>
      </c>
      <c r="M3" s="211">
        <f>'2013 Energy'!R42</f>
        <v>-712</v>
      </c>
      <c r="N3" s="211">
        <f>'2013 Energy'!S42</f>
        <v>-728</v>
      </c>
      <c r="O3" s="211">
        <f>'2013 Energy'!T42</f>
        <v>-751</v>
      </c>
      <c r="P3" s="211">
        <f>'2013 Energy'!U42</f>
        <v>-773</v>
      </c>
      <c r="Q3" s="211">
        <f>'2013 Energy'!V42</f>
        <v>-755</v>
      </c>
      <c r="R3" s="211">
        <f>'2013 Energy'!W42</f>
        <v>-736</v>
      </c>
      <c r="S3" s="211">
        <f>'2013 Energy'!X42</f>
        <v>-722</v>
      </c>
      <c r="T3" s="211">
        <f>'2013 Energy'!Y42</f>
        <v>-712</v>
      </c>
      <c r="U3" s="211">
        <f>'2013 Energy'!Z42</f>
        <v>-701</v>
      </c>
      <c r="V3" s="211">
        <f>'2013 Energy'!AA42</f>
        <v>-665</v>
      </c>
      <c r="W3" s="211">
        <f>'2013 Energy'!AB42</f>
        <v>-636</v>
      </c>
      <c r="X3" s="211">
        <f>'2013 Energy'!AC42</f>
        <v>-609</v>
      </c>
      <c r="Y3" s="211">
        <f>'2013 Energy'!AD42</f>
        <v>-585</v>
      </c>
      <c r="Z3" s="211">
        <f>'2013 Energy'!AE42</f>
        <v>-562</v>
      </c>
      <c r="AA3" s="211">
        <f>'2013 Energy'!AF42</f>
        <v>-535</v>
      </c>
      <c r="AB3" s="211">
        <f>'2013 Energy'!AG42</f>
        <v>-508</v>
      </c>
      <c r="AC3" s="211">
        <f>'2013 Energy'!AH42</f>
        <v>-484</v>
      </c>
      <c r="AD3" s="211">
        <f>'2013 Energy'!AI42</f>
        <v>-465</v>
      </c>
      <c r="AE3" s="211">
        <f>'2013 Energy'!AJ42</f>
        <v>-446</v>
      </c>
      <c r="AF3" s="211">
        <f>'2013 Energy'!AK42</f>
        <v>-446</v>
      </c>
      <c r="AG3" s="211">
        <f>'2013 Energy'!AL42</f>
        <v>-446</v>
      </c>
      <c r="AH3" s="211">
        <f>'2013 Energy'!AM42</f>
        <v>-446</v>
      </c>
      <c r="AI3" s="211">
        <f>'2013 Energy'!AN42</f>
        <v>-446</v>
      </c>
      <c r="AJ3" s="211">
        <f>'2013 Energy'!AO42</f>
        <v>-446</v>
      </c>
      <c r="AK3" s="211">
        <f>'2013 Energy'!AP42</f>
        <v>-446</v>
      </c>
    </row>
    <row r="4" spans="1:38" x14ac:dyDescent="0.25">
      <c r="A4" t="s">
        <v>154</v>
      </c>
      <c r="B4">
        <f>'2013 Energy'!G47</f>
        <v>3156</v>
      </c>
      <c r="C4">
        <f>'2013 Energy'!H47</f>
        <v>3156</v>
      </c>
      <c r="D4">
        <f>'2013 Energy'!I47</f>
        <v>2200</v>
      </c>
      <c r="E4">
        <f>'2013 Energy'!J47</f>
        <v>2056</v>
      </c>
      <c r="F4">
        <f>'2013 Energy'!K47</f>
        <v>2056</v>
      </c>
      <c r="G4">
        <f>'2013 Energy'!L47</f>
        <v>2056</v>
      </c>
      <c r="H4">
        <f>'2013 Energy'!M47</f>
        <v>2056</v>
      </c>
      <c r="I4">
        <f>'2013 Energy'!N47</f>
        <v>1846</v>
      </c>
      <c r="J4">
        <f>'2013 Energy'!O47</f>
        <v>1804</v>
      </c>
      <c r="K4">
        <f>'2013 Energy'!P47</f>
        <v>1804</v>
      </c>
      <c r="L4">
        <f>'2013 Energy'!Q47</f>
        <v>1804</v>
      </c>
      <c r="M4">
        <f>'2013 Energy'!R47</f>
        <v>1804</v>
      </c>
      <c r="N4">
        <f>'2013 Energy'!S47</f>
        <v>350</v>
      </c>
      <c r="O4">
        <f>'2013 Energy'!T47</f>
        <v>307</v>
      </c>
      <c r="P4">
        <f>'2013 Energy'!U47</f>
        <v>307</v>
      </c>
      <c r="Q4">
        <f>'2013 Energy'!V47</f>
        <v>307</v>
      </c>
      <c r="R4">
        <f>'2013 Energy'!W47</f>
        <v>307</v>
      </c>
      <c r="S4">
        <f>'2013 Energy'!X47</f>
        <v>145</v>
      </c>
      <c r="T4">
        <f>'2013 Energy'!Y47</f>
        <v>145</v>
      </c>
      <c r="U4">
        <f>'2013 Energy'!Z47</f>
        <v>145</v>
      </c>
      <c r="V4">
        <f>'2013 Energy'!AA47</f>
        <v>145</v>
      </c>
      <c r="W4">
        <f>'2013 Energy'!AB47</f>
        <v>145</v>
      </c>
      <c r="X4">
        <f>'2013 Energy'!AC47</f>
        <v>145</v>
      </c>
      <c r="Y4">
        <f>'2013 Energy'!AD47</f>
        <v>145</v>
      </c>
      <c r="Z4">
        <f>'2013 Energy'!AE47</f>
        <v>145</v>
      </c>
      <c r="AA4">
        <f>'2013 Energy'!AF47</f>
        <v>145</v>
      </c>
      <c r="AB4">
        <f>'2013 Energy'!AG47</f>
        <v>145</v>
      </c>
      <c r="AC4">
        <f>'2013 Energy'!AH47</f>
        <v>145</v>
      </c>
      <c r="AD4">
        <f>'2013 Energy'!AI47</f>
        <v>145</v>
      </c>
      <c r="AE4">
        <f>'2013 Energy'!AJ47</f>
        <v>145</v>
      </c>
      <c r="AF4">
        <f>'2013 Energy'!AK47</f>
        <v>145</v>
      </c>
      <c r="AG4">
        <f>'2013 Energy'!AL47</f>
        <v>145</v>
      </c>
      <c r="AH4">
        <f>'2013 Energy'!AM47</f>
        <v>145</v>
      </c>
      <c r="AI4">
        <f>'2013 Energy'!AN47</f>
        <v>145</v>
      </c>
      <c r="AJ4">
        <f>'2013 Energy'!AO47</f>
        <v>145</v>
      </c>
      <c r="AK4">
        <f>'2013 Energy'!AP47</f>
        <v>145</v>
      </c>
    </row>
    <row r="7" spans="1:38" x14ac:dyDescent="0.25">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8" t="s">
        <v>22</v>
      </c>
      <c r="S7" s="10" t="s">
        <v>23</v>
      </c>
      <c r="T7" s="10" t="s">
        <v>24</v>
      </c>
      <c r="U7" s="10" t="s">
        <v>25</v>
      </c>
      <c r="V7" s="10" t="s">
        <v>26</v>
      </c>
      <c r="W7" s="10" t="s">
        <v>27</v>
      </c>
      <c r="X7" s="10" t="s">
        <v>28</v>
      </c>
      <c r="Y7" s="10" t="s">
        <v>29</v>
      </c>
      <c r="Z7" s="10" t="s">
        <v>30</v>
      </c>
      <c r="AA7" s="10" t="s">
        <v>31</v>
      </c>
      <c r="AB7" s="10" t="s">
        <v>32</v>
      </c>
      <c r="AC7" s="10" t="s">
        <v>33</v>
      </c>
      <c r="AD7" s="10" t="s">
        <v>34</v>
      </c>
      <c r="AE7" s="10" t="s">
        <v>35</v>
      </c>
      <c r="AF7" s="10" t="s">
        <v>36</v>
      </c>
      <c r="AG7" s="10" t="s">
        <v>37</v>
      </c>
      <c r="AH7" s="10" t="s">
        <v>38</v>
      </c>
      <c r="AI7" s="10" t="s">
        <v>39</v>
      </c>
      <c r="AJ7" s="10" t="s">
        <v>40</v>
      </c>
      <c r="AK7" s="10" t="s">
        <v>108</v>
      </c>
    </row>
    <row r="8" spans="1:38" x14ac:dyDescent="0.25">
      <c r="A8" t="s">
        <v>111</v>
      </c>
      <c r="B8" s="197">
        <f>'2013 Energy'!G37</f>
        <v>30211</v>
      </c>
      <c r="C8" s="197">
        <f>'2013 Energy'!H37</f>
        <v>30242</v>
      </c>
      <c r="D8" s="197">
        <f>'2013 Energy'!I37</f>
        <v>30652</v>
      </c>
      <c r="E8" s="197">
        <f>'2013 Energy'!J37</f>
        <v>30700</v>
      </c>
      <c r="F8" s="197">
        <f>'2013 Energy'!K37</f>
        <v>30879</v>
      </c>
      <c r="G8" s="197">
        <f>'2013 Energy'!L37</f>
        <v>30871</v>
      </c>
      <c r="H8" s="197">
        <f>'2013 Energy'!M37</f>
        <v>30634</v>
      </c>
      <c r="I8" s="197">
        <f>'2013 Energy'!N37</f>
        <v>30034</v>
      </c>
      <c r="J8" s="197">
        <f>'2013 Energy'!O37</f>
        <v>30026</v>
      </c>
      <c r="K8" s="197">
        <f>'2013 Energy'!P37</f>
        <v>30018</v>
      </c>
      <c r="L8" s="197">
        <f>'2013 Energy'!Q37</f>
        <v>30018</v>
      </c>
      <c r="M8" s="197">
        <f>'2013 Energy'!R37</f>
        <v>30008</v>
      </c>
      <c r="N8" s="197">
        <f>'2013 Energy'!S37</f>
        <v>29560</v>
      </c>
      <c r="O8" s="197">
        <f>'2013 Energy'!T37</f>
        <v>29461</v>
      </c>
      <c r="P8" s="197">
        <f>'2013 Energy'!U37</f>
        <v>29451</v>
      </c>
      <c r="Q8" s="197">
        <f>'2013 Energy'!V37</f>
        <v>29441</v>
      </c>
      <c r="R8" s="197">
        <f>'2013 Energy'!W37</f>
        <v>29441</v>
      </c>
      <c r="S8" s="197">
        <f>'2013 Energy'!X37</f>
        <v>29254</v>
      </c>
      <c r="T8" s="197">
        <f>'2013 Energy'!Y37</f>
        <v>29274</v>
      </c>
      <c r="U8" s="197">
        <f>'2013 Energy'!Z37</f>
        <v>29264</v>
      </c>
      <c r="V8" s="197">
        <f>'2013 Energy'!AA37</f>
        <v>29254</v>
      </c>
      <c r="W8" s="197">
        <f>'2013 Energy'!AB37</f>
        <v>29254</v>
      </c>
      <c r="X8" s="197">
        <f>'2013 Energy'!AC37</f>
        <v>29244</v>
      </c>
      <c r="Y8" s="197">
        <f>'2013 Energy'!AD37</f>
        <v>29234</v>
      </c>
      <c r="Z8" s="197">
        <f>'2013 Energy'!AE37</f>
        <v>29234</v>
      </c>
      <c r="AA8" s="197">
        <f>'2013 Energy'!AF37</f>
        <v>29224</v>
      </c>
      <c r="AB8" s="197">
        <f>'2013 Energy'!AG37</f>
        <v>29224</v>
      </c>
      <c r="AC8" s="197">
        <f>'2013 Energy'!AH37</f>
        <v>29214</v>
      </c>
      <c r="AD8" s="197">
        <f>'2013 Energy'!AI37</f>
        <v>29204</v>
      </c>
      <c r="AE8" s="197">
        <f>'2013 Energy'!AJ37</f>
        <v>29204</v>
      </c>
      <c r="AF8" s="197">
        <f>'2013 Energy'!AK37</f>
        <v>29194</v>
      </c>
      <c r="AG8" s="197">
        <f>'2013 Energy'!AL37</f>
        <v>29184</v>
      </c>
      <c r="AH8" s="197">
        <f>'2013 Energy'!AM37</f>
        <v>29184</v>
      </c>
      <c r="AI8" s="197">
        <f>'2013 Energy'!AN37</f>
        <v>29174</v>
      </c>
      <c r="AJ8" s="197">
        <f>'2013 Energy'!AO37</f>
        <v>29164</v>
      </c>
      <c r="AK8" s="197">
        <f>'2013 Energy'!AP37</f>
        <v>29164</v>
      </c>
      <c r="AL8" s="197"/>
    </row>
    <row r="9" spans="1:38" x14ac:dyDescent="0.25">
      <c r="A9" t="s">
        <v>161</v>
      </c>
      <c r="B9" s="197">
        <f>SUM(B2:B4)</f>
        <v>28287</v>
      </c>
      <c r="C9" s="197">
        <f t="shared" ref="C9:AK9" si="0">SUM(C2:C4)</f>
        <v>28628</v>
      </c>
      <c r="D9" s="197">
        <f t="shared" si="0"/>
        <v>27925</v>
      </c>
      <c r="E9" s="197">
        <f t="shared" si="0"/>
        <v>28016</v>
      </c>
      <c r="F9" s="197">
        <f t="shared" si="0"/>
        <v>28229</v>
      </c>
      <c r="G9" s="197">
        <f t="shared" si="0"/>
        <v>28558</v>
      </c>
      <c r="H9" s="197">
        <f t="shared" si="0"/>
        <v>28906</v>
      </c>
      <c r="I9" s="197">
        <f t="shared" si="0"/>
        <v>29047</v>
      </c>
      <c r="J9" s="197">
        <f t="shared" si="0"/>
        <v>29373</v>
      </c>
      <c r="K9" s="197">
        <f t="shared" si="0"/>
        <v>29742</v>
      </c>
      <c r="L9" s="223">
        <f t="shared" si="0"/>
        <v>30121</v>
      </c>
      <c r="M9" s="197">
        <f t="shared" si="0"/>
        <v>30510</v>
      </c>
      <c r="N9" s="197">
        <f t="shared" si="0"/>
        <v>29444</v>
      </c>
      <c r="O9" s="197">
        <f t="shared" si="0"/>
        <v>29785</v>
      </c>
      <c r="P9" s="197">
        <f t="shared" si="0"/>
        <v>30171</v>
      </c>
      <c r="Q9" s="197">
        <f t="shared" si="0"/>
        <v>30609</v>
      </c>
      <c r="R9" s="197">
        <f t="shared" si="0"/>
        <v>31052</v>
      </c>
      <c r="S9" s="197">
        <f t="shared" si="0"/>
        <v>31294</v>
      </c>
      <c r="T9" s="197">
        <f t="shared" si="0"/>
        <v>31706</v>
      </c>
      <c r="U9" s="197">
        <f t="shared" si="0"/>
        <v>32115</v>
      </c>
      <c r="V9" s="197">
        <f t="shared" si="0"/>
        <v>32549</v>
      </c>
      <c r="W9" s="197">
        <f t="shared" si="0"/>
        <v>32980</v>
      </c>
      <c r="X9" s="197">
        <f t="shared" si="0"/>
        <v>33409</v>
      </c>
      <c r="Y9" s="197">
        <f t="shared" si="0"/>
        <v>33834</v>
      </c>
      <c r="Z9" s="197">
        <f t="shared" si="0"/>
        <v>34259</v>
      </c>
      <c r="AA9" s="197">
        <f t="shared" si="0"/>
        <v>34688</v>
      </c>
      <c r="AB9" s="197">
        <f t="shared" si="0"/>
        <v>35117</v>
      </c>
      <c r="AC9" s="197">
        <f t="shared" si="0"/>
        <v>35543</v>
      </c>
      <c r="AD9" s="197">
        <f t="shared" si="0"/>
        <v>35963</v>
      </c>
      <c r="AE9" s="197">
        <f t="shared" si="0"/>
        <v>36384</v>
      </c>
      <c r="AF9" s="197">
        <f t="shared" si="0"/>
        <v>36786</v>
      </c>
      <c r="AG9" s="197">
        <f t="shared" si="0"/>
        <v>37188</v>
      </c>
      <c r="AH9" s="197">
        <f t="shared" si="0"/>
        <v>37589</v>
      </c>
      <c r="AI9" s="197">
        <f t="shared" si="0"/>
        <v>37991</v>
      </c>
      <c r="AJ9" s="197">
        <f t="shared" si="0"/>
        <v>38393</v>
      </c>
      <c r="AK9" s="197">
        <f t="shared" si="0"/>
        <v>38795</v>
      </c>
      <c r="AL9" s="197"/>
    </row>
    <row r="10" spans="1:38" x14ac:dyDescent="0.25">
      <c r="A10" t="s">
        <v>167</v>
      </c>
      <c r="B10" s="197">
        <f>SUM(B2,B3*1.5,B4)</f>
        <v>28233</v>
      </c>
      <c r="C10" s="197">
        <f t="shared" ref="C10:AK10" si="1">SUM(C2,C3*1.5,C4)</f>
        <v>28526</v>
      </c>
      <c r="D10" s="197">
        <f t="shared" si="1"/>
        <v>27781</v>
      </c>
      <c r="E10" s="197">
        <f t="shared" si="1"/>
        <v>27835</v>
      </c>
      <c r="F10" s="197">
        <f t="shared" si="1"/>
        <v>28012.5</v>
      </c>
      <c r="G10" s="197">
        <f t="shared" si="1"/>
        <v>28307.5</v>
      </c>
      <c r="H10" s="197">
        <f t="shared" si="1"/>
        <v>28632</v>
      </c>
      <c r="I10" s="197">
        <f t="shared" si="1"/>
        <v>28753</v>
      </c>
      <c r="J10" s="197">
        <f t="shared" si="1"/>
        <v>29059</v>
      </c>
      <c r="K10" s="197">
        <f t="shared" si="1"/>
        <v>29408.5</v>
      </c>
      <c r="L10" s="197">
        <f t="shared" si="1"/>
        <v>29773</v>
      </c>
      <c r="M10" s="223">
        <f t="shared" si="1"/>
        <v>30154</v>
      </c>
      <c r="N10" s="197">
        <f t="shared" si="1"/>
        <v>29080</v>
      </c>
      <c r="O10" s="197">
        <f t="shared" si="1"/>
        <v>29409.5</v>
      </c>
      <c r="P10" s="197">
        <f t="shared" si="1"/>
        <v>29784.5</v>
      </c>
      <c r="Q10" s="197">
        <f t="shared" si="1"/>
        <v>30231.5</v>
      </c>
      <c r="R10" s="197">
        <f t="shared" si="1"/>
        <v>30684</v>
      </c>
      <c r="S10" s="197">
        <f t="shared" si="1"/>
        <v>30933</v>
      </c>
      <c r="T10" s="197">
        <f t="shared" si="1"/>
        <v>31350</v>
      </c>
      <c r="U10" s="197">
        <f t="shared" si="1"/>
        <v>31764.5</v>
      </c>
      <c r="V10" s="197">
        <f t="shared" si="1"/>
        <v>32216.5</v>
      </c>
      <c r="W10" s="197">
        <f t="shared" si="1"/>
        <v>32662</v>
      </c>
      <c r="X10" s="197">
        <f t="shared" si="1"/>
        <v>33104.5</v>
      </c>
      <c r="Y10" s="197">
        <f t="shared" si="1"/>
        <v>33541.5</v>
      </c>
      <c r="Z10" s="197">
        <f t="shared" si="1"/>
        <v>33978</v>
      </c>
      <c r="AA10" s="197">
        <f t="shared" si="1"/>
        <v>34420.5</v>
      </c>
      <c r="AB10" s="197">
        <f t="shared" si="1"/>
        <v>34863</v>
      </c>
      <c r="AC10" s="197">
        <f t="shared" si="1"/>
        <v>35301</v>
      </c>
      <c r="AD10" s="197">
        <f t="shared" si="1"/>
        <v>35730.5</v>
      </c>
      <c r="AE10" s="197">
        <f t="shared" si="1"/>
        <v>36161</v>
      </c>
      <c r="AF10" s="197">
        <f t="shared" si="1"/>
        <v>36563</v>
      </c>
      <c r="AG10" s="197">
        <f t="shared" si="1"/>
        <v>36965</v>
      </c>
      <c r="AH10" s="197">
        <f t="shared" si="1"/>
        <v>37366</v>
      </c>
      <c r="AI10" s="197">
        <f t="shared" si="1"/>
        <v>37768</v>
      </c>
      <c r="AJ10" s="197">
        <f t="shared" si="1"/>
        <v>38170</v>
      </c>
      <c r="AK10" s="197">
        <f t="shared" si="1"/>
        <v>38572</v>
      </c>
    </row>
    <row r="11" spans="1:38" x14ac:dyDescent="0.25">
      <c r="A11" t="s">
        <v>168</v>
      </c>
      <c r="B11" s="197">
        <f>SUM(B2,B3*4,B4)</f>
        <v>27963</v>
      </c>
      <c r="C11" s="197">
        <f t="shared" ref="C11:AK11" si="2">SUM(C2,C3*4,C4)</f>
        <v>28016</v>
      </c>
      <c r="D11" s="197">
        <f t="shared" si="2"/>
        <v>27061</v>
      </c>
      <c r="E11" s="197">
        <f t="shared" si="2"/>
        <v>26930</v>
      </c>
      <c r="F11" s="197">
        <f t="shared" si="2"/>
        <v>26930</v>
      </c>
      <c r="G11" s="197">
        <f t="shared" si="2"/>
        <v>27055</v>
      </c>
      <c r="H11" s="197">
        <f t="shared" si="2"/>
        <v>27262</v>
      </c>
      <c r="I11" s="197">
        <f t="shared" si="2"/>
        <v>27283</v>
      </c>
      <c r="J11" s="197">
        <f t="shared" si="2"/>
        <v>27489</v>
      </c>
      <c r="K11" s="197">
        <f t="shared" si="2"/>
        <v>27741</v>
      </c>
      <c r="L11" s="197">
        <f t="shared" si="2"/>
        <v>28033</v>
      </c>
      <c r="M11" s="197">
        <f t="shared" si="2"/>
        <v>28374</v>
      </c>
      <c r="N11" s="197">
        <f t="shared" si="2"/>
        <v>27260</v>
      </c>
      <c r="O11" s="197">
        <f t="shared" si="2"/>
        <v>27532</v>
      </c>
      <c r="P11" s="197">
        <f t="shared" si="2"/>
        <v>27852</v>
      </c>
      <c r="Q11" s="197">
        <f t="shared" si="2"/>
        <v>28344</v>
      </c>
      <c r="R11" s="197">
        <f t="shared" si="2"/>
        <v>28844</v>
      </c>
      <c r="S11" s="197">
        <f t="shared" si="2"/>
        <v>29128</v>
      </c>
      <c r="T11" s="223">
        <f t="shared" si="2"/>
        <v>29570</v>
      </c>
      <c r="U11" s="197">
        <f t="shared" si="2"/>
        <v>30012</v>
      </c>
      <c r="V11" s="197">
        <f t="shared" si="2"/>
        <v>30554</v>
      </c>
      <c r="W11" s="197">
        <f t="shared" si="2"/>
        <v>31072</v>
      </c>
      <c r="X11" s="197">
        <f t="shared" si="2"/>
        <v>31582</v>
      </c>
      <c r="Y11" s="197">
        <f t="shared" si="2"/>
        <v>32079</v>
      </c>
      <c r="Z11" s="197">
        <f t="shared" si="2"/>
        <v>32573</v>
      </c>
      <c r="AA11" s="197">
        <f t="shared" si="2"/>
        <v>33083</v>
      </c>
      <c r="AB11" s="197">
        <f t="shared" si="2"/>
        <v>33593</v>
      </c>
      <c r="AC11" s="197">
        <f t="shared" si="2"/>
        <v>34091</v>
      </c>
      <c r="AD11" s="197">
        <f t="shared" si="2"/>
        <v>34568</v>
      </c>
      <c r="AE11" s="197">
        <f t="shared" si="2"/>
        <v>35046</v>
      </c>
      <c r="AF11" s="197">
        <f t="shared" si="2"/>
        <v>35448</v>
      </c>
      <c r="AG11" s="197">
        <f t="shared" si="2"/>
        <v>35850</v>
      </c>
      <c r="AH11" s="197">
        <f t="shared" si="2"/>
        <v>36251</v>
      </c>
      <c r="AI11" s="197">
        <f t="shared" si="2"/>
        <v>36653</v>
      </c>
      <c r="AJ11" s="197">
        <f t="shared" si="2"/>
        <v>37055</v>
      </c>
      <c r="AK11" s="197">
        <f t="shared" si="2"/>
        <v>37457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workbookViewId="0">
      <selection activeCell="H6" sqref="G6:H6"/>
    </sheetView>
  </sheetViews>
  <sheetFormatPr defaultRowHeight="15" x14ac:dyDescent="0.25"/>
  <cols>
    <col min="1" max="1" width="12.85546875"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x14ac:dyDescent="0.25">
      <c r="A2" t="s">
        <v>158</v>
      </c>
      <c r="B2" s="222">
        <f>811-'2013 Energy'!G26</f>
        <v>0</v>
      </c>
      <c r="C2" s="222">
        <f>811-'2013 Energy'!H26</f>
        <v>0</v>
      </c>
      <c r="D2" s="222">
        <f>811-'2013 Energy'!I26</f>
        <v>0</v>
      </c>
      <c r="E2" s="222">
        <f>811-'2013 Energy'!J26</f>
        <v>0</v>
      </c>
      <c r="F2" s="222">
        <f>811-'2013 Energy'!K26</f>
        <v>0</v>
      </c>
      <c r="G2" s="222">
        <f>811-'2013 Energy'!L26</f>
        <v>0</v>
      </c>
      <c r="H2" s="222">
        <f>811-'2013 Energy'!M26</f>
        <v>219</v>
      </c>
      <c r="I2" s="222">
        <f>811-'2013 Energy'!N26</f>
        <v>811</v>
      </c>
      <c r="J2" s="222">
        <f>811-'2013 Energy'!O26</f>
        <v>811</v>
      </c>
      <c r="K2" s="222">
        <f>811-'2013 Energy'!P26</f>
        <v>811</v>
      </c>
      <c r="L2" s="222">
        <f>811-'2013 Energy'!Q26</f>
        <v>811</v>
      </c>
      <c r="M2" s="222">
        <f>811-'2013 Energy'!R26</f>
        <v>811</v>
      </c>
      <c r="N2" s="222">
        <f>811-'2013 Energy'!S26</f>
        <v>811</v>
      </c>
      <c r="O2" s="222">
        <f>811-'2013 Energy'!T26</f>
        <v>811</v>
      </c>
      <c r="P2" s="222">
        <f>811-'2013 Energy'!U26</f>
        <v>811</v>
      </c>
      <c r="Q2" s="222">
        <f>811-'2013 Energy'!V26</f>
        <v>811</v>
      </c>
      <c r="R2" s="222">
        <f>811-'2013 Energy'!W26</f>
        <v>811</v>
      </c>
      <c r="S2" s="222">
        <f>811-'2013 Energy'!X26</f>
        <v>811</v>
      </c>
      <c r="T2" s="222">
        <f>811-'2013 Energy'!Y26</f>
        <v>811</v>
      </c>
      <c r="U2" s="222">
        <f>811-'2013 Energy'!Z26</f>
        <v>811</v>
      </c>
      <c r="V2" s="222">
        <f>811-'2013 Energy'!AA26</f>
        <v>811</v>
      </c>
      <c r="W2" s="222">
        <f>811-'2013 Energy'!AB26</f>
        <v>811</v>
      </c>
      <c r="X2" s="222">
        <f>811-'2013 Energy'!AC26</f>
        <v>811</v>
      </c>
      <c r="Y2" s="222">
        <f>811-'2013 Energy'!AD26</f>
        <v>811</v>
      </c>
      <c r="Z2" s="222">
        <f>811-'2013 Energy'!AE26</f>
        <v>811</v>
      </c>
      <c r="AA2" s="222">
        <f>811-'2013 Energy'!AF26</f>
        <v>811</v>
      </c>
      <c r="AB2" s="222">
        <f>811-'2013 Energy'!AG26</f>
        <v>811</v>
      </c>
      <c r="AC2" s="222">
        <f>811-'2013 Energy'!AH26</f>
        <v>811</v>
      </c>
      <c r="AD2" s="222">
        <f>811-'2013 Energy'!AI26</f>
        <v>811</v>
      </c>
      <c r="AE2" s="222">
        <f>811-'2013 Energy'!AJ26</f>
        <v>811</v>
      </c>
      <c r="AF2" s="222">
        <f>811-'2013 Energy'!AK26</f>
        <v>811</v>
      </c>
      <c r="AG2" s="222">
        <f>811-'2013 Energy'!AL26</f>
        <v>811</v>
      </c>
      <c r="AH2" s="222">
        <f>811-'2013 Energy'!AM26</f>
        <v>811</v>
      </c>
      <c r="AI2" s="222">
        <f>811-'2013 Energy'!AN26</f>
        <v>811</v>
      </c>
      <c r="AJ2" s="222">
        <f>811-'2013 Energy'!AO26</f>
        <v>811</v>
      </c>
      <c r="AK2" s="222">
        <f>811-'2013 Energy'!AP26</f>
        <v>811</v>
      </c>
    </row>
    <row r="4" spans="1:37" x14ac:dyDescent="0.25">
      <c r="B4" s="7" t="s">
        <v>6</v>
      </c>
      <c r="C4" s="7" t="s">
        <v>7</v>
      </c>
      <c r="D4" s="7" t="s">
        <v>8</v>
      </c>
      <c r="E4" s="7" t="s">
        <v>9</v>
      </c>
      <c r="F4" s="7" t="s">
        <v>10</v>
      </c>
      <c r="G4" s="7" t="s">
        <v>11</v>
      </c>
      <c r="H4" s="7" t="s">
        <v>12</v>
      </c>
      <c r="I4" s="7" t="s">
        <v>13</v>
      </c>
      <c r="J4" s="7" t="s">
        <v>14</v>
      </c>
      <c r="K4" s="7" t="s">
        <v>15</v>
      </c>
      <c r="L4" s="7" t="s">
        <v>16</v>
      </c>
      <c r="M4" s="7" t="s">
        <v>17</v>
      </c>
      <c r="N4" s="7" t="s">
        <v>18</v>
      </c>
      <c r="O4" s="7" t="s">
        <v>19</v>
      </c>
      <c r="P4" s="7" t="s">
        <v>20</v>
      </c>
      <c r="Q4" s="7" t="s">
        <v>21</v>
      </c>
      <c r="R4" s="8" t="s">
        <v>22</v>
      </c>
      <c r="S4" s="10" t="s">
        <v>23</v>
      </c>
      <c r="T4" s="10" t="s">
        <v>24</v>
      </c>
      <c r="U4" s="10" t="s">
        <v>25</v>
      </c>
      <c r="V4" s="10" t="s">
        <v>26</v>
      </c>
      <c r="W4" s="10" t="s">
        <v>27</v>
      </c>
      <c r="X4" s="10" t="s">
        <v>28</v>
      </c>
      <c r="Y4" s="10" t="s">
        <v>29</v>
      </c>
      <c r="Z4" s="10" t="s">
        <v>30</v>
      </c>
      <c r="AA4" s="10" t="s">
        <v>31</v>
      </c>
      <c r="AB4" s="10" t="s">
        <v>32</v>
      </c>
      <c r="AC4" s="10" t="s">
        <v>33</v>
      </c>
      <c r="AD4" s="10" t="s">
        <v>34</v>
      </c>
      <c r="AE4" s="10" t="s">
        <v>35</v>
      </c>
      <c r="AF4" s="10" t="s">
        <v>36</v>
      </c>
      <c r="AG4" s="10" t="s">
        <v>37</v>
      </c>
      <c r="AH4" s="10" t="s">
        <v>38</v>
      </c>
      <c r="AI4" s="10" t="s">
        <v>39</v>
      </c>
      <c r="AJ4" s="10" t="s">
        <v>40</v>
      </c>
      <c r="AK4" s="10" t="s">
        <v>108</v>
      </c>
    </row>
    <row r="5" spans="1:37" x14ac:dyDescent="0.25">
      <c r="A5" t="s">
        <v>111</v>
      </c>
      <c r="B5" s="197">
        <f>'2013 Energy'!G37</f>
        <v>30211</v>
      </c>
      <c r="C5" s="197">
        <f>'2013 Energy'!H37</f>
        <v>30242</v>
      </c>
      <c r="D5" s="197">
        <f>'2013 Energy'!I37</f>
        <v>30652</v>
      </c>
      <c r="E5" s="197">
        <f>'2013 Energy'!J37</f>
        <v>30700</v>
      </c>
      <c r="F5" s="197">
        <f>'2013 Energy'!K37</f>
        <v>30879</v>
      </c>
      <c r="G5" s="197">
        <f>'2013 Energy'!L37</f>
        <v>30871</v>
      </c>
      <c r="H5" s="197">
        <f>'2013 Energy'!M37</f>
        <v>30634</v>
      </c>
      <c r="I5" s="197">
        <f>'2013 Energy'!N37</f>
        <v>30034</v>
      </c>
      <c r="J5" s="197">
        <f>'2013 Energy'!O37</f>
        <v>30026</v>
      </c>
      <c r="K5" s="197">
        <f>'2013 Energy'!P37</f>
        <v>30018</v>
      </c>
      <c r="L5" s="197">
        <f>'2013 Energy'!Q37</f>
        <v>30018</v>
      </c>
      <c r="M5" s="197">
        <f>'2013 Energy'!R37</f>
        <v>30008</v>
      </c>
      <c r="N5" s="197">
        <f>'2013 Energy'!S37</f>
        <v>29560</v>
      </c>
      <c r="O5" s="197">
        <f>'2013 Energy'!T37</f>
        <v>29461</v>
      </c>
      <c r="P5" s="197">
        <f>'2013 Energy'!U37</f>
        <v>29451</v>
      </c>
      <c r="Q5" s="197">
        <f>'2013 Energy'!V37</f>
        <v>29441</v>
      </c>
      <c r="R5" s="197">
        <f>'2013 Energy'!W37</f>
        <v>29441</v>
      </c>
      <c r="S5" s="197">
        <f>'2013 Energy'!X37</f>
        <v>29254</v>
      </c>
      <c r="T5" s="197">
        <f>'2013 Energy'!Y37</f>
        <v>29274</v>
      </c>
      <c r="U5" s="197">
        <f>'2013 Energy'!Z37</f>
        <v>29264</v>
      </c>
      <c r="V5" s="197">
        <f>'2013 Energy'!AA37</f>
        <v>29254</v>
      </c>
      <c r="W5" s="197">
        <f>'2013 Energy'!AB37</f>
        <v>29254</v>
      </c>
      <c r="X5" s="197">
        <f>'2013 Energy'!AC37</f>
        <v>29244</v>
      </c>
      <c r="Y5" s="197">
        <f>'2013 Energy'!AD37</f>
        <v>29234</v>
      </c>
      <c r="Z5" s="197">
        <f>'2013 Energy'!AE37</f>
        <v>29234</v>
      </c>
      <c r="AA5" s="197">
        <f>'2013 Energy'!AF37</f>
        <v>29224</v>
      </c>
      <c r="AB5" s="197">
        <f>'2013 Energy'!AG37</f>
        <v>29224</v>
      </c>
      <c r="AC5" s="197">
        <f>'2013 Energy'!AH37</f>
        <v>29214</v>
      </c>
      <c r="AD5" s="197">
        <f>'2013 Energy'!AI37</f>
        <v>29204</v>
      </c>
      <c r="AE5" s="197">
        <f>'2013 Energy'!AJ37</f>
        <v>29204</v>
      </c>
      <c r="AF5" s="197">
        <f>'2013 Energy'!AK37</f>
        <v>29194</v>
      </c>
      <c r="AG5" s="197">
        <f>'2013 Energy'!AL37</f>
        <v>29184</v>
      </c>
      <c r="AH5" s="197">
        <f>'2013 Energy'!AM37</f>
        <v>29184</v>
      </c>
      <c r="AI5" s="197">
        <f>'2013 Energy'!AN37</f>
        <v>29174</v>
      </c>
      <c r="AJ5" s="197">
        <f>'2013 Energy'!AO37</f>
        <v>29164</v>
      </c>
      <c r="AK5" s="197">
        <f>'2013 Energy'!AP37</f>
        <v>29164</v>
      </c>
    </row>
    <row r="6" spans="1:37" x14ac:dyDescent="0.25">
      <c r="A6" t="s">
        <v>159</v>
      </c>
      <c r="B6" s="197"/>
      <c r="C6" s="197"/>
      <c r="D6" s="197"/>
      <c r="E6" s="197"/>
      <c r="F6" s="197"/>
      <c r="G6" s="197">
        <f>'2013 Energy'!L37+G2</f>
        <v>30871</v>
      </c>
      <c r="H6" s="197">
        <f>'2013 Energy'!M37+H2</f>
        <v>30853</v>
      </c>
      <c r="I6" s="197">
        <f>'2013 Energy'!N37+I2</f>
        <v>30845</v>
      </c>
      <c r="J6" s="197">
        <f>'2013 Energy'!O37+J2</f>
        <v>30837</v>
      </c>
      <c r="K6" s="197">
        <f>'2013 Energy'!P37+K2</f>
        <v>30829</v>
      </c>
      <c r="L6" s="197">
        <f>'2013 Energy'!Q37+L2</f>
        <v>30829</v>
      </c>
      <c r="M6" s="197">
        <f>'2013 Energy'!R37+M2</f>
        <v>30819</v>
      </c>
      <c r="N6" s="197">
        <f>'2013 Energy'!S37+N2</f>
        <v>30371</v>
      </c>
      <c r="O6" s="197">
        <f>'2013 Energy'!T37+O2</f>
        <v>30272</v>
      </c>
      <c r="P6" s="197">
        <f>'2013 Energy'!U37+P2</f>
        <v>30262</v>
      </c>
      <c r="Q6" s="197">
        <f>'2013 Energy'!V37+Q2</f>
        <v>30252</v>
      </c>
      <c r="R6" s="197">
        <f>'2013 Energy'!W37+R2</f>
        <v>30252</v>
      </c>
      <c r="S6" s="197">
        <f>'2013 Energy'!X37+S2</f>
        <v>30065</v>
      </c>
      <c r="T6" s="197">
        <f>'2013 Energy'!Y37+T2</f>
        <v>30085</v>
      </c>
      <c r="U6" s="197">
        <f>'2013 Energy'!Z37+U2</f>
        <v>30075</v>
      </c>
      <c r="V6" s="197">
        <f>'2013 Energy'!AA37+V2</f>
        <v>30065</v>
      </c>
      <c r="W6" s="197">
        <f>'2013 Energy'!AB37+W2</f>
        <v>30065</v>
      </c>
      <c r="X6" s="197">
        <f>'2013 Energy'!AC37+X2</f>
        <v>30055</v>
      </c>
      <c r="Y6" s="197">
        <f>'2013 Energy'!AD37+Y2</f>
        <v>30045</v>
      </c>
      <c r="Z6" s="197">
        <f>'2013 Energy'!AE37+Z2</f>
        <v>30045</v>
      </c>
      <c r="AA6" s="197">
        <f>'2013 Energy'!AF37+AA2</f>
        <v>30035</v>
      </c>
      <c r="AB6" s="197">
        <f>'2013 Energy'!AG37+AB2</f>
        <v>30035</v>
      </c>
      <c r="AC6" s="197">
        <f>'2013 Energy'!AH37+AC2</f>
        <v>30025</v>
      </c>
      <c r="AD6" s="197">
        <f>'2013 Energy'!AI37+AD2</f>
        <v>30015</v>
      </c>
      <c r="AE6" s="197">
        <f>'2013 Energy'!AJ37+AE2</f>
        <v>30015</v>
      </c>
      <c r="AF6" s="197">
        <f>'2013 Energy'!AK37+AF2</f>
        <v>30005</v>
      </c>
      <c r="AG6" s="197">
        <f>'2013 Energy'!AL37+AG2</f>
        <v>29995</v>
      </c>
      <c r="AH6" s="197">
        <f>'2013 Energy'!AM37+AH2</f>
        <v>29995</v>
      </c>
      <c r="AI6" s="197">
        <f>'2013 Energy'!AN37+AI2</f>
        <v>29985</v>
      </c>
      <c r="AJ6" s="197">
        <f>'2013 Energy'!AO37+AJ2</f>
        <v>29975</v>
      </c>
      <c r="AK6" s="197">
        <f>'2013 Energy'!AP37+AK2</f>
        <v>29975</v>
      </c>
    </row>
    <row r="7" spans="1:37" x14ac:dyDescent="0.25">
      <c r="A7" t="s">
        <v>160</v>
      </c>
      <c r="B7" s="197">
        <f>'2012 Energy'!H48</f>
        <v>28717</v>
      </c>
      <c r="C7" s="197">
        <f>'2012 Energy'!I48</f>
        <v>28956</v>
      </c>
      <c r="D7" s="197">
        <f>'2012 Energy'!J48</f>
        <v>28005</v>
      </c>
      <c r="E7" s="197">
        <f>'2012 Energy'!K48</f>
        <v>28045</v>
      </c>
      <c r="F7" s="197">
        <f>'2012 Energy'!L48</f>
        <v>28423</v>
      </c>
      <c r="G7" s="197">
        <f>'2012 Energy'!M48</f>
        <v>28837</v>
      </c>
      <c r="H7" s="197">
        <f>'2012 Energy'!N48</f>
        <v>29080</v>
      </c>
      <c r="I7" s="197">
        <f>'2012 Energy'!O48</f>
        <v>29511</v>
      </c>
      <c r="J7" s="197">
        <f>'2012 Energy'!P48</f>
        <v>29923</v>
      </c>
      <c r="K7" s="197">
        <f>'2012 Energy'!Q48</f>
        <v>30344</v>
      </c>
      <c r="L7" s="197">
        <f>'2012 Energy'!R48</f>
        <v>30778</v>
      </c>
      <c r="M7" s="197">
        <f>'2012 Energy'!S48</f>
        <v>31223</v>
      </c>
      <c r="N7" s="197">
        <f>'2012 Energy'!T48</f>
        <v>30048</v>
      </c>
      <c r="O7" s="223">
        <f>'2012 Energy'!U48</f>
        <v>30438</v>
      </c>
      <c r="P7" s="197">
        <f>'2012 Energy'!V48</f>
        <v>30903</v>
      </c>
      <c r="Q7" s="197">
        <f>'2012 Energy'!W48</f>
        <v>31378</v>
      </c>
      <c r="R7" s="197">
        <f>'2012 Energy'!X48</f>
        <v>31859</v>
      </c>
      <c r="S7" s="197">
        <f>'2012 Energy'!Y48</f>
        <v>32326</v>
      </c>
      <c r="T7" s="197">
        <f>'2012 Energy'!Z48</f>
        <v>32777</v>
      </c>
      <c r="U7" s="197">
        <f>'2012 Energy'!AA48</f>
        <v>33248</v>
      </c>
      <c r="V7" s="197">
        <f>'2012 Energy'!AB48</f>
        <v>33742</v>
      </c>
      <c r="W7" s="197">
        <f>'2012 Energy'!AC48</f>
        <v>34232</v>
      </c>
      <c r="X7" s="197">
        <f>'2012 Energy'!AD48</f>
        <v>34718</v>
      </c>
      <c r="Y7" s="197">
        <f>'2012 Energy'!AE48</f>
        <v>35201</v>
      </c>
      <c r="Z7" s="197">
        <f>'2012 Energy'!AF48</f>
        <v>35687</v>
      </c>
      <c r="AA7" s="197">
        <f>'2012 Energy'!AG48</f>
        <v>36175</v>
      </c>
      <c r="AB7" s="197">
        <f>'2012 Energy'!AH48</f>
        <v>36662</v>
      </c>
      <c r="AC7" s="197">
        <f>'2012 Energy'!AI48</f>
        <v>37148</v>
      </c>
      <c r="AD7" s="197">
        <f>'2012 Energy'!AJ48</f>
        <v>37630</v>
      </c>
      <c r="AE7" s="197">
        <f>'2012 Energy'!AK48</f>
        <v>38116</v>
      </c>
      <c r="AF7" s="197">
        <f>'2012 Energy'!AL48</f>
        <v>38602</v>
      </c>
      <c r="AG7" s="197">
        <f>'2012 Energy'!AM48</f>
        <v>39087</v>
      </c>
      <c r="AH7" s="197">
        <f>'2012 Energy'!AN48</f>
        <v>39572</v>
      </c>
      <c r="AI7" s="197">
        <f>'2012 Energy'!AO48</f>
        <v>40056</v>
      </c>
      <c r="AJ7" s="197">
        <f>'2012 Energy'!AP48</f>
        <v>40542</v>
      </c>
      <c r="AK7" s="197"/>
    </row>
    <row r="8" spans="1:37" x14ac:dyDescent="0.25">
      <c r="A8" t="s">
        <v>161</v>
      </c>
      <c r="B8" s="197">
        <f>'2013 Energy'!G48</f>
        <v>28287</v>
      </c>
      <c r="C8" s="197">
        <f>'2013 Energy'!H48</f>
        <v>28628</v>
      </c>
      <c r="D8" s="197">
        <f>'2013 Energy'!I48</f>
        <v>27925</v>
      </c>
      <c r="E8" s="197">
        <f>'2013 Energy'!J48</f>
        <v>28016</v>
      </c>
      <c r="F8" s="197">
        <f>'2013 Energy'!K48</f>
        <v>28229</v>
      </c>
      <c r="G8" s="197">
        <f>'2013 Energy'!L48</f>
        <v>28558</v>
      </c>
      <c r="H8" s="197">
        <f>'2013 Energy'!M48</f>
        <v>28906</v>
      </c>
      <c r="I8" s="197">
        <f>'2013 Energy'!N48</f>
        <v>29047</v>
      </c>
      <c r="J8" s="197">
        <f>'2013 Energy'!O48</f>
        <v>29373</v>
      </c>
      <c r="K8" s="197">
        <f>'2013 Energy'!P48</f>
        <v>29742</v>
      </c>
      <c r="L8" s="197">
        <f>'2013 Energy'!Q48</f>
        <v>30121</v>
      </c>
      <c r="M8" s="197">
        <f>'2013 Energy'!R48</f>
        <v>30510</v>
      </c>
      <c r="N8" s="197">
        <f>'2013 Energy'!S48</f>
        <v>29444</v>
      </c>
      <c r="O8" s="197">
        <f>'2013 Energy'!T48</f>
        <v>29785</v>
      </c>
      <c r="P8" s="197">
        <f>'2013 Energy'!U48</f>
        <v>30171</v>
      </c>
      <c r="Q8" s="223">
        <f>'2013 Energy'!V48</f>
        <v>30609</v>
      </c>
      <c r="R8" s="197">
        <f>'2013 Energy'!W48</f>
        <v>31052</v>
      </c>
      <c r="S8" s="197">
        <f>'2013 Energy'!X48</f>
        <v>31294</v>
      </c>
      <c r="T8" s="197">
        <f>'2013 Energy'!Y48</f>
        <v>31706</v>
      </c>
      <c r="U8" s="197">
        <f>'2013 Energy'!Z48</f>
        <v>32115</v>
      </c>
      <c r="V8" s="197">
        <f>'2013 Energy'!AA48</f>
        <v>32549</v>
      </c>
      <c r="W8" s="197">
        <f>'2013 Energy'!AB48</f>
        <v>32980</v>
      </c>
      <c r="X8" s="197">
        <f>'2013 Energy'!AC48</f>
        <v>33409</v>
      </c>
      <c r="Y8" s="197">
        <f>'2013 Energy'!AD48</f>
        <v>33834</v>
      </c>
      <c r="Z8" s="197">
        <f>'2013 Energy'!AE48</f>
        <v>34259</v>
      </c>
      <c r="AA8" s="197">
        <f>'2013 Energy'!AF48</f>
        <v>34688</v>
      </c>
      <c r="AB8" s="197">
        <f>'2013 Energy'!AG48</f>
        <v>35117</v>
      </c>
      <c r="AC8" s="197">
        <f>'2013 Energy'!AH48</f>
        <v>35543</v>
      </c>
      <c r="AD8" s="197">
        <f>'2013 Energy'!AI48</f>
        <v>35963</v>
      </c>
      <c r="AE8" s="197">
        <f>'2013 Energy'!AJ48</f>
        <v>36384</v>
      </c>
      <c r="AF8" s="197">
        <f>'2013 Energy'!AK48</f>
        <v>36786</v>
      </c>
      <c r="AG8" s="197">
        <f>'2013 Energy'!AL48</f>
        <v>37188</v>
      </c>
      <c r="AH8" s="197">
        <f>'2013 Energy'!AM48</f>
        <v>37589</v>
      </c>
      <c r="AI8" s="197">
        <f>'2013 Energy'!AN48</f>
        <v>37991</v>
      </c>
      <c r="AJ8" s="197">
        <f>'2013 Energy'!AO48</f>
        <v>38393</v>
      </c>
      <c r="AK8" s="197">
        <f>'2013 Energy'!AP48</f>
        <v>38795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opLeftCell="A10" workbookViewId="0">
      <selection activeCell="H6" sqref="G6:H6"/>
    </sheetView>
  </sheetViews>
  <sheetFormatPr defaultRowHeight="15" x14ac:dyDescent="0.25"/>
  <cols>
    <col min="1" max="1" width="29"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s="35" customFormat="1" x14ac:dyDescent="0.25">
      <c r="A2" s="213" t="s">
        <v>58</v>
      </c>
      <c r="B2" s="50">
        <f>'2013 Energy'!G24</f>
        <v>21914</v>
      </c>
      <c r="C2" s="50">
        <f>'2013 Energy'!H24</f>
        <v>21912</v>
      </c>
      <c r="D2" s="50">
        <f>'2013 Energy'!I24</f>
        <v>21911</v>
      </c>
      <c r="E2" s="50">
        <f>'2013 Energy'!J24</f>
        <v>21899</v>
      </c>
      <c r="F2" s="50">
        <f>'2013 Energy'!K24</f>
        <v>21888</v>
      </c>
      <c r="G2" s="50">
        <f>'2013 Energy'!L24</f>
        <v>21880</v>
      </c>
      <c r="H2" s="50">
        <f>'2013 Energy'!M24</f>
        <v>21862</v>
      </c>
      <c r="I2" s="50">
        <f>'2013 Energy'!N24</f>
        <v>21854</v>
      </c>
      <c r="J2" s="50">
        <f>'2013 Energy'!O24</f>
        <v>21846</v>
      </c>
      <c r="K2" s="50">
        <f>'2013 Energy'!P24</f>
        <v>21838</v>
      </c>
      <c r="L2" s="50">
        <f>'2013 Energy'!Q24</f>
        <v>21838</v>
      </c>
      <c r="M2" s="50">
        <f>'2013 Energy'!R24</f>
        <v>21828</v>
      </c>
      <c r="N2" s="50">
        <f>'2013 Energy'!S24</f>
        <v>21818</v>
      </c>
      <c r="O2" s="50">
        <f>'2013 Energy'!T24</f>
        <v>21818</v>
      </c>
      <c r="P2" s="50">
        <f>'2013 Energy'!U24</f>
        <v>21808</v>
      </c>
      <c r="Q2" s="50">
        <f>'2013 Energy'!V24</f>
        <v>21798</v>
      </c>
      <c r="R2" s="50">
        <f>'2013 Energy'!W24</f>
        <v>21798</v>
      </c>
      <c r="S2" s="50">
        <f>'2013 Energy'!X24</f>
        <v>21788</v>
      </c>
      <c r="T2" s="50">
        <f>'2013 Energy'!Y24</f>
        <v>21788</v>
      </c>
      <c r="U2" s="50">
        <f>'2013 Energy'!Z24</f>
        <v>21778</v>
      </c>
      <c r="V2" s="50">
        <f>'2013 Energy'!AA24</f>
        <v>21768</v>
      </c>
      <c r="W2" s="50">
        <f>'2013 Energy'!AB24</f>
        <v>21768</v>
      </c>
      <c r="X2" s="50">
        <f>'2013 Energy'!AC24</f>
        <v>21758</v>
      </c>
      <c r="Y2" s="50">
        <f>'2013 Energy'!AD24</f>
        <v>21748</v>
      </c>
      <c r="Z2" s="50">
        <f>'2013 Energy'!AE24</f>
        <v>21748</v>
      </c>
      <c r="AA2" s="50">
        <f>'2013 Energy'!AF24</f>
        <v>21738</v>
      </c>
      <c r="AB2" s="50">
        <f>'2013 Energy'!AG24</f>
        <v>21738</v>
      </c>
      <c r="AC2" s="50">
        <f>'2013 Energy'!AH24</f>
        <v>21728</v>
      </c>
      <c r="AD2" s="50">
        <f>'2013 Energy'!AI24</f>
        <v>21718</v>
      </c>
      <c r="AE2" s="50">
        <f>'2013 Energy'!AJ24</f>
        <v>21718</v>
      </c>
      <c r="AF2" s="50">
        <f>'2013 Energy'!AK24</f>
        <v>21708</v>
      </c>
      <c r="AG2" s="50">
        <f>'2013 Energy'!AL24</f>
        <v>21698</v>
      </c>
      <c r="AH2" s="50">
        <f>'2013 Energy'!AM24</f>
        <v>21698</v>
      </c>
      <c r="AI2" s="50">
        <f>'2013 Energy'!AN24</f>
        <v>21688</v>
      </c>
      <c r="AJ2" s="50">
        <f>'2013 Energy'!AO24</f>
        <v>21678</v>
      </c>
      <c r="AK2" s="50">
        <f>'2013 Energy'!AP24</f>
        <v>21678</v>
      </c>
    </row>
    <row r="3" spans="1:37" x14ac:dyDescent="0.25">
      <c r="A3" s="155" t="s">
        <v>59</v>
      </c>
      <c r="B3" s="50">
        <f>'2013 Energy'!G25</f>
        <v>0</v>
      </c>
      <c r="C3" s="50">
        <f>'2013 Energy'!H25</f>
        <v>0</v>
      </c>
      <c r="D3" s="50">
        <f>'2013 Energy'!I25</f>
        <v>0</v>
      </c>
      <c r="E3" s="50">
        <f>'2013 Energy'!J25</f>
        <v>0</v>
      </c>
      <c r="F3" s="50">
        <f>'2013 Energy'!K25</f>
        <v>0</v>
      </c>
      <c r="G3" s="50">
        <f>'2013 Energy'!L25</f>
        <v>0</v>
      </c>
      <c r="H3" s="50">
        <f>'2013 Energy'!M25</f>
        <v>0</v>
      </c>
      <c r="I3" s="50">
        <f>'2013 Energy'!N25</f>
        <v>0</v>
      </c>
      <c r="J3" s="50">
        <f>'2013 Energy'!O25</f>
        <v>0</v>
      </c>
      <c r="K3" s="50">
        <f>'2013 Energy'!P25</f>
        <v>0</v>
      </c>
      <c r="L3" s="50">
        <f>'2013 Energy'!Q25</f>
        <v>0</v>
      </c>
      <c r="M3" s="50">
        <f>'2013 Energy'!R25</f>
        <v>0</v>
      </c>
      <c r="N3" s="50">
        <f>'2013 Energy'!S25</f>
        <v>0</v>
      </c>
      <c r="O3" s="50">
        <f>'2013 Energy'!T25</f>
        <v>0</v>
      </c>
      <c r="P3" s="50">
        <f>'2013 Energy'!U25</f>
        <v>0</v>
      </c>
      <c r="Q3" s="50">
        <f>'2013 Energy'!V25</f>
        <v>0</v>
      </c>
      <c r="R3" s="50">
        <f>'2013 Energy'!W25</f>
        <v>0</v>
      </c>
      <c r="S3" s="50">
        <f>'2013 Energy'!X25</f>
        <v>0</v>
      </c>
      <c r="T3" s="50">
        <f>'2013 Energy'!Y25</f>
        <v>0</v>
      </c>
      <c r="U3" s="50">
        <f>'2013 Energy'!Z25</f>
        <v>0</v>
      </c>
      <c r="V3" s="50">
        <f>'2013 Energy'!AA25</f>
        <v>0</v>
      </c>
      <c r="W3" s="50">
        <f>'2013 Energy'!AB25</f>
        <v>0</v>
      </c>
      <c r="X3" s="50">
        <f>'2013 Energy'!AC25</f>
        <v>0</v>
      </c>
      <c r="Y3" s="50">
        <f>'2013 Energy'!AD25</f>
        <v>0</v>
      </c>
      <c r="Z3" s="50">
        <f>'2013 Energy'!AE25</f>
        <v>0</v>
      </c>
      <c r="AA3" s="50">
        <f>'2013 Energy'!AF25</f>
        <v>0</v>
      </c>
      <c r="AB3" s="50">
        <f>'2013 Energy'!AG25</f>
        <v>0</v>
      </c>
      <c r="AC3" s="50">
        <f>'2013 Energy'!AH25</f>
        <v>0</v>
      </c>
      <c r="AD3" s="50">
        <f>'2013 Energy'!AI25</f>
        <v>0</v>
      </c>
      <c r="AE3" s="50">
        <f>'2013 Energy'!AJ25</f>
        <v>0</v>
      </c>
      <c r="AF3" s="50">
        <f>'2013 Energy'!AK25</f>
        <v>0</v>
      </c>
      <c r="AG3" s="50">
        <f>'2013 Energy'!AL25</f>
        <v>0</v>
      </c>
      <c r="AH3" s="50">
        <f>'2013 Energy'!AM25</f>
        <v>0</v>
      </c>
      <c r="AI3" s="50">
        <f>'2013 Energy'!AN25</f>
        <v>0</v>
      </c>
      <c r="AJ3" s="50">
        <f>'2013 Energy'!AO25</f>
        <v>0</v>
      </c>
      <c r="AK3" s="50">
        <f>'2013 Energy'!AP25</f>
        <v>0</v>
      </c>
    </row>
    <row r="4" spans="1:37" x14ac:dyDescent="0.25">
      <c r="A4" s="217" t="s">
        <v>139</v>
      </c>
      <c r="B4" s="50">
        <f>'2013 Energy'!G26</f>
        <v>811</v>
      </c>
      <c r="C4" s="50">
        <f>'2013 Energy'!H26</f>
        <v>811</v>
      </c>
      <c r="D4" s="50">
        <f>'2013 Energy'!I26</f>
        <v>811</v>
      </c>
      <c r="E4" s="50">
        <f>'2013 Energy'!J26</f>
        <v>811</v>
      </c>
      <c r="F4" s="50">
        <f>'2013 Energy'!K26</f>
        <v>811</v>
      </c>
      <c r="G4" s="50">
        <f>'2013 Energy'!L26</f>
        <v>811</v>
      </c>
      <c r="H4" s="50">
        <f>'2013 Energy'!M26</f>
        <v>592</v>
      </c>
      <c r="I4" s="50">
        <f>'2013 Energy'!N26</f>
        <v>0</v>
      </c>
      <c r="J4" s="50">
        <f>'2013 Energy'!O26</f>
        <v>0</v>
      </c>
      <c r="K4" s="50">
        <f>'2013 Energy'!P26</f>
        <v>0</v>
      </c>
      <c r="L4" s="50">
        <f>'2013 Energy'!Q26</f>
        <v>0</v>
      </c>
      <c r="M4" s="50">
        <f>'2013 Energy'!R26</f>
        <v>0</v>
      </c>
      <c r="N4" s="50">
        <f>'2013 Energy'!S26</f>
        <v>0</v>
      </c>
      <c r="O4" s="50">
        <f>'2013 Energy'!T26</f>
        <v>0</v>
      </c>
      <c r="P4" s="50">
        <f>'2013 Energy'!U26</f>
        <v>0</v>
      </c>
      <c r="Q4" s="50">
        <f>'2013 Energy'!V26</f>
        <v>0</v>
      </c>
      <c r="R4" s="50">
        <f>'2013 Energy'!W26</f>
        <v>0</v>
      </c>
      <c r="S4" s="50">
        <f>'2013 Energy'!X26</f>
        <v>0</v>
      </c>
      <c r="T4" s="50">
        <f>'2013 Energy'!Y26</f>
        <v>0</v>
      </c>
      <c r="U4" s="50">
        <f>'2013 Energy'!Z26</f>
        <v>0</v>
      </c>
      <c r="V4" s="50">
        <f>'2013 Energy'!AA26</f>
        <v>0</v>
      </c>
      <c r="W4" s="50">
        <f>'2013 Energy'!AB26</f>
        <v>0</v>
      </c>
      <c r="X4" s="50">
        <f>'2013 Energy'!AC26</f>
        <v>0</v>
      </c>
      <c r="Y4" s="50">
        <f>'2013 Energy'!AD26</f>
        <v>0</v>
      </c>
      <c r="Z4" s="50">
        <f>'2013 Energy'!AE26</f>
        <v>0</v>
      </c>
      <c r="AA4" s="50">
        <f>'2013 Energy'!AF26</f>
        <v>0</v>
      </c>
      <c r="AB4" s="50">
        <f>'2013 Energy'!AG26</f>
        <v>0</v>
      </c>
      <c r="AC4" s="50">
        <f>'2013 Energy'!AH26</f>
        <v>0</v>
      </c>
      <c r="AD4" s="50">
        <f>'2013 Energy'!AI26</f>
        <v>0</v>
      </c>
      <c r="AE4" s="50">
        <f>'2013 Energy'!AJ26</f>
        <v>0</v>
      </c>
      <c r="AF4" s="50">
        <f>'2013 Energy'!AK26</f>
        <v>0</v>
      </c>
      <c r="AG4" s="50">
        <f>'2013 Energy'!AL26</f>
        <v>0</v>
      </c>
      <c r="AH4" s="50">
        <f>'2013 Energy'!AM26</f>
        <v>0</v>
      </c>
      <c r="AI4" s="50">
        <f>'2013 Energy'!AN26</f>
        <v>0</v>
      </c>
      <c r="AJ4" s="50">
        <f>'2013 Energy'!AO26</f>
        <v>0</v>
      </c>
      <c r="AK4" s="50">
        <f>'2013 Energy'!AP26</f>
        <v>0</v>
      </c>
    </row>
    <row r="5" spans="1:37" x14ac:dyDescent="0.25">
      <c r="A5" s="218" t="s">
        <v>140</v>
      </c>
      <c r="B5" s="50">
        <f>'2013 Energy'!G27</f>
        <v>953</v>
      </c>
      <c r="C5" s="50">
        <f>'2013 Energy'!H27</f>
        <v>953</v>
      </c>
      <c r="D5" s="50">
        <f>'2013 Energy'!I27</f>
        <v>953</v>
      </c>
      <c r="E5" s="50">
        <f>'2013 Energy'!J27</f>
        <v>953</v>
      </c>
      <c r="F5" s="50">
        <f>'2013 Energy'!K27</f>
        <v>953</v>
      </c>
      <c r="G5" s="50">
        <f>'2013 Energy'!L27</f>
        <v>953</v>
      </c>
      <c r="H5" s="50">
        <f>'2013 Energy'!M27</f>
        <v>953</v>
      </c>
      <c r="I5" s="50">
        <f>'2013 Energy'!N27</f>
        <v>953</v>
      </c>
      <c r="J5" s="50">
        <f>'2013 Energy'!O27</f>
        <v>953</v>
      </c>
      <c r="K5" s="50">
        <f>'2013 Energy'!P27</f>
        <v>953</v>
      </c>
      <c r="L5" s="50">
        <f>'2013 Energy'!Q27</f>
        <v>953</v>
      </c>
      <c r="M5" s="50">
        <f>'2013 Energy'!R27</f>
        <v>953</v>
      </c>
      <c r="N5" s="50">
        <f>'2013 Energy'!S27</f>
        <v>953</v>
      </c>
      <c r="O5" s="50">
        <f>'2013 Energy'!T27</f>
        <v>953</v>
      </c>
      <c r="P5" s="50">
        <f>'2013 Energy'!U27</f>
        <v>953</v>
      </c>
      <c r="Q5" s="50">
        <f>'2013 Energy'!V27</f>
        <v>953</v>
      </c>
      <c r="R5" s="50">
        <f>'2013 Energy'!W27</f>
        <v>953</v>
      </c>
      <c r="S5" s="50">
        <f>'2013 Energy'!X27</f>
        <v>953</v>
      </c>
      <c r="T5" s="50">
        <f>'2013 Energy'!Y27</f>
        <v>953</v>
      </c>
      <c r="U5" s="50">
        <f>'2013 Energy'!Z27</f>
        <v>953</v>
      </c>
      <c r="V5" s="50">
        <f>'2013 Energy'!AA27</f>
        <v>953</v>
      </c>
      <c r="W5" s="50">
        <f>'2013 Energy'!AB27</f>
        <v>953</v>
      </c>
      <c r="X5" s="50">
        <f>'2013 Energy'!AC27</f>
        <v>953</v>
      </c>
      <c r="Y5" s="50">
        <f>'2013 Energy'!AD27</f>
        <v>953</v>
      </c>
      <c r="Z5" s="50">
        <f>'2013 Energy'!AE27</f>
        <v>953</v>
      </c>
      <c r="AA5" s="50">
        <f>'2013 Energy'!AF27</f>
        <v>953</v>
      </c>
      <c r="AB5" s="50">
        <f>'2013 Energy'!AG27</f>
        <v>953</v>
      </c>
      <c r="AC5" s="50">
        <f>'2013 Energy'!AH27</f>
        <v>953</v>
      </c>
      <c r="AD5" s="50">
        <f>'2013 Energy'!AI27</f>
        <v>953</v>
      </c>
      <c r="AE5" s="50">
        <f>'2013 Energy'!AJ27</f>
        <v>953</v>
      </c>
      <c r="AF5" s="50">
        <f>'2013 Energy'!AK27</f>
        <v>953</v>
      </c>
      <c r="AG5" s="50">
        <f>'2013 Energy'!AL27</f>
        <v>953</v>
      </c>
      <c r="AH5" s="50">
        <f>'2013 Energy'!AM27</f>
        <v>953</v>
      </c>
      <c r="AI5" s="50">
        <f>'2013 Energy'!AN27</f>
        <v>953</v>
      </c>
      <c r="AJ5" s="50">
        <f>'2013 Energy'!AO27</f>
        <v>953</v>
      </c>
      <c r="AK5" s="50">
        <f>'2013 Energy'!AP27</f>
        <v>953</v>
      </c>
    </row>
    <row r="6" spans="1:37" x14ac:dyDescent="0.25">
      <c r="A6" s="219" t="s">
        <v>141</v>
      </c>
      <c r="B6" s="50">
        <f>'2013 Energy'!G28</f>
        <v>2354</v>
      </c>
      <c r="C6" s="50">
        <f>'2013 Energy'!H28</f>
        <v>2354</v>
      </c>
      <c r="D6" s="50">
        <f>'2013 Energy'!I28</f>
        <v>2354</v>
      </c>
      <c r="E6" s="50">
        <f>'2013 Energy'!J28</f>
        <v>2354</v>
      </c>
      <c r="F6" s="50">
        <f>'2013 Energy'!K28</f>
        <v>2354</v>
      </c>
      <c r="G6" s="50">
        <f>'2013 Energy'!L28</f>
        <v>2354</v>
      </c>
      <c r="H6" s="50">
        <f>'2013 Energy'!M28</f>
        <v>2354</v>
      </c>
      <c r="I6" s="50">
        <f>'2013 Energy'!N28</f>
        <v>2354</v>
      </c>
      <c r="J6" s="50">
        <f>'2013 Energy'!O28</f>
        <v>2354</v>
      </c>
      <c r="K6" s="50">
        <f>'2013 Energy'!P28</f>
        <v>2354</v>
      </c>
      <c r="L6" s="50">
        <f>'2013 Energy'!Q28</f>
        <v>2354</v>
      </c>
      <c r="M6" s="50">
        <f>'2013 Energy'!R28</f>
        <v>2354</v>
      </c>
      <c r="N6" s="50">
        <f>'2013 Energy'!S28</f>
        <v>2354</v>
      </c>
      <c r="O6" s="50">
        <f>'2013 Energy'!T28</f>
        <v>2354</v>
      </c>
      <c r="P6" s="50">
        <f>'2013 Energy'!U28</f>
        <v>2354</v>
      </c>
      <c r="Q6" s="50">
        <f>'2013 Energy'!V28</f>
        <v>2354</v>
      </c>
      <c r="R6" s="50">
        <f>'2013 Energy'!W28</f>
        <v>2354</v>
      </c>
      <c r="S6" s="50">
        <f>'2013 Energy'!X28</f>
        <v>2354</v>
      </c>
      <c r="T6" s="50">
        <f>'2013 Energy'!Y28</f>
        <v>2354</v>
      </c>
      <c r="U6" s="50">
        <f>'2013 Energy'!Z28</f>
        <v>2354</v>
      </c>
      <c r="V6" s="50">
        <f>'2013 Energy'!AA28</f>
        <v>2354</v>
      </c>
      <c r="W6" s="50">
        <f>'2013 Energy'!AB28</f>
        <v>2354</v>
      </c>
      <c r="X6" s="50">
        <f>'2013 Energy'!AC28</f>
        <v>2354</v>
      </c>
      <c r="Y6" s="50">
        <f>'2013 Energy'!AD28</f>
        <v>2354</v>
      </c>
      <c r="Z6" s="50">
        <f>'2013 Energy'!AE28</f>
        <v>2354</v>
      </c>
      <c r="AA6" s="50">
        <f>'2013 Energy'!AF28</f>
        <v>2354</v>
      </c>
      <c r="AB6" s="50">
        <f>'2013 Energy'!AG28</f>
        <v>2354</v>
      </c>
      <c r="AC6" s="50">
        <f>'2013 Energy'!AH28</f>
        <v>2354</v>
      </c>
      <c r="AD6" s="50">
        <f>'2013 Energy'!AI28</f>
        <v>2354</v>
      </c>
      <c r="AE6" s="50">
        <f>'2013 Energy'!AJ28</f>
        <v>2354</v>
      </c>
      <c r="AF6" s="50">
        <f>'2013 Energy'!AK28</f>
        <v>2354</v>
      </c>
      <c r="AG6" s="50">
        <f>'2013 Energy'!AL28</f>
        <v>2354</v>
      </c>
      <c r="AH6" s="50">
        <f>'2013 Energy'!AM28</f>
        <v>2354</v>
      </c>
      <c r="AI6" s="50">
        <f>'2013 Energy'!AN28</f>
        <v>2354</v>
      </c>
      <c r="AJ6" s="50">
        <f>'2013 Energy'!AO28</f>
        <v>2354</v>
      </c>
      <c r="AK6" s="50">
        <f>'2013 Energy'!AP28</f>
        <v>2354</v>
      </c>
    </row>
    <row r="7" spans="1:37" s="35" customFormat="1" x14ac:dyDescent="0.25">
      <c r="A7" s="212" t="s">
        <v>63</v>
      </c>
      <c r="B7" s="50">
        <f>'2013 Energy'!G29</f>
        <v>2705</v>
      </c>
      <c r="C7" s="50">
        <f>'2013 Energy'!H29</f>
        <v>1949</v>
      </c>
      <c r="D7" s="50">
        <f>'2013 Energy'!I29</f>
        <v>1549</v>
      </c>
      <c r="E7" s="50">
        <f>'2013 Energy'!J29</f>
        <v>1639</v>
      </c>
      <c r="F7" s="50">
        <f>'2013 Energy'!K29</f>
        <v>1639</v>
      </c>
      <c r="G7" s="50">
        <f>'2013 Energy'!L29</f>
        <v>1639</v>
      </c>
      <c r="H7" s="50">
        <f>'2013 Energy'!M29</f>
        <v>1639</v>
      </c>
      <c r="I7" s="50">
        <f>'2013 Energy'!N29</f>
        <v>1639</v>
      </c>
      <c r="J7" s="50">
        <f>'2013 Energy'!O29</f>
        <v>1639</v>
      </c>
      <c r="K7" s="50">
        <f>'2013 Energy'!P29</f>
        <v>1639</v>
      </c>
      <c r="L7" s="50">
        <f>'2013 Energy'!Q29</f>
        <v>1639</v>
      </c>
      <c r="M7" s="50">
        <f>'2013 Energy'!R29</f>
        <v>1639</v>
      </c>
      <c r="N7" s="50">
        <f>'2013 Energy'!S29</f>
        <v>271</v>
      </c>
      <c r="O7" s="50">
        <f>'2013 Energy'!T29</f>
        <v>0</v>
      </c>
      <c r="P7" s="50">
        <f>'2013 Energy'!U29</f>
        <v>0</v>
      </c>
      <c r="Q7" s="50">
        <f>'2013 Energy'!V29</f>
        <v>0</v>
      </c>
      <c r="R7" s="50">
        <f>'2013 Energy'!W29</f>
        <v>0</v>
      </c>
      <c r="S7" s="50">
        <f>'2013 Energy'!X29</f>
        <v>0</v>
      </c>
      <c r="T7" s="50">
        <f>'2013 Energy'!Y29</f>
        <v>0</v>
      </c>
      <c r="U7" s="50">
        <f>'2013 Energy'!Z29</f>
        <v>0</v>
      </c>
      <c r="V7" s="50">
        <f>'2013 Energy'!AA29</f>
        <v>0</v>
      </c>
      <c r="W7" s="50">
        <f>'2013 Energy'!AB29</f>
        <v>0</v>
      </c>
      <c r="X7" s="50">
        <f>'2013 Energy'!AC29</f>
        <v>0</v>
      </c>
      <c r="Y7" s="50">
        <f>'2013 Energy'!AD29</f>
        <v>0</v>
      </c>
      <c r="Z7" s="50">
        <f>'2013 Energy'!AE29</f>
        <v>0</v>
      </c>
      <c r="AA7" s="50">
        <f>'2013 Energy'!AF29</f>
        <v>0</v>
      </c>
      <c r="AB7" s="50">
        <f>'2013 Energy'!AG29</f>
        <v>0</v>
      </c>
      <c r="AC7" s="50">
        <f>'2013 Energy'!AH29</f>
        <v>0</v>
      </c>
      <c r="AD7" s="50">
        <f>'2013 Energy'!AI29</f>
        <v>0</v>
      </c>
      <c r="AE7" s="50">
        <f>'2013 Energy'!AJ29</f>
        <v>0</v>
      </c>
      <c r="AF7" s="50">
        <f>'2013 Energy'!AK29</f>
        <v>0</v>
      </c>
      <c r="AG7" s="50">
        <f>'2013 Energy'!AL29</f>
        <v>0</v>
      </c>
      <c r="AH7" s="50">
        <f>'2013 Energy'!AM29</f>
        <v>0</v>
      </c>
      <c r="AI7" s="50">
        <f>'2013 Energy'!AN29</f>
        <v>0</v>
      </c>
      <c r="AJ7" s="50">
        <f>'2013 Energy'!AO29</f>
        <v>0</v>
      </c>
      <c r="AK7" s="50">
        <f>'2013 Energy'!AP29</f>
        <v>0</v>
      </c>
    </row>
    <row r="8" spans="1:37" s="35" customFormat="1" x14ac:dyDescent="0.25">
      <c r="A8" s="212" t="s">
        <v>64</v>
      </c>
      <c r="B8" s="50">
        <f>'2013 Energy'!G30</f>
        <v>0</v>
      </c>
      <c r="C8" s="50">
        <f>'2013 Energy'!H30</f>
        <v>781</v>
      </c>
      <c r="D8" s="50">
        <f>'2013 Energy'!I30</f>
        <v>936</v>
      </c>
      <c r="E8" s="50">
        <f>'2013 Energy'!J30</f>
        <v>936</v>
      </c>
      <c r="F8" s="50">
        <f>'2013 Energy'!K30</f>
        <v>936</v>
      </c>
      <c r="G8" s="50">
        <f>'2013 Energy'!L30</f>
        <v>936</v>
      </c>
      <c r="H8" s="50">
        <f>'2013 Energy'!M30</f>
        <v>936</v>
      </c>
      <c r="I8" s="50">
        <f>'2013 Energy'!N30</f>
        <v>936</v>
      </c>
      <c r="J8" s="50">
        <f>'2013 Energy'!O30</f>
        <v>936</v>
      </c>
      <c r="K8" s="50">
        <f>'2013 Energy'!P30</f>
        <v>936</v>
      </c>
      <c r="L8" s="50">
        <f>'2013 Energy'!Q30</f>
        <v>936</v>
      </c>
      <c r="M8" s="50">
        <f>'2013 Energy'!R30</f>
        <v>936</v>
      </c>
      <c r="N8" s="50">
        <f>'2013 Energy'!S30</f>
        <v>936</v>
      </c>
      <c r="O8" s="50">
        <f>'2013 Energy'!T30</f>
        <v>936</v>
      </c>
      <c r="P8" s="50">
        <f>'2013 Energy'!U30</f>
        <v>936</v>
      </c>
      <c r="Q8" s="50">
        <f>'2013 Energy'!V30</f>
        <v>936</v>
      </c>
      <c r="R8" s="50">
        <f>'2013 Energy'!W30</f>
        <v>936</v>
      </c>
      <c r="S8" s="50">
        <f>'2013 Energy'!X30</f>
        <v>155</v>
      </c>
      <c r="T8" s="50">
        <f>'2013 Energy'!Y30</f>
        <v>0</v>
      </c>
      <c r="U8" s="50">
        <f>'2013 Energy'!Z30</f>
        <v>0</v>
      </c>
      <c r="V8" s="50">
        <f>'2013 Energy'!AA30</f>
        <v>0</v>
      </c>
      <c r="W8" s="50">
        <f>'2013 Energy'!AB30</f>
        <v>0</v>
      </c>
      <c r="X8" s="50">
        <f>'2013 Energy'!AC30</f>
        <v>0</v>
      </c>
      <c r="Y8" s="50">
        <f>'2013 Energy'!AD30</f>
        <v>0</v>
      </c>
      <c r="Z8" s="50">
        <f>'2013 Energy'!AE30</f>
        <v>0</v>
      </c>
      <c r="AA8" s="50">
        <f>'2013 Energy'!AF30</f>
        <v>0</v>
      </c>
      <c r="AB8" s="50">
        <f>'2013 Energy'!AG30</f>
        <v>0</v>
      </c>
      <c r="AC8" s="50">
        <f>'2013 Energy'!AH30</f>
        <v>0</v>
      </c>
      <c r="AD8" s="50">
        <f>'2013 Energy'!AI30</f>
        <v>0</v>
      </c>
      <c r="AE8" s="50">
        <f>'2013 Energy'!AJ30</f>
        <v>0</v>
      </c>
      <c r="AF8" s="50">
        <f>'2013 Energy'!AK30</f>
        <v>0</v>
      </c>
      <c r="AG8" s="50">
        <f>'2013 Energy'!AL30</f>
        <v>0</v>
      </c>
      <c r="AH8" s="50">
        <f>'2013 Energy'!AM30</f>
        <v>0</v>
      </c>
      <c r="AI8" s="50">
        <f>'2013 Energy'!AN30</f>
        <v>0</v>
      </c>
      <c r="AJ8" s="50">
        <f>'2013 Energy'!AO30</f>
        <v>0</v>
      </c>
      <c r="AK8" s="50">
        <f>'2013 Energy'!AP30</f>
        <v>0</v>
      </c>
    </row>
    <row r="9" spans="1:37" x14ac:dyDescent="0.25">
      <c r="A9" t="s">
        <v>91</v>
      </c>
      <c r="B9" s="50">
        <f>'2013 Energy'!G31</f>
        <v>340</v>
      </c>
      <c r="C9" s="50">
        <f>'2013 Energy'!H31</f>
        <v>373</v>
      </c>
      <c r="D9" s="50">
        <f>'2013 Energy'!I31</f>
        <v>784</v>
      </c>
      <c r="E9" s="50">
        <f>'2013 Energy'!J31</f>
        <v>844</v>
      </c>
      <c r="F9" s="50">
        <f>'2013 Energy'!K31</f>
        <v>844</v>
      </c>
      <c r="G9" s="50">
        <f>'2013 Energy'!L31</f>
        <v>844</v>
      </c>
      <c r="H9" s="50">
        <f>'2013 Energy'!M31</f>
        <v>844</v>
      </c>
      <c r="I9" s="50">
        <f>'2013 Energy'!N31</f>
        <v>844</v>
      </c>
      <c r="J9" s="50">
        <f>'2013 Energy'!O31</f>
        <v>844</v>
      </c>
      <c r="K9" s="50">
        <f>'2013 Energy'!P31</f>
        <v>844</v>
      </c>
      <c r="L9" s="50">
        <f>'2013 Energy'!Q31</f>
        <v>844</v>
      </c>
      <c r="M9" s="50">
        <f>'2013 Energy'!R31</f>
        <v>844</v>
      </c>
      <c r="N9" s="50">
        <f>'2013 Energy'!S31</f>
        <v>406</v>
      </c>
      <c r="O9" s="50">
        <f>'2013 Energy'!T31</f>
        <v>307</v>
      </c>
      <c r="P9" s="50">
        <f>'2013 Energy'!U31</f>
        <v>307</v>
      </c>
      <c r="Q9" s="50">
        <f>'2013 Energy'!V31</f>
        <v>307</v>
      </c>
      <c r="R9" s="50">
        <f>'2013 Energy'!W31</f>
        <v>307</v>
      </c>
      <c r="S9" s="50">
        <f>'2013 Energy'!X31</f>
        <v>70</v>
      </c>
      <c r="T9" s="50">
        <f>'2013 Energy'!Y31</f>
        <v>0</v>
      </c>
      <c r="U9" s="50">
        <f>'2013 Energy'!Z31</f>
        <v>0</v>
      </c>
      <c r="V9" s="50">
        <f>'2013 Energy'!AA31</f>
        <v>0</v>
      </c>
      <c r="W9" s="50">
        <f>'2013 Energy'!AB31</f>
        <v>0</v>
      </c>
      <c r="X9" s="50">
        <f>'2013 Energy'!AC31</f>
        <v>0</v>
      </c>
      <c r="Y9" s="50">
        <f>'2013 Energy'!AD31</f>
        <v>0</v>
      </c>
      <c r="Z9" s="50">
        <f>'2013 Energy'!AE31</f>
        <v>0</v>
      </c>
      <c r="AA9" s="50">
        <f>'2013 Energy'!AF31</f>
        <v>0</v>
      </c>
      <c r="AB9" s="50">
        <f>'2013 Energy'!AG31</f>
        <v>0</v>
      </c>
      <c r="AC9" s="50">
        <f>'2013 Energy'!AH31</f>
        <v>0</v>
      </c>
      <c r="AD9" s="50">
        <f>'2013 Energy'!AI31</f>
        <v>0</v>
      </c>
      <c r="AE9" s="50">
        <f>'2013 Energy'!AJ31</f>
        <v>0</v>
      </c>
      <c r="AF9" s="50">
        <f>'2013 Energy'!AK31</f>
        <v>0</v>
      </c>
      <c r="AG9" s="50">
        <f>'2013 Energy'!AL31</f>
        <v>0</v>
      </c>
      <c r="AH9" s="50">
        <f>'2013 Energy'!AM31</f>
        <v>0</v>
      </c>
      <c r="AI9" s="50">
        <f>'2013 Energy'!AN31</f>
        <v>0</v>
      </c>
      <c r="AJ9" s="50">
        <f>'2013 Energy'!AO31</f>
        <v>0</v>
      </c>
      <c r="AK9" s="50">
        <f>'2013 Energy'!AP31</f>
        <v>0</v>
      </c>
    </row>
    <row r="10" spans="1:37" x14ac:dyDescent="0.25">
      <c r="A10" t="s">
        <v>92</v>
      </c>
      <c r="B10" s="50">
        <f>'2013 Energy'!G32</f>
        <v>363</v>
      </c>
      <c r="C10" s="50">
        <f>'2013 Energy'!H32</f>
        <v>338</v>
      </c>
      <c r="D10" s="50">
        <f>'2013 Energy'!I32</f>
        <v>583</v>
      </c>
      <c r="E10" s="50">
        <f>'2013 Energy'!J32</f>
        <v>493</v>
      </c>
      <c r="F10" s="50">
        <f>'2013 Energy'!K32</f>
        <v>493</v>
      </c>
      <c r="G10" s="50">
        <f>'2013 Energy'!L32</f>
        <v>493</v>
      </c>
      <c r="H10" s="50">
        <f>'2013 Energy'!M32</f>
        <v>493</v>
      </c>
      <c r="I10" s="50">
        <f>'2013 Energy'!N32</f>
        <v>493</v>
      </c>
      <c r="J10" s="50">
        <f>'2013 Energy'!O32</f>
        <v>493</v>
      </c>
      <c r="K10" s="50">
        <f>'2013 Energy'!P32</f>
        <v>493</v>
      </c>
      <c r="L10" s="50">
        <f>'2013 Energy'!Q32</f>
        <v>493</v>
      </c>
      <c r="M10" s="50">
        <f>'2013 Energy'!R32</f>
        <v>493</v>
      </c>
      <c r="N10" s="50">
        <f>'2013 Energy'!S32</f>
        <v>1861</v>
      </c>
      <c r="O10" s="50">
        <f>'2013 Energy'!T32</f>
        <v>2132</v>
      </c>
      <c r="P10" s="50">
        <f>'2013 Energy'!U32</f>
        <v>2132</v>
      </c>
      <c r="Q10" s="50">
        <f>'2013 Energy'!V32</f>
        <v>2132</v>
      </c>
      <c r="R10" s="50">
        <f>'2013 Energy'!W32</f>
        <v>2132</v>
      </c>
      <c r="S10" s="50">
        <f>'2013 Energy'!X32</f>
        <v>2913</v>
      </c>
      <c r="T10" s="50">
        <f>'2013 Energy'!Y32</f>
        <v>3068</v>
      </c>
      <c r="U10" s="50">
        <f>'2013 Energy'!Z32</f>
        <v>3068</v>
      </c>
      <c r="V10" s="50">
        <f>'2013 Energy'!AA32</f>
        <v>3068</v>
      </c>
      <c r="W10" s="50">
        <f>'2013 Energy'!AB32</f>
        <v>3068</v>
      </c>
      <c r="X10" s="50">
        <f>'2013 Energy'!AC32</f>
        <v>3068</v>
      </c>
      <c r="Y10" s="50">
        <f>'2013 Energy'!AD32</f>
        <v>3068</v>
      </c>
      <c r="Z10" s="50">
        <f>'2013 Energy'!AE32</f>
        <v>3068</v>
      </c>
      <c r="AA10" s="50">
        <f>'2013 Energy'!AF32</f>
        <v>3068</v>
      </c>
      <c r="AB10" s="50">
        <f>'2013 Energy'!AG32</f>
        <v>3068</v>
      </c>
      <c r="AC10" s="50">
        <f>'2013 Energy'!AH32</f>
        <v>3068</v>
      </c>
      <c r="AD10" s="50">
        <f>'2013 Energy'!AI32</f>
        <v>3068</v>
      </c>
      <c r="AE10" s="50">
        <f>'2013 Energy'!AJ32</f>
        <v>3068</v>
      </c>
      <c r="AF10" s="50">
        <f>'2013 Energy'!AK32</f>
        <v>3068</v>
      </c>
      <c r="AG10" s="50">
        <f>'2013 Energy'!AL32</f>
        <v>3068</v>
      </c>
      <c r="AH10" s="50">
        <f>'2013 Energy'!AM32</f>
        <v>3068</v>
      </c>
      <c r="AI10" s="50">
        <f>'2013 Energy'!AN32</f>
        <v>3068</v>
      </c>
      <c r="AJ10" s="50">
        <f>'2013 Energy'!AO32</f>
        <v>3068</v>
      </c>
      <c r="AK10" s="50">
        <f>'2013 Energy'!AP32</f>
        <v>3068</v>
      </c>
    </row>
    <row r="11" spans="1:37" x14ac:dyDescent="0.25">
      <c r="A11" t="s">
        <v>156</v>
      </c>
      <c r="B11" s="50">
        <f>6443-B10-B8-B7</f>
        <v>3375</v>
      </c>
      <c r="C11" s="50">
        <f t="shared" ref="C11:AK11" si="0">6443-C10-C8-C7</f>
        <v>3375</v>
      </c>
      <c r="D11" s="50">
        <f t="shared" si="0"/>
        <v>3375</v>
      </c>
      <c r="E11" s="50">
        <f t="shared" si="0"/>
        <v>3375</v>
      </c>
      <c r="F11" s="50">
        <f t="shared" si="0"/>
        <v>3375</v>
      </c>
      <c r="G11" s="50">
        <f t="shared" si="0"/>
        <v>3375</v>
      </c>
      <c r="H11" s="50">
        <f t="shared" si="0"/>
        <v>3375</v>
      </c>
      <c r="I11" s="50">
        <f t="shared" si="0"/>
        <v>3375</v>
      </c>
      <c r="J11" s="50">
        <f t="shared" si="0"/>
        <v>3375</v>
      </c>
      <c r="K11" s="50">
        <f t="shared" si="0"/>
        <v>3375</v>
      </c>
      <c r="L11" s="50">
        <f t="shared" si="0"/>
        <v>3375</v>
      </c>
      <c r="M11" s="50">
        <f t="shared" si="0"/>
        <v>3375</v>
      </c>
      <c r="N11" s="50">
        <f t="shared" si="0"/>
        <v>3375</v>
      </c>
      <c r="O11" s="50">
        <f t="shared" si="0"/>
        <v>3375</v>
      </c>
      <c r="P11" s="50">
        <f t="shared" si="0"/>
        <v>3375</v>
      </c>
      <c r="Q11" s="50">
        <f t="shared" si="0"/>
        <v>3375</v>
      </c>
      <c r="R11" s="50">
        <f t="shared" si="0"/>
        <v>3375</v>
      </c>
      <c r="S11" s="50">
        <f t="shared" si="0"/>
        <v>3375</v>
      </c>
      <c r="T11" s="50">
        <f t="shared" si="0"/>
        <v>3375</v>
      </c>
      <c r="U11" s="50">
        <f t="shared" si="0"/>
        <v>3375</v>
      </c>
      <c r="V11" s="50">
        <f t="shared" si="0"/>
        <v>3375</v>
      </c>
      <c r="W11" s="50">
        <f t="shared" si="0"/>
        <v>3375</v>
      </c>
      <c r="X11" s="50">
        <f t="shared" si="0"/>
        <v>3375</v>
      </c>
      <c r="Y11" s="50">
        <f t="shared" si="0"/>
        <v>3375</v>
      </c>
      <c r="Z11" s="50">
        <f t="shared" si="0"/>
        <v>3375</v>
      </c>
      <c r="AA11" s="50">
        <f t="shared" si="0"/>
        <v>3375</v>
      </c>
      <c r="AB11" s="50">
        <f t="shared" si="0"/>
        <v>3375</v>
      </c>
      <c r="AC11" s="50">
        <f t="shared" si="0"/>
        <v>3375</v>
      </c>
      <c r="AD11" s="50">
        <f t="shared" si="0"/>
        <v>3375</v>
      </c>
      <c r="AE11" s="50">
        <f t="shared" si="0"/>
        <v>3375</v>
      </c>
      <c r="AF11" s="50">
        <f t="shared" si="0"/>
        <v>3375</v>
      </c>
      <c r="AG11" s="50">
        <f t="shared" si="0"/>
        <v>3375</v>
      </c>
      <c r="AH11" s="50">
        <f t="shared" si="0"/>
        <v>3375</v>
      </c>
      <c r="AI11" s="50">
        <f t="shared" si="0"/>
        <v>3375</v>
      </c>
      <c r="AJ11" s="50">
        <f t="shared" si="0"/>
        <v>3375</v>
      </c>
      <c r="AK11" s="50">
        <f t="shared" si="0"/>
        <v>3375</v>
      </c>
    </row>
    <row r="12" spans="1:37" x14ac:dyDescent="0.25">
      <c r="A12" s="155" t="s">
        <v>146</v>
      </c>
      <c r="B12" s="50">
        <f>'2013 Energy'!G33</f>
        <v>771</v>
      </c>
      <c r="C12" s="50">
        <f>'2013 Energy'!H33</f>
        <v>771</v>
      </c>
      <c r="D12" s="50">
        <f>'2013 Energy'!I33</f>
        <v>771</v>
      </c>
      <c r="E12" s="50">
        <f>'2013 Energy'!J33</f>
        <v>771</v>
      </c>
      <c r="F12" s="50">
        <f>'2013 Energy'!K33</f>
        <v>771</v>
      </c>
      <c r="G12" s="50">
        <f>'2013 Energy'!L33</f>
        <v>771</v>
      </c>
      <c r="H12" s="50">
        <f>'2013 Energy'!M33</f>
        <v>771</v>
      </c>
      <c r="I12" s="50">
        <f>'2013 Energy'!N33</f>
        <v>771</v>
      </c>
      <c r="J12" s="50">
        <f>'2013 Energy'!O33</f>
        <v>771</v>
      </c>
      <c r="K12" s="50">
        <f>'2013 Energy'!P33</f>
        <v>771</v>
      </c>
      <c r="L12" s="50">
        <f>'2013 Energy'!Q33</f>
        <v>771</v>
      </c>
      <c r="M12" s="50">
        <f>'2013 Energy'!R33</f>
        <v>771</v>
      </c>
      <c r="N12" s="50">
        <f>'2013 Energy'!S33</f>
        <v>771</v>
      </c>
      <c r="O12" s="50">
        <f>'2013 Energy'!T33</f>
        <v>771</v>
      </c>
      <c r="P12" s="50">
        <f>'2013 Energy'!U33</f>
        <v>771</v>
      </c>
      <c r="Q12" s="50">
        <f>'2013 Energy'!V33</f>
        <v>771</v>
      </c>
      <c r="R12" s="50">
        <f>'2013 Energy'!W33</f>
        <v>771</v>
      </c>
      <c r="S12" s="50">
        <f>'2013 Energy'!X33</f>
        <v>771</v>
      </c>
      <c r="T12" s="50">
        <f>'2013 Energy'!Y33</f>
        <v>771</v>
      </c>
      <c r="U12" s="50">
        <f>'2013 Energy'!Z33</f>
        <v>771</v>
      </c>
      <c r="V12" s="50">
        <f>'2013 Energy'!AA33</f>
        <v>771</v>
      </c>
      <c r="W12" s="50">
        <f>'2013 Energy'!AB33</f>
        <v>771</v>
      </c>
      <c r="X12" s="50">
        <f>'2013 Energy'!AC33</f>
        <v>771</v>
      </c>
      <c r="Y12" s="50">
        <f>'2013 Energy'!AD33</f>
        <v>771</v>
      </c>
      <c r="Z12" s="50">
        <f>'2013 Energy'!AE33</f>
        <v>771</v>
      </c>
      <c r="AA12" s="50">
        <f>'2013 Energy'!AF33</f>
        <v>771</v>
      </c>
      <c r="AB12" s="50">
        <f>'2013 Energy'!AG33</f>
        <v>771</v>
      </c>
      <c r="AC12" s="50">
        <f>'2013 Energy'!AH33</f>
        <v>771</v>
      </c>
      <c r="AD12" s="50">
        <f>'2013 Energy'!AI33</f>
        <v>771</v>
      </c>
      <c r="AE12" s="50">
        <f>'2013 Energy'!AJ33</f>
        <v>771</v>
      </c>
      <c r="AF12" s="50">
        <f>'2013 Energy'!AK33</f>
        <v>771</v>
      </c>
      <c r="AG12" s="50">
        <f>'2013 Energy'!AL33</f>
        <v>771</v>
      </c>
      <c r="AH12" s="50">
        <f>'2013 Energy'!AM33</f>
        <v>771</v>
      </c>
      <c r="AI12" s="50">
        <f>'2013 Energy'!AN33</f>
        <v>771</v>
      </c>
      <c r="AJ12" s="50">
        <f>'2013 Energy'!AO33</f>
        <v>771</v>
      </c>
      <c r="AK12" s="50">
        <f>'2013 Energy'!AP33</f>
        <v>771</v>
      </c>
    </row>
    <row r="13" spans="1:37" x14ac:dyDescent="0.25">
      <c r="A13" s="210" t="s">
        <v>65</v>
      </c>
      <c r="B13" s="50">
        <f>'2013 Energy'!G34</f>
        <v>0</v>
      </c>
      <c r="C13" s="50">
        <f>'2013 Energy'!H34</f>
        <v>0</v>
      </c>
      <c r="D13" s="50">
        <f>'2013 Energy'!I34</f>
        <v>0</v>
      </c>
      <c r="E13" s="50">
        <f>'2013 Energy'!J34</f>
        <v>0</v>
      </c>
      <c r="F13" s="50">
        <f>'2013 Energy'!K34</f>
        <v>0</v>
      </c>
      <c r="G13" s="50">
        <f>'2013 Energy'!L34</f>
        <v>0</v>
      </c>
      <c r="H13" s="50">
        <f>'2013 Energy'!M34</f>
        <v>0</v>
      </c>
      <c r="I13" s="50">
        <f>'2013 Energy'!N34</f>
        <v>0</v>
      </c>
      <c r="J13" s="50">
        <f>'2013 Energy'!O34</f>
        <v>0</v>
      </c>
      <c r="K13" s="50">
        <f>'2013 Energy'!P34</f>
        <v>0</v>
      </c>
      <c r="L13" s="50">
        <f>'2013 Energy'!Q34</f>
        <v>0</v>
      </c>
      <c r="M13" s="50">
        <f>'2013 Energy'!R34</f>
        <v>0</v>
      </c>
      <c r="N13" s="50">
        <f>'2013 Energy'!S34</f>
        <v>0</v>
      </c>
      <c r="O13" s="50">
        <f>'2013 Energy'!T34</f>
        <v>0</v>
      </c>
      <c r="P13" s="50">
        <f>'2013 Energy'!U34</f>
        <v>0</v>
      </c>
      <c r="Q13" s="50">
        <f>'2013 Energy'!V34</f>
        <v>0</v>
      </c>
      <c r="R13" s="50">
        <f>'2013 Energy'!W34</f>
        <v>0</v>
      </c>
      <c r="S13" s="50">
        <f>'2013 Energy'!X34</f>
        <v>60</v>
      </c>
      <c r="T13" s="50">
        <f>'2013 Energy'!Y34</f>
        <v>150</v>
      </c>
      <c r="U13" s="50">
        <f>'2013 Energy'!Z34</f>
        <v>150</v>
      </c>
      <c r="V13" s="50">
        <f>'2013 Energy'!AA34</f>
        <v>150</v>
      </c>
      <c r="W13" s="50">
        <f>'2013 Energy'!AB34</f>
        <v>150</v>
      </c>
      <c r="X13" s="50">
        <f>'2013 Energy'!AC34</f>
        <v>150</v>
      </c>
      <c r="Y13" s="50">
        <f>'2013 Energy'!AD34</f>
        <v>150</v>
      </c>
      <c r="Z13" s="50">
        <f>'2013 Energy'!AE34</f>
        <v>150</v>
      </c>
      <c r="AA13" s="50">
        <f>'2013 Energy'!AF34</f>
        <v>150</v>
      </c>
      <c r="AB13" s="50">
        <f>'2013 Energy'!AG34</f>
        <v>150</v>
      </c>
      <c r="AC13" s="50">
        <f>'2013 Energy'!AH34</f>
        <v>150</v>
      </c>
      <c r="AD13" s="50">
        <f>'2013 Energy'!AI34</f>
        <v>150</v>
      </c>
      <c r="AE13" s="50">
        <f>'2013 Energy'!AJ34</f>
        <v>150</v>
      </c>
      <c r="AF13" s="50">
        <f>'2013 Energy'!AK34</f>
        <v>150</v>
      </c>
      <c r="AG13" s="50">
        <f>'2013 Energy'!AL34</f>
        <v>150</v>
      </c>
      <c r="AH13" s="50">
        <f>'2013 Energy'!AM34</f>
        <v>150</v>
      </c>
      <c r="AI13" s="50">
        <f>'2013 Energy'!AN34</f>
        <v>150</v>
      </c>
      <c r="AJ13" s="50">
        <f>'2013 Energy'!AO34</f>
        <v>150</v>
      </c>
      <c r="AK13" s="50">
        <f>'2013 Energy'!AP34</f>
        <v>150</v>
      </c>
    </row>
    <row r="14" spans="1:37" x14ac:dyDescent="0.25">
      <c r="A14" s="155" t="s">
        <v>66</v>
      </c>
      <c r="B14" s="50">
        <f>'2013 Energy'!G35</f>
        <v>0</v>
      </c>
      <c r="C14" s="50">
        <f>'2013 Energy'!H35</f>
        <v>0</v>
      </c>
      <c r="D14" s="50">
        <f>'2013 Energy'!I35</f>
        <v>0</v>
      </c>
      <c r="E14" s="50">
        <f>'2013 Energy'!J35</f>
        <v>0</v>
      </c>
      <c r="F14" s="50">
        <f>'2013 Energy'!K35</f>
        <v>190</v>
      </c>
      <c r="G14" s="50">
        <f>'2013 Energy'!L35</f>
        <v>190</v>
      </c>
      <c r="H14" s="50">
        <f>'2013 Energy'!M35</f>
        <v>190</v>
      </c>
      <c r="I14" s="50">
        <f>'2013 Energy'!N35</f>
        <v>190</v>
      </c>
      <c r="J14" s="50">
        <f>'2013 Energy'!O35</f>
        <v>190</v>
      </c>
      <c r="K14" s="50">
        <f>'2013 Energy'!P35</f>
        <v>190</v>
      </c>
      <c r="L14" s="50">
        <f>'2013 Energy'!Q35</f>
        <v>190</v>
      </c>
      <c r="M14" s="50">
        <f>'2013 Energy'!R35</f>
        <v>190</v>
      </c>
      <c r="N14" s="50">
        <f>'2013 Energy'!S35</f>
        <v>190</v>
      </c>
      <c r="O14" s="50">
        <f>'2013 Energy'!T35</f>
        <v>190</v>
      </c>
      <c r="P14" s="50">
        <f>'2013 Energy'!U35</f>
        <v>190</v>
      </c>
      <c r="Q14" s="50">
        <f>'2013 Energy'!V35</f>
        <v>190</v>
      </c>
      <c r="R14" s="50">
        <f>'2013 Energy'!W35</f>
        <v>190</v>
      </c>
      <c r="S14" s="50">
        <f>'2013 Energy'!X35</f>
        <v>190</v>
      </c>
      <c r="T14" s="50">
        <f>'2013 Energy'!Y35</f>
        <v>190</v>
      </c>
      <c r="U14" s="50">
        <f>'2013 Energy'!Z35</f>
        <v>190</v>
      </c>
      <c r="V14" s="50">
        <f>'2013 Energy'!AA35</f>
        <v>190</v>
      </c>
      <c r="W14" s="50">
        <f>'2013 Energy'!AB35</f>
        <v>190</v>
      </c>
      <c r="X14" s="50">
        <f>'2013 Energy'!AC35</f>
        <v>190</v>
      </c>
      <c r="Y14" s="50">
        <f>'2013 Energy'!AD35</f>
        <v>190</v>
      </c>
      <c r="Z14" s="50">
        <f>'2013 Energy'!AE35</f>
        <v>190</v>
      </c>
      <c r="AA14" s="50">
        <f>'2013 Energy'!AF35</f>
        <v>190</v>
      </c>
      <c r="AB14" s="50">
        <f>'2013 Energy'!AG35</f>
        <v>190</v>
      </c>
      <c r="AC14" s="50">
        <f>'2013 Energy'!AH35</f>
        <v>190</v>
      </c>
      <c r="AD14" s="50">
        <f>'2013 Energy'!AI35</f>
        <v>190</v>
      </c>
      <c r="AE14" s="50">
        <f>'2013 Energy'!AJ35</f>
        <v>190</v>
      </c>
      <c r="AF14" s="50">
        <f>'2013 Energy'!AK35</f>
        <v>190</v>
      </c>
      <c r="AG14" s="50">
        <f>'2013 Energy'!AL35</f>
        <v>190</v>
      </c>
      <c r="AH14" s="50">
        <f>'2013 Energy'!AM35</f>
        <v>190</v>
      </c>
      <c r="AI14" s="50">
        <f>'2013 Energy'!AN35</f>
        <v>190</v>
      </c>
      <c r="AJ14" s="50">
        <f>'2013 Energy'!AO35</f>
        <v>190</v>
      </c>
      <c r="AK14" s="50">
        <f>'2013 Energy'!AP35</f>
        <v>190</v>
      </c>
    </row>
    <row r="15" spans="1:37" s="187" customFormat="1" x14ac:dyDescent="0.25">
      <c r="A15" s="38" t="s">
        <v>142</v>
      </c>
      <c r="B15" s="220">
        <f>SUM(B2:B14)</f>
        <v>33586</v>
      </c>
      <c r="C15" s="220">
        <f t="shared" ref="C15:AK15" si="1">SUM(C2:C14)</f>
        <v>33617</v>
      </c>
      <c r="D15" s="220">
        <f t="shared" si="1"/>
        <v>34027</v>
      </c>
      <c r="E15" s="220">
        <f t="shared" si="1"/>
        <v>34075</v>
      </c>
      <c r="F15" s="220">
        <f t="shared" si="1"/>
        <v>34254</v>
      </c>
      <c r="G15" s="220">
        <f t="shared" si="1"/>
        <v>34246</v>
      </c>
      <c r="H15" s="220">
        <f t="shared" si="1"/>
        <v>34009</v>
      </c>
      <c r="I15" s="220">
        <f t="shared" si="1"/>
        <v>33409</v>
      </c>
      <c r="J15" s="220">
        <f t="shared" si="1"/>
        <v>33401</v>
      </c>
      <c r="K15" s="220">
        <f t="shared" si="1"/>
        <v>33393</v>
      </c>
      <c r="L15" s="220">
        <f t="shared" si="1"/>
        <v>33393</v>
      </c>
      <c r="M15" s="220">
        <f t="shared" si="1"/>
        <v>33383</v>
      </c>
      <c r="N15" s="220">
        <f t="shared" si="1"/>
        <v>32935</v>
      </c>
      <c r="O15" s="220">
        <f t="shared" si="1"/>
        <v>32836</v>
      </c>
      <c r="P15" s="220">
        <f t="shared" si="1"/>
        <v>32826</v>
      </c>
      <c r="Q15" s="220">
        <f t="shared" si="1"/>
        <v>32816</v>
      </c>
      <c r="R15" s="220">
        <f t="shared" si="1"/>
        <v>32816</v>
      </c>
      <c r="S15" s="220">
        <f t="shared" si="1"/>
        <v>32629</v>
      </c>
      <c r="T15" s="220">
        <f t="shared" si="1"/>
        <v>32649</v>
      </c>
      <c r="U15" s="220">
        <f t="shared" si="1"/>
        <v>32639</v>
      </c>
      <c r="V15" s="220">
        <f t="shared" si="1"/>
        <v>32629</v>
      </c>
      <c r="W15" s="220">
        <f t="shared" si="1"/>
        <v>32629</v>
      </c>
      <c r="X15" s="220">
        <f t="shared" si="1"/>
        <v>32619</v>
      </c>
      <c r="Y15" s="220">
        <f t="shared" si="1"/>
        <v>32609</v>
      </c>
      <c r="Z15" s="220">
        <f t="shared" si="1"/>
        <v>32609</v>
      </c>
      <c r="AA15" s="220">
        <f t="shared" si="1"/>
        <v>32599</v>
      </c>
      <c r="AB15" s="220">
        <f t="shared" si="1"/>
        <v>32599</v>
      </c>
      <c r="AC15" s="220">
        <f t="shared" si="1"/>
        <v>32589</v>
      </c>
      <c r="AD15" s="220">
        <f t="shared" si="1"/>
        <v>32579</v>
      </c>
      <c r="AE15" s="220">
        <f t="shared" si="1"/>
        <v>32579</v>
      </c>
      <c r="AF15" s="220">
        <f t="shared" si="1"/>
        <v>32569</v>
      </c>
      <c r="AG15" s="220">
        <f t="shared" si="1"/>
        <v>32559</v>
      </c>
      <c r="AH15" s="220">
        <f t="shared" si="1"/>
        <v>32559</v>
      </c>
      <c r="AI15" s="220">
        <f t="shared" si="1"/>
        <v>32549</v>
      </c>
      <c r="AJ15" s="220">
        <f t="shared" si="1"/>
        <v>32539</v>
      </c>
      <c r="AK15" s="220">
        <f t="shared" si="1"/>
        <v>32539</v>
      </c>
    </row>
    <row r="20" spans="1:38" x14ac:dyDescent="0.25">
      <c r="B20" s="7" t="s">
        <v>6</v>
      </c>
      <c r="C20" s="7" t="s">
        <v>7</v>
      </c>
      <c r="D20" s="7" t="s">
        <v>8</v>
      </c>
      <c r="E20" s="7" t="s">
        <v>9</v>
      </c>
      <c r="F20" s="7" t="s">
        <v>10</v>
      </c>
      <c r="G20" s="7" t="s">
        <v>11</v>
      </c>
      <c r="H20" s="7" t="s">
        <v>12</v>
      </c>
      <c r="I20" s="7" t="s">
        <v>13</v>
      </c>
      <c r="J20" s="7" t="s">
        <v>14</v>
      </c>
      <c r="K20" s="7" t="s">
        <v>15</v>
      </c>
      <c r="L20" s="7" t="s">
        <v>16</v>
      </c>
      <c r="M20" s="7" t="s">
        <v>17</v>
      </c>
      <c r="N20" s="7" t="s">
        <v>18</v>
      </c>
      <c r="O20" s="7" t="s">
        <v>19</v>
      </c>
      <c r="P20" s="7" t="s">
        <v>20</v>
      </c>
      <c r="Q20" s="7" t="s">
        <v>21</v>
      </c>
      <c r="R20" s="8" t="s">
        <v>22</v>
      </c>
      <c r="S20" s="10" t="s">
        <v>23</v>
      </c>
      <c r="T20" s="10" t="s">
        <v>24</v>
      </c>
      <c r="U20" s="10" t="s">
        <v>25</v>
      </c>
      <c r="V20" s="10" t="s">
        <v>26</v>
      </c>
      <c r="W20" s="10" t="s">
        <v>27</v>
      </c>
      <c r="X20" s="10" t="s">
        <v>28</v>
      </c>
      <c r="Y20" s="10" t="s">
        <v>29</v>
      </c>
      <c r="Z20" s="10" t="s">
        <v>30</v>
      </c>
      <c r="AA20" s="10" t="s">
        <v>31</v>
      </c>
      <c r="AB20" s="10" t="s">
        <v>32</v>
      </c>
      <c r="AC20" s="10" t="s">
        <v>33</v>
      </c>
      <c r="AD20" s="10" t="s">
        <v>34</v>
      </c>
      <c r="AE20" s="10" t="s">
        <v>35</v>
      </c>
      <c r="AF20" s="10" t="s">
        <v>36</v>
      </c>
      <c r="AG20" s="10" t="s">
        <v>37</v>
      </c>
      <c r="AH20" s="10" t="s">
        <v>38</v>
      </c>
      <c r="AI20" s="10" t="s">
        <v>39</v>
      </c>
      <c r="AJ20" s="10" t="s">
        <v>40</v>
      </c>
      <c r="AK20" s="10" t="s">
        <v>108</v>
      </c>
    </row>
    <row r="21" spans="1:38" x14ac:dyDescent="0.25">
      <c r="A21" t="s">
        <v>111</v>
      </c>
      <c r="B21" s="197">
        <f>'2013 Energy'!G37</f>
        <v>30211</v>
      </c>
      <c r="C21" s="197">
        <f>'2013 Energy'!H37</f>
        <v>30242</v>
      </c>
      <c r="D21" s="197">
        <f>'2013 Energy'!I37</f>
        <v>30652</v>
      </c>
      <c r="E21" s="197">
        <f>'2013 Energy'!J37</f>
        <v>30700</v>
      </c>
      <c r="F21" s="197">
        <f>'2013 Energy'!K37</f>
        <v>30879</v>
      </c>
      <c r="G21" s="197">
        <f>'2013 Energy'!L37</f>
        <v>30871</v>
      </c>
      <c r="H21" s="197">
        <f>'2013 Energy'!M37</f>
        <v>30634</v>
      </c>
      <c r="I21" s="197">
        <f>'2013 Energy'!N37</f>
        <v>30034</v>
      </c>
      <c r="J21" s="197">
        <f>'2013 Energy'!O37</f>
        <v>30026</v>
      </c>
      <c r="K21" s="197">
        <f>'2013 Energy'!P37</f>
        <v>30018</v>
      </c>
      <c r="L21" s="197">
        <f>'2013 Energy'!Q37</f>
        <v>30018</v>
      </c>
      <c r="M21" s="197">
        <f>'2013 Energy'!R37</f>
        <v>30008</v>
      </c>
      <c r="N21" s="197">
        <f>'2013 Energy'!S37</f>
        <v>29560</v>
      </c>
      <c r="O21" s="197">
        <f>'2013 Energy'!T37</f>
        <v>29461</v>
      </c>
      <c r="P21" s="197">
        <f>'2013 Energy'!U37</f>
        <v>29451</v>
      </c>
      <c r="Q21" s="197">
        <f>'2013 Energy'!V37</f>
        <v>29441</v>
      </c>
      <c r="R21" s="197">
        <f>'2013 Energy'!W37</f>
        <v>29441</v>
      </c>
      <c r="S21" s="197">
        <f>'2013 Energy'!X37</f>
        <v>29254</v>
      </c>
      <c r="T21" s="197">
        <f>'2013 Energy'!Y37</f>
        <v>29274</v>
      </c>
      <c r="U21" s="197">
        <f>'2013 Energy'!Z37</f>
        <v>29264</v>
      </c>
      <c r="V21" s="197">
        <f>'2013 Energy'!AA37</f>
        <v>29254</v>
      </c>
      <c r="W21" s="197">
        <f>'2013 Energy'!AB37</f>
        <v>29254</v>
      </c>
      <c r="X21" s="197">
        <f>'2013 Energy'!AC37</f>
        <v>29244</v>
      </c>
      <c r="Y21" s="197">
        <f>'2013 Energy'!AD37</f>
        <v>29234</v>
      </c>
      <c r="Z21" s="197">
        <f>'2013 Energy'!AE37</f>
        <v>29234</v>
      </c>
      <c r="AA21" s="197">
        <f>'2013 Energy'!AF37</f>
        <v>29224</v>
      </c>
      <c r="AB21" s="197">
        <f>'2013 Energy'!AG37</f>
        <v>29224</v>
      </c>
      <c r="AC21" s="197">
        <f>'2013 Energy'!AH37</f>
        <v>29214</v>
      </c>
      <c r="AD21" s="197">
        <f>'2013 Energy'!AI37</f>
        <v>29204</v>
      </c>
      <c r="AE21" s="197">
        <f>'2013 Energy'!AJ37</f>
        <v>29204</v>
      </c>
      <c r="AF21" s="197">
        <f>'2013 Energy'!AK37</f>
        <v>29194</v>
      </c>
      <c r="AG21" s="197">
        <f>'2013 Energy'!AL37</f>
        <v>29184</v>
      </c>
      <c r="AH21" s="197">
        <f>'2013 Energy'!AM37</f>
        <v>29184</v>
      </c>
      <c r="AI21" s="197">
        <f>'2013 Energy'!AN37</f>
        <v>29174</v>
      </c>
      <c r="AJ21" s="197">
        <f>'2013 Energy'!AO37</f>
        <v>29164</v>
      </c>
      <c r="AK21" s="197">
        <f>'2013 Energy'!AP37</f>
        <v>29164</v>
      </c>
      <c r="AL21" s="197"/>
    </row>
    <row r="22" spans="1:38" x14ac:dyDescent="0.25">
      <c r="A22" t="s">
        <v>157</v>
      </c>
      <c r="B22" s="197">
        <f>B15</f>
        <v>33586</v>
      </c>
      <c r="C22" s="197">
        <f t="shared" ref="C22:AK22" si="2">C15</f>
        <v>33617</v>
      </c>
      <c r="D22" s="197">
        <f t="shared" si="2"/>
        <v>34027</v>
      </c>
      <c r="E22" s="197">
        <f t="shared" si="2"/>
        <v>34075</v>
      </c>
      <c r="F22" s="197">
        <f t="shared" si="2"/>
        <v>34254</v>
      </c>
      <c r="G22" s="197">
        <f t="shared" si="2"/>
        <v>34246</v>
      </c>
      <c r="H22" s="197">
        <f t="shared" si="2"/>
        <v>34009</v>
      </c>
      <c r="I22" s="197">
        <f t="shared" si="2"/>
        <v>33409</v>
      </c>
      <c r="J22" s="197">
        <f t="shared" si="2"/>
        <v>33401</v>
      </c>
      <c r="K22" s="197">
        <f t="shared" si="2"/>
        <v>33393</v>
      </c>
      <c r="L22" s="197">
        <f t="shared" si="2"/>
        <v>33393</v>
      </c>
      <c r="M22" s="197">
        <f t="shared" si="2"/>
        <v>33383</v>
      </c>
      <c r="N22" s="197">
        <f t="shared" si="2"/>
        <v>32935</v>
      </c>
      <c r="O22" s="197">
        <f t="shared" si="2"/>
        <v>32836</v>
      </c>
      <c r="P22" s="197">
        <f t="shared" si="2"/>
        <v>32826</v>
      </c>
      <c r="Q22" s="197">
        <f t="shared" si="2"/>
        <v>32816</v>
      </c>
      <c r="R22" s="197">
        <f t="shared" si="2"/>
        <v>32816</v>
      </c>
      <c r="S22" s="197">
        <f t="shared" si="2"/>
        <v>32629</v>
      </c>
      <c r="T22" s="197">
        <f t="shared" si="2"/>
        <v>32649</v>
      </c>
      <c r="U22" s="197">
        <f t="shared" si="2"/>
        <v>32639</v>
      </c>
      <c r="V22" s="197">
        <f t="shared" si="2"/>
        <v>32629</v>
      </c>
      <c r="W22" s="197">
        <f t="shared" si="2"/>
        <v>32629</v>
      </c>
      <c r="X22" s="197">
        <f t="shared" si="2"/>
        <v>32619</v>
      </c>
      <c r="Y22" s="197">
        <f t="shared" si="2"/>
        <v>32609</v>
      </c>
      <c r="Z22" s="197">
        <f t="shared" si="2"/>
        <v>32609</v>
      </c>
      <c r="AA22" s="197">
        <f t="shared" si="2"/>
        <v>32599</v>
      </c>
      <c r="AB22" s="197">
        <f t="shared" si="2"/>
        <v>32599</v>
      </c>
      <c r="AC22" s="197">
        <f t="shared" si="2"/>
        <v>32589</v>
      </c>
      <c r="AD22" s="197">
        <f t="shared" si="2"/>
        <v>32579</v>
      </c>
      <c r="AE22" s="197">
        <f t="shared" si="2"/>
        <v>32579</v>
      </c>
      <c r="AF22" s="197">
        <f t="shared" si="2"/>
        <v>32569</v>
      </c>
      <c r="AG22" s="197">
        <f t="shared" si="2"/>
        <v>32559</v>
      </c>
      <c r="AH22" s="197">
        <f t="shared" si="2"/>
        <v>32559</v>
      </c>
      <c r="AI22" s="197">
        <f t="shared" si="2"/>
        <v>32549</v>
      </c>
      <c r="AJ22" s="197">
        <f t="shared" si="2"/>
        <v>32539</v>
      </c>
      <c r="AK22" s="197">
        <f t="shared" si="2"/>
        <v>32539</v>
      </c>
      <c r="AL22" s="197"/>
    </row>
    <row r="23" spans="1:38" x14ac:dyDescent="0.25">
      <c r="A23" t="s">
        <v>160</v>
      </c>
      <c r="B23" s="197">
        <f>'2012 Energy'!H48</f>
        <v>28717</v>
      </c>
      <c r="C23" s="197">
        <f>'2012 Energy'!I48</f>
        <v>28956</v>
      </c>
      <c r="D23" s="197">
        <f>'2012 Energy'!J48</f>
        <v>28005</v>
      </c>
      <c r="E23" s="197">
        <f>'2012 Energy'!K48</f>
        <v>28045</v>
      </c>
      <c r="F23" s="197">
        <f>'2012 Energy'!L48</f>
        <v>28423</v>
      </c>
      <c r="G23" s="197">
        <f>'2012 Energy'!M48</f>
        <v>28837</v>
      </c>
      <c r="H23" s="197">
        <f>'2012 Energy'!N48</f>
        <v>29080</v>
      </c>
      <c r="I23" s="197">
        <f>'2012 Energy'!O48</f>
        <v>29511</v>
      </c>
      <c r="J23" s="197">
        <f>'2012 Energy'!P48</f>
        <v>29923</v>
      </c>
      <c r="K23" s="197">
        <f>'2012 Energy'!Q48</f>
        <v>30344</v>
      </c>
      <c r="L23" s="197">
        <f>'2012 Energy'!R48</f>
        <v>30778</v>
      </c>
      <c r="M23" s="197">
        <f>'2012 Energy'!S48</f>
        <v>31223</v>
      </c>
      <c r="N23" s="197">
        <f>'2012 Energy'!T48</f>
        <v>30048</v>
      </c>
      <c r="O23" s="197">
        <f>'2012 Energy'!U48</f>
        <v>30438</v>
      </c>
      <c r="P23" s="197">
        <f>'2012 Energy'!V48</f>
        <v>30903</v>
      </c>
      <c r="Q23" s="197">
        <f>'2012 Energy'!W48</f>
        <v>31378</v>
      </c>
      <c r="R23" s="197">
        <f>'2012 Energy'!X48</f>
        <v>31859</v>
      </c>
      <c r="S23" s="197">
        <f>'2012 Energy'!Y48</f>
        <v>32326</v>
      </c>
      <c r="T23" s="223">
        <f>'2012 Energy'!Z48</f>
        <v>32777</v>
      </c>
      <c r="U23" s="197">
        <f>'2012 Energy'!AA48</f>
        <v>33248</v>
      </c>
      <c r="V23" s="197">
        <f>'2012 Energy'!AB48</f>
        <v>33742</v>
      </c>
      <c r="W23" s="197">
        <f>'2012 Energy'!AC48</f>
        <v>34232</v>
      </c>
      <c r="X23" s="197">
        <f>'2012 Energy'!AD48</f>
        <v>34718</v>
      </c>
      <c r="Y23" s="197">
        <f>'2012 Energy'!AE48</f>
        <v>35201</v>
      </c>
      <c r="Z23" s="197">
        <f>'2012 Energy'!AF48</f>
        <v>35687</v>
      </c>
      <c r="AA23" s="197">
        <f>'2012 Energy'!AG48</f>
        <v>36175</v>
      </c>
      <c r="AB23" s="197">
        <f>'2012 Energy'!AH48</f>
        <v>36662</v>
      </c>
      <c r="AC23" s="197">
        <f>'2012 Energy'!AI48</f>
        <v>37148</v>
      </c>
      <c r="AD23" s="197">
        <f>'2012 Energy'!AJ48</f>
        <v>37630</v>
      </c>
      <c r="AE23" s="197">
        <f>'2012 Energy'!AK48</f>
        <v>38116</v>
      </c>
      <c r="AF23" s="197">
        <f>'2012 Energy'!AL48</f>
        <v>38602</v>
      </c>
      <c r="AG23" s="197">
        <f>'2012 Energy'!AM48</f>
        <v>39087</v>
      </c>
      <c r="AH23" s="197">
        <f>'2012 Energy'!AN48</f>
        <v>39572</v>
      </c>
      <c r="AI23" s="197">
        <f>'2012 Energy'!AO48</f>
        <v>40056</v>
      </c>
      <c r="AJ23" s="197">
        <f>'2012 Energy'!AP48</f>
        <v>40542</v>
      </c>
      <c r="AK23" s="197"/>
    </row>
    <row r="24" spans="1:38" x14ac:dyDescent="0.25">
      <c r="A24" t="s">
        <v>161</v>
      </c>
      <c r="B24" s="197">
        <f>'2013 Energy'!G48</f>
        <v>28287</v>
      </c>
      <c r="C24" s="197">
        <f>'2013 Energy'!H48</f>
        <v>28628</v>
      </c>
      <c r="D24" s="197">
        <f>'2013 Energy'!I48</f>
        <v>27925</v>
      </c>
      <c r="E24" s="197">
        <f>'2013 Energy'!J48</f>
        <v>28016</v>
      </c>
      <c r="F24" s="197">
        <f>'2013 Energy'!K48</f>
        <v>28229</v>
      </c>
      <c r="G24" s="197">
        <f>'2013 Energy'!L48</f>
        <v>28558</v>
      </c>
      <c r="H24" s="197">
        <f>'2013 Energy'!M48</f>
        <v>28906</v>
      </c>
      <c r="I24" s="197">
        <f>'2013 Energy'!N48</f>
        <v>29047</v>
      </c>
      <c r="J24" s="197">
        <f>'2013 Energy'!O48</f>
        <v>29373</v>
      </c>
      <c r="K24" s="197">
        <f>'2013 Energy'!P48</f>
        <v>29742</v>
      </c>
      <c r="L24" s="197">
        <f>'2013 Energy'!Q48</f>
        <v>30121</v>
      </c>
      <c r="M24" s="197">
        <f>'2013 Energy'!R48</f>
        <v>30510</v>
      </c>
      <c r="N24" s="197">
        <f>'2013 Energy'!S48</f>
        <v>29444</v>
      </c>
      <c r="O24" s="197">
        <f>'2013 Energy'!T48</f>
        <v>29785</v>
      </c>
      <c r="P24" s="197">
        <f>'2013 Energy'!U48</f>
        <v>30171</v>
      </c>
      <c r="Q24" s="197">
        <f>'2013 Energy'!V48</f>
        <v>30609</v>
      </c>
      <c r="R24" s="197">
        <f>'2013 Energy'!W48</f>
        <v>31052</v>
      </c>
      <c r="S24" s="197">
        <f>'2013 Energy'!X48</f>
        <v>31294</v>
      </c>
      <c r="T24" s="197">
        <f>'2013 Energy'!Y48</f>
        <v>31706</v>
      </c>
      <c r="U24" s="197">
        <f>'2013 Energy'!Z48</f>
        <v>32115</v>
      </c>
      <c r="V24" s="197">
        <f>'2013 Energy'!AA48</f>
        <v>32549</v>
      </c>
      <c r="W24" s="223">
        <f>'2013 Energy'!AB48</f>
        <v>32980</v>
      </c>
      <c r="X24" s="197">
        <f>'2013 Energy'!AC48</f>
        <v>33409</v>
      </c>
      <c r="Y24" s="197">
        <f>'2013 Energy'!AD48</f>
        <v>33834</v>
      </c>
      <c r="Z24" s="197">
        <f>'2013 Energy'!AE48</f>
        <v>34259</v>
      </c>
      <c r="AA24" s="197">
        <f>'2013 Energy'!AF48</f>
        <v>34688</v>
      </c>
      <c r="AB24" s="197">
        <f>'2013 Energy'!AG48</f>
        <v>35117</v>
      </c>
      <c r="AC24" s="197">
        <f>'2013 Energy'!AH48</f>
        <v>35543</v>
      </c>
      <c r="AD24" s="197">
        <f>'2013 Energy'!AI48</f>
        <v>35963</v>
      </c>
      <c r="AE24" s="197">
        <f>'2013 Energy'!AJ48</f>
        <v>36384</v>
      </c>
      <c r="AF24" s="197">
        <f>'2013 Energy'!AK48</f>
        <v>36786</v>
      </c>
      <c r="AG24" s="197">
        <f>'2013 Energy'!AL48</f>
        <v>37188</v>
      </c>
      <c r="AH24" s="197">
        <f>'2013 Energy'!AM48</f>
        <v>37589</v>
      </c>
      <c r="AI24" s="197">
        <f>'2013 Energy'!AN48</f>
        <v>37991</v>
      </c>
      <c r="AJ24" s="197">
        <f>'2013 Energy'!AO48</f>
        <v>38393</v>
      </c>
      <c r="AK24" s="197">
        <f>'2013 Energy'!AP48</f>
        <v>38795</v>
      </c>
      <c r="AL24" s="19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opLeftCell="A4" workbookViewId="0">
      <selection activeCell="N32" sqref="N32"/>
    </sheetView>
  </sheetViews>
  <sheetFormatPr defaultRowHeight="15" x14ac:dyDescent="0.25"/>
  <cols>
    <col min="1" max="1" width="29" customWidth="1"/>
  </cols>
  <sheetData>
    <row r="1" spans="1:37"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7" s="35" customFormat="1" x14ac:dyDescent="0.25">
      <c r="A2" s="203" t="s">
        <v>58</v>
      </c>
      <c r="B2" s="50">
        <f>'2013 Energy'!G24</f>
        <v>21914</v>
      </c>
      <c r="C2" s="50">
        <f>'2013 Energy'!H24</f>
        <v>21912</v>
      </c>
      <c r="D2" s="50">
        <f>'2013 Energy'!I24</f>
        <v>21911</v>
      </c>
      <c r="E2" s="50">
        <f>'2013 Energy'!J24</f>
        <v>21899</v>
      </c>
      <c r="F2" s="50">
        <f>'2013 Energy'!K24</f>
        <v>21888</v>
      </c>
      <c r="G2" s="50">
        <f>'2013 Energy'!L24</f>
        <v>21880</v>
      </c>
      <c r="H2" s="50">
        <f>'2013 Energy'!M24</f>
        <v>21862</v>
      </c>
      <c r="I2" s="50">
        <f>'2013 Energy'!N24</f>
        <v>21854</v>
      </c>
      <c r="J2" s="50">
        <f>'2013 Energy'!O24</f>
        <v>21846</v>
      </c>
      <c r="K2" s="50">
        <f>'2013 Energy'!P24</f>
        <v>21838</v>
      </c>
      <c r="L2" s="50">
        <f>'2013 Energy'!Q24</f>
        <v>21838</v>
      </c>
      <c r="M2" s="50">
        <f>'2013 Energy'!R24</f>
        <v>21828</v>
      </c>
      <c r="N2" s="50">
        <f>'2013 Energy'!S24</f>
        <v>21818</v>
      </c>
      <c r="O2" s="50">
        <f>'2013 Energy'!T24</f>
        <v>21818</v>
      </c>
      <c r="P2" s="50">
        <f>'2013 Energy'!U24</f>
        <v>21808</v>
      </c>
      <c r="Q2" s="50">
        <f>'2013 Energy'!V24</f>
        <v>21798</v>
      </c>
      <c r="R2" s="50">
        <f>'2013 Energy'!W24</f>
        <v>21798</v>
      </c>
      <c r="S2" s="50">
        <f>'2013 Energy'!X24</f>
        <v>21788</v>
      </c>
      <c r="T2" s="50">
        <f>'2013 Energy'!Y24</f>
        <v>21788</v>
      </c>
      <c r="U2" s="50">
        <f>'2013 Energy'!Z24</f>
        <v>21778</v>
      </c>
      <c r="V2" s="50">
        <f>'2013 Energy'!AA24</f>
        <v>21768</v>
      </c>
      <c r="W2" s="50">
        <f>'2013 Energy'!AB24</f>
        <v>21768</v>
      </c>
      <c r="X2" s="50">
        <f>'2013 Energy'!AC24</f>
        <v>21758</v>
      </c>
      <c r="Y2" s="50">
        <f>'2013 Energy'!AD24</f>
        <v>21748</v>
      </c>
      <c r="Z2" s="50">
        <f>'2013 Energy'!AE24</f>
        <v>21748</v>
      </c>
      <c r="AA2" s="50">
        <f>'2013 Energy'!AF24</f>
        <v>21738</v>
      </c>
      <c r="AB2" s="50">
        <f>'2013 Energy'!AG24</f>
        <v>21738</v>
      </c>
      <c r="AC2" s="50">
        <f>'2013 Energy'!AH24</f>
        <v>21728</v>
      </c>
      <c r="AD2" s="50">
        <f>'2013 Energy'!AI24</f>
        <v>21718</v>
      </c>
      <c r="AE2" s="50">
        <f>'2013 Energy'!AJ24</f>
        <v>21718</v>
      </c>
      <c r="AF2" s="50">
        <f>'2013 Energy'!AK24</f>
        <v>21708</v>
      </c>
      <c r="AG2" s="50">
        <f>'2013 Energy'!AL24</f>
        <v>21698</v>
      </c>
      <c r="AH2" s="50">
        <f>'2013 Energy'!AM24</f>
        <v>21698</v>
      </c>
      <c r="AI2" s="50">
        <f>'2013 Energy'!AN24</f>
        <v>21688</v>
      </c>
      <c r="AJ2" s="50">
        <f>'2013 Energy'!AO24</f>
        <v>21678</v>
      </c>
      <c r="AK2" s="50">
        <f>'2013 Energy'!AP24</f>
        <v>21678</v>
      </c>
    </row>
    <row r="3" spans="1:37" x14ac:dyDescent="0.25">
      <c r="A3" s="155" t="s">
        <v>59</v>
      </c>
      <c r="B3" s="50">
        <f>'2013 Energy'!G25</f>
        <v>0</v>
      </c>
      <c r="C3" s="50">
        <f>'2013 Energy'!H25</f>
        <v>0</v>
      </c>
      <c r="D3" s="50">
        <f>'2013 Energy'!I25</f>
        <v>0</v>
      </c>
      <c r="E3" s="50">
        <f>'2013 Energy'!J25</f>
        <v>0</v>
      </c>
      <c r="F3" s="50">
        <f>'2013 Energy'!K25</f>
        <v>0</v>
      </c>
      <c r="G3" s="50">
        <f>'2013 Energy'!L25</f>
        <v>0</v>
      </c>
      <c r="H3" s="50">
        <f>'2013 Energy'!M25</f>
        <v>0</v>
      </c>
      <c r="I3" s="50">
        <f>'2013 Energy'!N25</f>
        <v>0</v>
      </c>
      <c r="J3" s="50">
        <f>'2013 Energy'!O25</f>
        <v>0</v>
      </c>
      <c r="K3" s="50">
        <f>'2013 Energy'!P25</f>
        <v>0</v>
      </c>
      <c r="L3" s="50">
        <f>'2013 Energy'!Q25</f>
        <v>0</v>
      </c>
      <c r="M3" s="50">
        <f>'2013 Energy'!R25</f>
        <v>0</v>
      </c>
      <c r="N3" s="50">
        <f>'2013 Energy'!S25</f>
        <v>0</v>
      </c>
      <c r="O3" s="50">
        <f>'2013 Energy'!T25</f>
        <v>0</v>
      </c>
      <c r="P3" s="50">
        <f>'2013 Energy'!U25</f>
        <v>0</v>
      </c>
      <c r="Q3" s="50">
        <f>'2013 Energy'!V25</f>
        <v>0</v>
      </c>
      <c r="R3" s="50">
        <f>'2013 Energy'!W25</f>
        <v>0</v>
      </c>
      <c r="S3" s="50">
        <f>'2013 Energy'!X25</f>
        <v>0</v>
      </c>
      <c r="T3" s="50">
        <f>'2013 Energy'!Y25</f>
        <v>0</v>
      </c>
      <c r="U3" s="50">
        <f>'2013 Energy'!Z25</f>
        <v>0</v>
      </c>
      <c r="V3" s="50">
        <f>'2013 Energy'!AA25</f>
        <v>0</v>
      </c>
      <c r="W3" s="50">
        <f>'2013 Energy'!AB25</f>
        <v>0</v>
      </c>
      <c r="X3" s="50">
        <f>'2013 Energy'!AC25</f>
        <v>0</v>
      </c>
      <c r="Y3" s="50">
        <f>'2013 Energy'!AD25</f>
        <v>0</v>
      </c>
      <c r="Z3" s="50">
        <f>'2013 Energy'!AE25</f>
        <v>0</v>
      </c>
      <c r="AA3" s="50">
        <f>'2013 Energy'!AF25</f>
        <v>0</v>
      </c>
      <c r="AB3" s="50">
        <f>'2013 Energy'!AG25</f>
        <v>0</v>
      </c>
      <c r="AC3" s="50">
        <f>'2013 Energy'!AH25</f>
        <v>0</v>
      </c>
      <c r="AD3" s="50">
        <f>'2013 Energy'!AI25</f>
        <v>0</v>
      </c>
      <c r="AE3" s="50">
        <f>'2013 Energy'!AJ25</f>
        <v>0</v>
      </c>
      <c r="AF3" s="50">
        <f>'2013 Energy'!AK25</f>
        <v>0</v>
      </c>
      <c r="AG3" s="50">
        <f>'2013 Energy'!AL25</f>
        <v>0</v>
      </c>
      <c r="AH3" s="50">
        <f>'2013 Energy'!AM25</f>
        <v>0</v>
      </c>
      <c r="AI3" s="50">
        <f>'2013 Energy'!AN25</f>
        <v>0</v>
      </c>
      <c r="AJ3" s="50">
        <f>'2013 Energy'!AO25</f>
        <v>0</v>
      </c>
      <c r="AK3" s="50">
        <f>'2013 Energy'!AP25</f>
        <v>0</v>
      </c>
    </row>
    <row r="4" spans="1:37" x14ac:dyDescent="0.25">
      <c r="A4" s="217" t="s">
        <v>139</v>
      </c>
      <c r="B4" s="50">
        <f>'2013 Energy'!G26</f>
        <v>811</v>
      </c>
      <c r="C4" s="50">
        <f>'2013 Energy'!H26</f>
        <v>811</v>
      </c>
      <c r="D4" s="50">
        <f>'2013 Energy'!I26</f>
        <v>811</v>
      </c>
      <c r="E4" s="50">
        <f>'2013 Energy'!J26</f>
        <v>811</v>
      </c>
      <c r="F4" s="50">
        <f>'2013 Energy'!K26</f>
        <v>811</v>
      </c>
      <c r="G4" s="50">
        <f>'2013 Energy'!L26</f>
        <v>811</v>
      </c>
      <c r="H4" s="50">
        <f>'2013 Energy'!M26</f>
        <v>592</v>
      </c>
      <c r="I4" s="50">
        <f>'2013 Energy'!N26</f>
        <v>0</v>
      </c>
      <c r="J4" s="50">
        <f>'2013 Energy'!O26</f>
        <v>0</v>
      </c>
      <c r="K4" s="50">
        <f>'2013 Energy'!P26</f>
        <v>0</v>
      </c>
      <c r="L4" s="50">
        <f>'2013 Energy'!Q26</f>
        <v>0</v>
      </c>
      <c r="M4" s="50">
        <f>'2013 Energy'!R26</f>
        <v>0</v>
      </c>
      <c r="N4" s="50">
        <f>'2013 Energy'!S26</f>
        <v>0</v>
      </c>
      <c r="O4" s="50">
        <f>'2013 Energy'!T26</f>
        <v>0</v>
      </c>
      <c r="P4" s="50">
        <f>'2013 Energy'!U26</f>
        <v>0</v>
      </c>
      <c r="Q4" s="50">
        <f>'2013 Energy'!V26</f>
        <v>0</v>
      </c>
      <c r="R4" s="50">
        <f>'2013 Energy'!W26</f>
        <v>0</v>
      </c>
      <c r="S4" s="50">
        <f>'2013 Energy'!X26</f>
        <v>0</v>
      </c>
      <c r="T4" s="50">
        <f>'2013 Energy'!Y26</f>
        <v>0</v>
      </c>
      <c r="U4" s="50">
        <f>'2013 Energy'!Z26</f>
        <v>0</v>
      </c>
      <c r="V4" s="50">
        <f>'2013 Energy'!AA26</f>
        <v>0</v>
      </c>
      <c r="W4" s="50">
        <f>'2013 Energy'!AB26</f>
        <v>0</v>
      </c>
      <c r="X4" s="50">
        <f>'2013 Energy'!AC26</f>
        <v>0</v>
      </c>
      <c r="Y4" s="50">
        <f>'2013 Energy'!AD26</f>
        <v>0</v>
      </c>
      <c r="Z4" s="50">
        <f>'2013 Energy'!AE26</f>
        <v>0</v>
      </c>
      <c r="AA4" s="50">
        <f>'2013 Energy'!AF26</f>
        <v>0</v>
      </c>
      <c r="AB4" s="50">
        <f>'2013 Energy'!AG26</f>
        <v>0</v>
      </c>
      <c r="AC4" s="50">
        <f>'2013 Energy'!AH26</f>
        <v>0</v>
      </c>
      <c r="AD4" s="50">
        <f>'2013 Energy'!AI26</f>
        <v>0</v>
      </c>
      <c r="AE4" s="50">
        <f>'2013 Energy'!AJ26</f>
        <v>0</v>
      </c>
      <c r="AF4" s="50">
        <f>'2013 Energy'!AK26</f>
        <v>0</v>
      </c>
      <c r="AG4" s="50">
        <f>'2013 Energy'!AL26</f>
        <v>0</v>
      </c>
      <c r="AH4" s="50">
        <f>'2013 Energy'!AM26</f>
        <v>0</v>
      </c>
      <c r="AI4" s="50">
        <f>'2013 Energy'!AN26</f>
        <v>0</v>
      </c>
      <c r="AJ4" s="50">
        <f>'2013 Energy'!AO26</f>
        <v>0</v>
      </c>
      <c r="AK4" s="50">
        <f>'2013 Energy'!AP26</f>
        <v>0</v>
      </c>
    </row>
    <row r="5" spans="1:37" x14ac:dyDescent="0.25">
      <c r="A5" s="218" t="s">
        <v>140</v>
      </c>
      <c r="B5" s="50">
        <f>'2013 Energy'!G27</f>
        <v>953</v>
      </c>
      <c r="C5" s="50">
        <f>'2013 Energy'!H27</f>
        <v>953</v>
      </c>
      <c r="D5" s="50">
        <f>'2013 Energy'!I27</f>
        <v>953</v>
      </c>
      <c r="E5" s="50">
        <f>'2013 Energy'!J27</f>
        <v>953</v>
      </c>
      <c r="F5" s="50">
        <f>'2013 Energy'!K27</f>
        <v>953</v>
      </c>
      <c r="G5" s="50">
        <f>'2013 Energy'!L27</f>
        <v>953</v>
      </c>
      <c r="H5" s="50">
        <f>'2013 Energy'!M27</f>
        <v>953</v>
      </c>
      <c r="I5" s="50">
        <f>'2013 Energy'!N27</f>
        <v>953</v>
      </c>
      <c r="J5" s="50">
        <f>'2013 Energy'!O27</f>
        <v>953</v>
      </c>
      <c r="K5" s="50">
        <f>'2013 Energy'!P27</f>
        <v>953</v>
      </c>
      <c r="L5" s="50">
        <f>'2013 Energy'!Q27</f>
        <v>953</v>
      </c>
      <c r="M5" s="50">
        <f>'2013 Energy'!R27</f>
        <v>953</v>
      </c>
      <c r="N5" s="50">
        <f>'2013 Energy'!S27</f>
        <v>953</v>
      </c>
      <c r="O5" s="50">
        <f>'2013 Energy'!T27</f>
        <v>953</v>
      </c>
      <c r="P5" s="50">
        <f>'2013 Energy'!U27</f>
        <v>953</v>
      </c>
      <c r="Q5" s="50">
        <f>'2013 Energy'!V27</f>
        <v>953</v>
      </c>
      <c r="R5" s="50">
        <f>'2013 Energy'!W27</f>
        <v>953</v>
      </c>
      <c r="S5" s="50">
        <f>'2013 Energy'!X27</f>
        <v>953</v>
      </c>
      <c r="T5" s="50">
        <f>'2013 Energy'!Y27</f>
        <v>953</v>
      </c>
      <c r="U5" s="50">
        <f>'2013 Energy'!Z27</f>
        <v>953</v>
      </c>
      <c r="V5" s="50">
        <f>'2013 Energy'!AA27</f>
        <v>953</v>
      </c>
      <c r="W5" s="50">
        <f>'2013 Energy'!AB27</f>
        <v>953</v>
      </c>
      <c r="X5" s="50">
        <f>'2013 Energy'!AC27</f>
        <v>953</v>
      </c>
      <c r="Y5" s="50">
        <f>'2013 Energy'!AD27</f>
        <v>953</v>
      </c>
      <c r="Z5" s="50">
        <f>'2013 Energy'!AE27</f>
        <v>953</v>
      </c>
      <c r="AA5" s="50">
        <f>'2013 Energy'!AF27</f>
        <v>953</v>
      </c>
      <c r="AB5" s="50">
        <f>'2013 Energy'!AG27</f>
        <v>953</v>
      </c>
      <c r="AC5" s="50">
        <f>'2013 Energy'!AH27</f>
        <v>953</v>
      </c>
      <c r="AD5" s="50">
        <f>'2013 Energy'!AI27</f>
        <v>953</v>
      </c>
      <c r="AE5" s="50">
        <f>'2013 Energy'!AJ27</f>
        <v>953</v>
      </c>
      <c r="AF5" s="50">
        <f>'2013 Energy'!AK27</f>
        <v>953</v>
      </c>
      <c r="AG5" s="50">
        <f>'2013 Energy'!AL27</f>
        <v>953</v>
      </c>
      <c r="AH5" s="50">
        <f>'2013 Energy'!AM27</f>
        <v>953</v>
      </c>
      <c r="AI5" s="50">
        <f>'2013 Energy'!AN27</f>
        <v>953</v>
      </c>
      <c r="AJ5" s="50">
        <f>'2013 Energy'!AO27</f>
        <v>953</v>
      </c>
      <c r="AK5" s="50">
        <f>'2013 Energy'!AP27</f>
        <v>953</v>
      </c>
    </row>
    <row r="6" spans="1:37" x14ac:dyDescent="0.25">
      <c r="A6" s="219" t="s">
        <v>141</v>
      </c>
      <c r="B6" s="50">
        <f>'2013 Energy'!G28</f>
        <v>2354</v>
      </c>
      <c r="C6" s="50">
        <f>'2013 Energy'!H28</f>
        <v>2354</v>
      </c>
      <c r="D6" s="50">
        <f>'2013 Energy'!I28</f>
        <v>2354</v>
      </c>
      <c r="E6" s="50">
        <f>'2013 Energy'!J28</f>
        <v>2354</v>
      </c>
      <c r="F6" s="50">
        <f>'2013 Energy'!K28</f>
        <v>2354</v>
      </c>
      <c r="G6" s="50">
        <f>'2013 Energy'!L28</f>
        <v>2354</v>
      </c>
      <c r="H6" s="50">
        <f>'2013 Energy'!M28</f>
        <v>2354</v>
      </c>
      <c r="I6" s="50">
        <f>'2013 Energy'!N28</f>
        <v>2354</v>
      </c>
      <c r="J6" s="50">
        <f>'2013 Energy'!O28</f>
        <v>2354</v>
      </c>
      <c r="K6" s="50">
        <f>'2013 Energy'!P28</f>
        <v>2354</v>
      </c>
      <c r="L6" s="50">
        <f>'2013 Energy'!Q28</f>
        <v>2354</v>
      </c>
      <c r="M6" s="50">
        <f>'2013 Energy'!R28</f>
        <v>2354</v>
      </c>
      <c r="N6" s="50">
        <f>'2013 Energy'!S28</f>
        <v>2354</v>
      </c>
      <c r="O6" s="50">
        <f>'2013 Energy'!T28</f>
        <v>2354</v>
      </c>
      <c r="P6" s="50">
        <f>'2013 Energy'!U28</f>
        <v>2354</v>
      </c>
      <c r="Q6" s="50">
        <f>'2013 Energy'!V28</f>
        <v>2354</v>
      </c>
      <c r="R6" s="50">
        <f>'2013 Energy'!W28</f>
        <v>2354</v>
      </c>
      <c r="S6" s="50">
        <f>'2013 Energy'!X28</f>
        <v>2354</v>
      </c>
      <c r="T6" s="50">
        <f>'2013 Energy'!Y28</f>
        <v>2354</v>
      </c>
      <c r="U6" s="50">
        <f>'2013 Energy'!Z28</f>
        <v>2354</v>
      </c>
      <c r="V6" s="50">
        <f>'2013 Energy'!AA28</f>
        <v>2354</v>
      </c>
      <c r="W6" s="50">
        <f>'2013 Energy'!AB28</f>
        <v>2354</v>
      </c>
      <c r="X6" s="50">
        <f>'2013 Energy'!AC28</f>
        <v>2354</v>
      </c>
      <c r="Y6" s="50">
        <f>'2013 Energy'!AD28</f>
        <v>2354</v>
      </c>
      <c r="Z6" s="50">
        <f>'2013 Energy'!AE28</f>
        <v>2354</v>
      </c>
      <c r="AA6" s="50">
        <f>'2013 Energy'!AF28</f>
        <v>2354</v>
      </c>
      <c r="AB6" s="50">
        <f>'2013 Energy'!AG28</f>
        <v>2354</v>
      </c>
      <c r="AC6" s="50">
        <f>'2013 Energy'!AH28</f>
        <v>2354</v>
      </c>
      <c r="AD6" s="50">
        <f>'2013 Energy'!AI28</f>
        <v>2354</v>
      </c>
      <c r="AE6" s="50">
        <f>'2013 Energy'!AJ28</f>
        <v>2354</v>
      </c>
      <c r="AF6" s="50">
        <f>'2013 Energy'!AK28</f>
        <v>2354</v>
      </c>
      <c r="AG6" s="50">
        <f>'2013 Energy'!AL28</f>
        <v>2354</v>
      </c>
      <c r="AH6" s="50">
        <f>'2013 Energy'!AM28</f>
        <v>2354</v>
      </c>
      <c r="AI6" s="50">
        <f>'2013 Energy'!AN28</f>
        <v>2354</v>
      </c>
      <c r="AJ6" s="50">
        <f>'2013 Energy'!AO28</f>
        <v>2354</v>
      </c>
      <c r="AK6" s="50">
        <f>'2013 Energy'!AP28</f>
        <v>2354</v>
      </c>
    </row>
    <row r="7" spans="1:37" s="35" customFormat="1" x14ac:dyDescent="0.25">
      <c r="A7" s="201" t="s">
        <v>63</v>
      </c>
      <c r="B7" s="50">
        <f>'2013 Energy'!G29</f>
        <v>2705</v>
      </c>
      <c r="C7" s="50">
        <f>'2013 Energy'!H29</f>
        <v>1949</v>
      </c>
      <c r="D7" s="50">
        <f>'2013 Energy'!I29</f>
        <v>1549</v>
      </c>
      <c r="E7" s="50">
        <f>'2013 Energy'!J29</f>
        <v>1639</v>
      </c>
      <c r="F7" s="50">
        <f>'2013 Energy'!K29</f>
        <v>1639</v>
      </c>
      <c r="G7" s="50">
        <f>'2013 Energy'!L29</f>
        <v>1639</v>
      </c>
      <c r="H7" s="50">
        <f>'2013 Energy'!M29</f>
        <v>1639</v>
      </c>
      <c r="I7" s="50">
        <f>'2013 Energy'!N29</f>
        <v>1639</v>
      </c>
      <c r="J7" s="50">
        <f>'2013 Energy'!O29</f>
        <v>1639</v>
      </c>
      <c r="K7" s="50">
        <f>'2013 Energy'!P29</f>
        <v>1639</v>
      </c>
      <c r="L7" s="50">
        <f>'2013 Energy'!Q29</f>
        <v>1639</v>
      </c>
      <c r="M7" s="50">
        <f>'2013 Energy'!R29</f>
        <v>1639</v>
      </c>
      <c r="N7" s="50">
        <f>'2013 Energy'!S29</f>
        <v>271</v>
      </c>
      <c r="O7" s="50">
        <f>'2013 Energy'!T29</f>
        <v>0</v>
      </c>
      <c r="P7" s="50">
        <f>'2013 Energy'!U29</f>
        <v>0</v>
      </c>
      <c r="Q7" s="50">
        <f>'2013 Energy'!V29</f>
        <v>0</v>
      </c>
      <c r="R7" s="50">
        <f>'2013 Energy'!W29</f>
        <v>0</v>
      </c>
      <c r="S7" s="50">
        <f>'2013 Energy'!X29</f>
        <v>0</v>
      </c>
      <c r="T7" s="50">
        <f>'2013 Energy'!Y29</f>
        <v>0</v>
      </c>
      <c r="U7" s="50">
        <f>'2013 Energy'!Z29</f>
        <v>0</v>
      </c>
      <c r="V7" s="50">
        <f>'2013 Energy'!AA29</f>
        <v>0</v>
      </c>
      <c r="W7" s="50">
        <f>'2013 Energy'!AB29</f>
        <v>0</v>
      </c>
      <c r="X7" s="50">
        <f>'2013 Energy'!AC29</f>
        <v>0</v>
      </c>
      <c r="Y7" s="50">
        <f>'2013 Energy'!AD29</f>
        <v>0</v>
      </c>
      <c r="Z7" s="50">
        <f>'2013 Energy'!AE29</f>
        <v>0</v>
      </c>
      <c r="AA7" s="50">
        <f>'2013 Energy'!AF29</f>
        <v>0</v>
      </c>
      <c r="AB7" s="50">
        <f>'2013 Energy'!AG29</f>
        <v>0</v>
      </c>
      <c r="AC7" s="50">
        <f>'2013 Energy'!AH29</f>
        <v>0</v>
      </c>
      <c r="AD7" s="50">
        <f>'2013 Energy'!AI29</f>
        <v>0</v>
      </c>
      <c r="AE7" s="50">
        <f>'2013 Energy'!AJ29</f>
        <v>0</v>
      </c>
      <c r="AF7" s="50">
        <f>'2013 Energy'!AK29</f>
        <v>0</v>
      </c>
      <c r="AG7" s="50">
        <f>'2013 Energy'!AL29</f>
        <v>0</v>
      </c>
      <c r="AH7" s="50">
        <f>'2013 Energy'!AM29</f>
        <v>0</v>
      </c>
      <c r="AI7" s="50">
        <f>'2013 Energy'!AN29</f>
        <v>0</v>
      </c>
      <c r="AJ7" s="50">
        <f>'2013 Energy'!AO29</f>
        <v>0</v>
      </c>
      <c r="AK7" s="50">
        <f>'2013 Energy'!AP29</f>
        <v>0</v>
      </c>
    </row>
    <row r="8" spans="1:37" s="35" customFormat="1" x14ac:dyDescent="0.25">
      <c r="A8" s="201" t="s">
        <v>64</v>
      </c>
      <c r="B8" s="50">
        <f>'2013 Energy'!G30</f>
        <v>0</v>
      </c>
      <c r="C8" s="50">
        <f>'2013 Energy'!H30</f>
        <v>781</v>
      </c>
      <c r="D8" s="50">
        <f>'2013 Energy'!I30</f>
        <v>936</v>
      </c>
      <c r="E8" s="50">
        <f>'2013 Energy'!J30</f>
        <v>936</v>
      </c>
      <c r="F8" s="50">
        <f>'2013 Energy'!K30</f>
        <v>936</v>
      </c>
      <c r="G8" s="50">
        <f>'2013 Energy'!L30</f>
        <v>936</v>
      </c>
      <c r="H8" s="50">
        <f>'2013 Energy'!M30</f>
        <v>936</v>
      </c>
      <c r="I8" s="50">
        <f>'2013 Energy'!N30</f>
        <v>936</v>
      </c>
      <c r="J8" s="50">
        <f>'2013 Energy'!O30</f>
        <v>936</v>
      </c>
      <c r="K8" s="50">
        <f>'2013 Energy'!P30</f>
        <v>936</v>
      </c>
      <c r="L8" s="50">
        <f>'2013 Energy'!Q30</f>
        <v>936</v>
      </c>
      <c r="M8" s="50">
        <f>'2013 Energy'!R30</f>
        <v>936</v>
      </c>
      <c r="N8" s="50">
        <f>'2013 Energy'!S30</f>
        <v>936</v>
      </c>
      <c r="O8" s="50">
        <f>'2013 Energy'!T30</f>
        <v>936</v>
      </c>
      <c r="P8" s="50">
        <f>'2013 Energy'!U30</f>
        <v>936</v>
      </c>
      <c r="Q8" s="50">
        <f>'2013 Energy'!V30</f>
        <v>936</v>
      </c>
      <c r="R8" s="50">
        <f>'2013 Energy'!W30</f>
        <v>936</v>
      </c>
      <c r="S8" s="50">
        <f>'2013 Energy'!X30</f>
        <v>155</v>
      </c>
      <c r="T8" s="50">
        <f>'2013 Energy'!Y30</f>
        <v>0</v>
      </c>
      <c r="U8" s="50">
        <f>'2013 Energy'!Z30</f>
        <v>0</v>
      </c>
      <c r="V8" s="50">
        <f>'2013 Energy'!AA30</f>
        <v>0</v>
      </c>
      <c r="W8" s="50">
        <f>'2013 Energy'!AB30</f>
        <v>0</v>
      </c>
      <c r="X8" s="50">
        <f>'2013 Energy'!AC30</f>
        <v>0</v>
      </c>
      <c r="Y8" s="50">
        <f>'2013 Energy'!AD30</f>
        <v>0</v>
      </c>
      <c r="Z8" s="50">
        <f>'2013 Energy'!AE30</f>
        <v>0</v>
      </c>
      <c r="AA8" s="50">
        <f>'2013 Energy'!AF30</f>
        <v>0</v>
      </c>
      <c r="AB8" s="50">
        <f>'2013 Energy'!AG30</f>
        <v>0</v>
      </c>
      <c r="AC8" s="50">
        <f>'2013 Energy'!AH30</f>
        <v>0</v>
      </c>
      <c r="AD8" s="50">
        <f>'2013 Energy'!AI30</f>
        <v>0</v>
      </c>
      <c r="AE8" s="50">
        <f>'2013 Energy'!AJ30</f>
        <v>0</v>
      </c>
      <c r="AF8" s="50">
        <f>'2013 Energy'!AK30</f>
        <v>0</v>
      </c>
      <c r="AG8" s="50">
        <f>'2013 Energy'!AL30</f>
        <v>0</v>
      </c>
      <c r="AH8" s="50">
        <f>'2013 Energy'!AM30</f>
        <v>0</v>
      </c>
      <c r="AI8" s="50">
        <f>'2013 Energy'!AN30</f>
        <v>0</v>
      </c>
      <c r="AJ8" s="50">
        <f>'2013 Energy'!AO30</f>
        <v>0</v>
      </c>
      <c r="AK8" s="50">
        <f>'2013 Energy'!AP30</f>
        <v>0</v>
      </c>
    </row>
    <row r="9" spans="1:37" x14ac:dyDescent="0.25">
      <c r="A9" t="s">
        <v>91</v>
      </c>
      <c r="B9" s="50">
        <f>'2013 Energy'!G31</f>
        <v>340</v>
      </c>
      <c r="C9" s="50">
        <f>'2013 Energy'!H31</f>
        <v>373</v>
      </c>
      <c r="D9" s="50">
        <f>'2013 Energy'!I31</f>
        <v>784</v>
      </c>
      <c r="E9" s="50">
        <f>'2013 Energy'!J31</f>
        <v>844</v>
      </c>
      <c r="F9" s="50">
        <f>'2013 Energy'!K31</f>
        <v>844</v>
      </c>
      <c r="G9" s="50">
        <f>'2013 Energy'!L31</f>
        <v>844</v>
      </c>
      <c r="H9" s="50">
        <f>'2013 Energy'!M31</f>
        <v>844</v>
      </c>
      <c r="I9" s="50">
        <f>'2013 Energy'!N31</f>
        <v>844</v>
      </c>
      <c r="J9" s="50">
        <f>'2013 Energy'!O31</f>
        <v>844</v>
      </c>
      <c r="K9" s="50">
        <f>'2013 Energy'!P31</f>
        <v>844</v>
      </c>
      <c r="L9" s="50">
        <f>'2013 Energy'!Q31</f>
        <v>844</v>
      </c>
      <c r="M9" s="50">
        <f>'2013 Energy'!R31</f>
        <v>844</v>
      </c>
      <c r="N9" s="221">
        <f>M9</f>
        <v>844</v>
      </c>
      <c r="O9" s="221">
        <f t="shared" ref="O9:AK9" si="0">N9</f>
        <v>844</v>
      </c>
      <c r="P9" s="221">
        <f t="shared" si="0"/>
        <v>844</v>
      </c>
      <c r="Q9" s="221">
        <f t="shared" si="0"/>
        <v>844</v>
      </c>
      <c r="R9" s="221">
        <f t="shared" si="0"/>
        <v>844</v>
      </c>
      <c r="S9" s="221">
        <f t="shared" si="0"/>
        <v>844</v>
      </c>
      <c r="T9" s="221">
        <f t="shared" si="0"/>
        <v>844</v>
      </c>
      <c r="U9" s="221">
        <f t="shared" si="0"/>
        <v>844</v>
      </c>
      <c r="V9" s="221">
        <f t="shared" si="0"/>
        <v>844</v>
      </c>
      <c r="W9" s="221">
        <f t="shared" si="0"/>
        <v>844</v>
      </c>
      <c r="X9" s="221">
        <f t="shared" si="0"/>
        <v>844</v>
      </c>
      <c r="Y9" s="221">
        <f t="shared" si="0"/>
        <v>844</v>
      </c>
      <c r="Z9" s="221">
        <f t="shared" si="0"/>
        <v>844</v>
      </c>
      <c r="AA9" s="221">
        <f t="shared" si="0"/>
        <v>844</v>
      </c>
      <c r="AB9" s="221">
        <f t="shared" si="0"/>
        <v>844</v>
      </c>
      <c r="AC9" s="221">
        <f t="shared" si="0"/>
        <v>844</v>
      </c>
      <c r="AD9" s="221">
        <f t="shared" si="0"/>
        <v>844</v>
      </c>
      <c r="AE9" s="221">
        <f t="shared" si="0"/>
        <v>844</v>
      </c>
      <c r="AF9" s="221">
        <f t="shared" si="0"/>
        <v>844</v>
      </c>
      <c r="AG9" s="221">
        <f t="shared" si="0"/>
        <v>844</v>
      </c>
      <c r="AH9" s="221">
        <f t="shared" si="0"/>
        <v>844</v>
      </c>
      <c r="AI9" s="221">
        <f t="shared" si="0"/>
        <v>844</v>
      </c>
      <c r="AJ9" s="221">
        <f t="shared" si="0"/>
        <v>844</v>
      </c>
      <c r="AK9" s="221">
        <f t="shared" si="0"/>
        <v>844</v>
      </c>
    </row>
    <row r="10" spans="1:37" x14ac:dyDescent="0.25">
      <c r="A10" t="s">
        <v>92</v>
      </c>
      <c r="B10" s="50">
        <f>'2013 Energy'!G32</f>
        <v>363</v>
      </c>
      <c r="C10" s="50">
        <f>'2013 Energy'!H32</f>
        <v>338</v>
      </c>
      <c r="D10" s="50">
        <f>'2013 Energy'!I32</f>
        <v>583</v>
      </c>
      <c r="E10" s="50">
        <f>'2013 Energy'!J32</f>
        <v>493</v>
      </c>
      <c r="F10" s="50">
        <f>'2013 Energy'!K32</f>
        <v>493</v>
      </c>
      <c r="G10" s="50">
        <f>'2013 Energy'!L32</f>
        <v>493</v>
      </c>
      <c r="H10" s="50">
        <f>'2013 Energy'!M32</f>
        <v>493</v>
      </c>
      <c r="I10" s="50">
        <f>'2013 Energy'!N32</f>
        <v>493</v>
      </c>
      <c r="J10" s="50">
        <f>'2013 Energy'!O32</f>
        <v>493</v>
      </c>
      <c r="K10" s="50">
        <f>'2013 Energy'!P32</f>
        <v>493</v>
      </c>
      <c r="L10" s="50">
        <f>'2013 Energy'!Q32</f>
        <v>493</v>
      </c>
      <c r="M10" s="50">
        <f>'2013 Energy'!R32</f>
        <v>493</v>
      </c>
      <c r="N10" s="50">
        <f>'2013 Energy'!S32</f>
        <v>1861</v>
      </c>
      <c r="O10" s="50">
        <f>'2013 Energy'!T32</f>
        <v>2132</v>
      </c>
      <c r="P10" s="50">
        <f>'2013 Energy'!U32</f>
        <v>2132</v>
      </c>
      <c r="Q10" s="50">
        <f>'2013 Energy'!V32</f>
        <v>2132</v>
      </c>
      <c r="R10" s="50">
        <f>'2013 Energy'!W32</f>
        <v>2132</v>
      </c>
      <c r="S10" s="50">
        <f>'2013 Energy'!X32</f>
        <v>2913</v>
      </c>
      <c r="T10" s="50">
        <f>'2013 Energy'!Y32</f>
        <v>3068</v>
      </c>
      <c r="U10" s="50">
        <f>'2013 Energy'!Z32</f>
        <v>3068</v>
      </c>
      <c r="V10" s="50">
        <f>'2013 Energy'!AA32</f>
        <v>3068</v>
      </c>
      <c r="W10" s="50">
        <f>'2013 Energy'!AB32</f>
        <v>3068</v>
      </c>
      <c r="X10" s="50">
        <f>'2013 Energy'!AC32</f>
        <v>3068</v>
      </c>
      <c r="Y10" s="50">
        <f>'2013 Energy'!AD32</f>
        <v>3068</v>
      </c>
      <c r="Z10" s="50">
        <f>'2013 Energy'!AE32</f>
        <v>3068</v>
      </c>
      <c r="AA10" s="50">
        <f>'2013 Energy'!AF32</f>
        <v>3068</v>
      </c>
      <c r="AB10" s="50">
        <f>'2013 Energy'!AG32</f>
        <v>3068</v>
      </c>
      <c r="AC10" s="50">
        <f>'2013 Energy'!AH32</f>
        <v>3068</v>
      </c>
      <c r="AD10" s="50">
        <f>'2013 Energy'!AI32</f>
        <v>3068</v>
      </c>
      <c r="AE10" s="50">
        <f>'2013 Energy'!AJ32</f>
        <v>3068</v>
      </c>
      <c r="AF10" s="50">
        <f>'2013 Energy'!AK32</f>
        <v>3068</v>
      </c>
      <c r="AG10" s="50">
        <f>'2013 Energy'!AL32</f>
        <v>3068</v>
      </c>
      <c r="AH10" s="50">
        <f>'2013 Energy'!AM32</f>
        <v>3068</v>
      </c>
      <c r="AI10" s="50">
        <f>'2013 Energy'!AN32</f>
        <v>3068</v>
      </c>
      <c r="AJ10" s="50">
        <f>'2013 Energy'!AO32</f>
        <v>3068</v>
      </c>
      <c r="AK10" s="50">
        <f>'2013 Energy'!AP32</f>
        <v>3068</v>
      </c>
    </row>
    <row r="11" spans="1:37" x14ac:dyDescent="0.25">
      <c r="A11" s="155" t="s">
        <v>146</v>
      </c>
      <c r="B11" s="50">
        <f>'2013 Energy'!G33</f>
        <v>771</v>
      </c>
      <c r="C11" s="50">
        <f>'2013 Energy'!H33</f>
        <v>771</v>
      </c>
      <c r="D11" s="50">
        <f>'2013 Energy'!I33</f>
        <v>771</v>
      </c>
      <c r="E11" s="50">
        <f>'2013 Energy'!J33</f>
        <v>771</v>
      </c>
      <c r="F11" s="50">
        <f>'2013 Energy'!K33</f>
        <v>771</v>
      </c>
      <c r="G11" s="50">
        <f>'2013 Energy'!L33</f>
        <v>771</v>
      </c>
      <c r="H11" s="50">
        <f>'2013 Energy'!M33</f>
        <v>771</v>
      </c>
      <c r="I11" s="50">
        <f>'2013 Energy'!N33</f>
        <v>771</v>
      </c>
      <c r="J11" s="50">
        <f>'2013 Energy'!O33</f>
        <v>771</v>
      </c>
      <c r="K11" s="50">
        <f>'2013 Energy'!P33</f>
        <v>771</v>
      </c>
      <c r="L11" s="50">
        <f>'2013 Energy'!Q33</f>
        <v>771</v>
      </c>
      <c r="M11" s="50">
        <f>'2013 Energy'!R33</f>
        <v>771</v>
      </c>
      <c r="N11" s="50">
        <f>'2013 Energy'!S33</f>
        <v>771</v>
      </c>
      <c r="O11" s="50">
        <f>'2013 Energy'!T33</f>
        <v>771</v>
      </c>
      <c r="P11" s="50">
        <f>'2013 Energy'!U33</f>
        <v>771</v>
      </c>
      <c r="Q11" s="50">
        <f>'2013 Energy'!V33</f>
        <v>771</v>
      </c>
      <c r="R11" s="50">
        <f>'2013 Energy'!W33</f>
        <v>771</v>
      </c>
      <c r="S11" s="50">
        <f>'2013 Energy'!X33</f>
        <v>771</v>
      </c>
      <c r="T11" s="50">
        <f>'2013 Energy'!Y33</f>
        <v>771</v>
      </c>
      <c r="U11" s="50">
        <f>'2013 Energy'!Z33</f>
        <v>771</v>
      </c>
      <c r="V11" s="50">
        <f>'2013 Energy'!AA33</f>
        <v>771</v>
      </c>
      <c r="W11" s="50">
        <f>'2013 Energy'!AB33</f>
        <v>771</v>
      </c>
      <c r="X11" s="50">
        <f>'2013 Energy'!AC33</f>
        <v>771</v>
      </c>
      <c r="Y11" s="50">
        <f>'2013 Energy'!AD33</f>
        <v>771</v>
      </c>
      <c r="Z11" s="50">
        <f>'2013 Energy'!AE33</f>
        <v>771</v>
      </c>
      <c r="AA11" s="50">
        <f>'2013 Energy'!AF33</f>
        <v>771</v>
      </c>
      <c r="AB11" s="50">
        <f>'2013 Energy'!AG33</f>
        <v>771</v>
      </c>
      <c r="AC11" s="50">
        <f>'2013 Energy'!AH33</f>
        <v>771</v>
      </c>
      <c r="AD11" s="50">
        <f>'2013 Energy'!AI33</f>
        <v>771</v>
      </c>
      <c r="AE11" s="50">
        <f>'2013 Energy'!AJ33</f>
        <v>771</v>
      </c>
      <c r="AF11" s="50">
        <f>'2013 Energy'!AK33</f>
        <v>771</v>
      </c>
      <c r="AG11" s="50">
        <f>'2013 Energy'!AL33</f>
        <v>771</v>
      </c>
      <c r="AH11" s="50">
        <f>'2013 Energy'!AM33</f>
        <v>771</v>
      </c>
      <c r="AI11" s="50">
        <f>'2013 Energy'!AN33</f>
        <v>771</v>
      </c>
      <c r="AJ11" s="50">
        <f>'2013 Energy'!AO33</f>
        <v>771</v>
      </c>
      <c r="AK11" s="50">
        <f>'2013 Energy'!AP33</f>
        <v>771</v>
      </c>
    </row>
    <row r="12" spans="1:37" x14ac:dyDescent="0.25">
      <c r="A12" s="198" t="s">
        <v>65</v>
      </c>
      <c r="B12" s="50">
        <f>'2013 Energy'!G34</f>
        <v>0</v>
      </c>
      <c r="C12" s="50">
        <f>'2013 Energy'!H34</f>
        <v>0</v>
      </c>
      <c r="D12" s="50">
        <f>'2013 Energy'!I34</f>
        <v>0</v>
      </c>
      <c r="E12" s="50">
        <f>'2013 Energy'!J34</f>
        <v>0</v>
      </c>
      <c r="F12" s="50">
        <f>'2013 Energy'!K34</f>
        <v>0</v>
      </c>
      <c r="G12" s="50">
        <f>'2013 Energy'!L34</f>
        <v>0</v>
      </c>
      <c r="H12" s="50">
        <f>'2013 Energy'!M34</f>
        <v>0</v>
      </c>
      <c r="I12" s="50">
        <f>'2013 Energy'!N34</f>
        <v>0</v>
      </c>
      <c r="J12" s="50">
        <f>'2013 Energy'!O34</f>
        <v>0</v>
      </c>
      <c r="K12" s="50">
        <f>'2013 Energy'!P34</f>
        <v>0</v>
      </c>
      <c r="L12" s="50">
        <f>'2013 Energy'!Q34</f>
        <v>0</v>
      </c>
      <c r="M12" s="50">
        <f>'2013 Energy'!R34</f>
        <v>0</v>
      </c>
      <c r="N12" s="50">
        <f>'2013 Energy'!S34</f>
        <v>0</v>
      </c>
      <c r="O12" s="50">
        <f>'2013 Energy'!T34</f>
        <v>0</v>
      </c>
      <c r="P12" s="50">
        <f>'2013 Energy'!U34</f>
        <v>0</v>
      </c>
      <c r="Q12" s="50">
        <f>'2013 Energy'!V34</f>
        <v>0</v>
      </c>
      <c r="R12" s="50">
        <f>'2013 Energy'!W34</f>
        <v>0</v>
      </c>
      <c r="S12" s="50">
        <f>'2013 Energy'!X34</f>
        <v>60</v>
      </c>
      <c r="T12" s="50">
        <f>'2013 Energy'!Y34</f>
        <v>150</v>
      </c>
      <c r="U12" s="50">
        <f>'2013 Energy'!Z34</f>
        <v>150</v>
      </c>
      <c r="V12" s="50">
        <f>'2013 Energy'!AA34</f>
        <v>150</v>
      </c>
      <c r="W12" s="50">
        <f>'2013 Energy'!AB34</f>
        <v>150</v>
      </c>
      <c r="X12" s="50">
        <f>'2013 Energy'!AC34</f>
        <v>150</v>
      </c>
      <c r="Y12" s="50">
        <f>'2013 Energy'!AD34</f>
        <v>150</v>
      </c>
      <c r="Z12" s="50">
        <f>'2013 Energy'!AE34</f>
        <v>150</v>
      </c>
      <c r="AA12" s="50">
        <f>'2013 Energy'!AF34</f>
        <v>150</v>
      </c>
      <c r="AB12" s="50">
        <f>'2013 Energy'!AG34</f>
        <v>150</v>
      </c>
      <c r="AC12" s="50">
        <f>'2013 Energy'!AH34</f>
        <v>150</v>
      </c>
      <c r="AD12" s="50">
        <f>'2013 Energy'!AI34</f>
        <v>150</v>
      </c>
      <c r="AE12" s="50">
        <f>'2013 Energy'!AJ34</f>
        <v>150</v>
      </c>
      <c r="AF12" s="50">
        <f>'2013 Energy'!AK34</f>
        <v>150</v>
      </c>
      <c r="AG12" s="50">
        <f>'2013 Energy'!AL34</f>
        <v>150</v>
      </c>
      <c r="AH12" s="50">
        <f>'2013 Energy'!AM34</f>
        <v>150</v>
      </c>
      <c r="AI12" s="50">
        <f>'2013 Energy'!AN34</f>
        <v>150</v>
      </c>
      <c r="AJ12" s="50">
        <f>'2013 Energy'!AO34</f>
        <v>150</v>
      </c>
      <c r="AK12" s="50">
        <f>'2013 Energy'!AP34</f>
        <v>150</v>
      </c>
    </row>
    <row r="13" spans="1:37" x14ac:dyDescent="0.25">
      <c r="A13" s="155" t="s">
        <v>66</v>
      </c>
      <c r="B13" s="50">
        <f>'2013 Energy'!G35</f>
        <v>0</v>
      </c>
      <c r="C13" s="50">
        <f>'2013 Energy'!H35</f>
        <v>0</v>
      </c>
      <c r="D13" s="50">
        <f>'2013 Energy'!I35</f>
        <v>0</v>
      </c>
      <c r="E13" s="50">
        <f>'2013 Energy'!J35</f>
        <v>0</v>
      </c>
      <c r="F13" s="50">
        <f>'2013 Energy'!K35</f>
        <v>190</v>
      </c>
      <c r="G13" s="50">
        <f>'2013 Energy'!L35</f>
        <v>190</v>
      </c>
      <c r="H13" s="50">
        <f>'2013 Energy'!M35</f>
        <v>190</v>
      </c>
      <c r="I13" s="50">
        <f>'2013 Energy'!N35</f>
        <v>190</v>
      </c>
      <c r="J13" s="50">
        <f>'2013 Energy'!O35</f>
        <v>190</v>
      </c>
      <c r="K13" s="50">
        <f>'2013 Energy'!P35</f>
        <v>190</v>
      </c>
      <c r="L13" s="50">
        <f>'2013 Energy'!Q35</f>
        <v>190</v>
      </c>
      <c r="M13" s="50">
        <f>'2013 Energy'!R35</f>
        <v>190</v>
      </c>
      <c r="N13" s="50">
        <f>'2013 Energy'!S35</f>
        <v>190</v>
      </c>
      <c r="O13" s="50">
        <f>'2013 Energy'!T35</f>
        <v>190</v>
      </c>
      <c r="P13" s="50">
        <f>'2013 Energy'!U35</f>
        <v>190</v>
      </c>
      <c r="Q13" s="50">
        <f>'2013 Energy'!V35</f>
        <v>190</v>
      </c>
      <c r="R13" s="50">
        <f>'2013 Energy'!W35</f>
        <v>190</v>
      </c>
      <c r="S13" s="50">
        <f>'2013 Energy'!X35</f>
        <v>190</v>
      </c>
      <c r="T13" s="50">
        <f>'2013 Energy'!Y35</f>
        <v>190</v>
      </c>
      <c r="U13" s="50">
        <f>'2013 Energy'!Z35</f>
        <v>190</v>
      </c>
      <c r="V13" s="50">
        <f>'2013 Energy'!AA35</f>
        <v>190</v>
      </c>
      <c r="W13" s="50">
        <f>'2013 Energy'!AB35</f>
        <v>190</v>
      </c>
      <c r="X13" s="50">
        <f>'2013 Energy'!AC35</f>
        <v>190</v>
      </c>
      <c r="Y13" s="50">
        <f>'2013 Energy'!AD35</f>
        <v>190</v>
      </c>
      <c r="Z13" s="50">
        <f>'2013 Energy'!AE35</f>
        <v>190</v>
      </c>
      <c r="AA13" s="50">
        <f>'2013 Energy'!AF35</f>
        <v>190</v>
      </c>
      <c r="AB13" s="50">
        <f>'2013 Energy'!AG35</f>
        <v>190</v>
      </c>
      <c r="AC13" s="50">
        <f>'2013 Energy'!AH35</f>
        <v>190</v>
      </c>
      <c r="AD13" s="50">
        <f>'2013 Energy'!AI35</f>
        <v>190</v>
      </c>
      <c r="AE13" s="50">
        <f>'2013 Energy'!AJ35</f>
        <v>190</v>
      </c>
      <c r="AF13" s="50">
        <f>'2013 Energy'!AK35</f>
        <v>190</v>
      </c>
      <c r="AG13" s="50">
        <f>'2013 Energy'!AL35</f>
        <v>190</v>
      </c>
      <c r="AH13" s="50">
        <f>'2013 Energy'!AM35</f>
        <v>190</v>
      </c>
      <c r="AI13" s="50">
        <f>'2013 Energy'!AN35</f>
        <v>190</v>
      </c>
      <c r="AJ13" s="50">
        <f>'2013 Energy'!AO35</f>
        <v>190</v>
      </c>
      <c r="AK13" s="50">
        <f>'2013 Energy'!AP35</f>
        <v>190</v>
      </c>
    </row>
    <row r="14" spans="1:37" s="187" customFormat="1" x14ac:dyDescent="0.25">
      <c r="A14" s="38" t="s">
        <v>142</v>
      </c>
      <c r="B14" s="220">
        <f>SUM(B2:B13)</f>
        <v>30211</v>
      </c>
      <c r="C14" s="220">
        <f t="shared" ref="C14:AK14" si="1">SUM(C2:C13)</f>
        <v>30242</v>
      </c>
      <c r="D14" s="220">
        <f t="shared" si="1"/>
        <v>30652</v>
      </c>
      <c r="E14" s="220">
        <f t="shared" si="1"/>
        <v>30700</v>
      </c>
      <c r="F14" s="220">
        <f t="shared" si="1"/>
        <v>30879</v>
      </c>
      <c r="G14" s="220">
        <f t="shared" si="1"/>
        <v>30871</v>
      </c>
      <c r="H14" s="220">
        <f t="shared" si="1"/>
        <v>30634</v>
      </c>
      <c r="I14" s="220">
        <f t="shared" si="1"/>
        <v>30034</v>
      </c>
      <c r="J14" s="220">
        <f t="shared" si="1"/>
        <v>30026</v>
      </c>
      <c r="K14" s="220">
        <f t="shared" si="1"/>
        <v>30018</v>
      </c>
      <c r="L14" s="220">
        <f t="shared" si="1"/>
        <v>30018</v>
      </c>
      <c r="M14" s="220">
        <f t="shared" si="1"/>
        <v>30008</v>
      </c>
      <c r="N14" s="220">
        <f t="shared" si="1"/>
        <v>29998</v>
      </c>
      <c r="O14" s="220">
        <f t="shared" si="1"/>
        <v>29998</v>
      </c>
      <c r="P14" s="220">
        <f t="shared" si="1"/>
        <v>29988</v>
      </c>
      <c r="Q14" s="220">
        <f t="shared" si="1"/>
        <v>29978</v>
      </c>
      <c r="R14" s="220">
        <f t="shared" si="1"/>
        <v>29978</v>
      </c>
      <c r="S14" s="220">
        <f t="shared" si="1"/>
        <v>30028</v>
      </c>
      <c r="T14" s="220">
        <f t="shared" si="1"/>
        <v>30118</v>
      </c>
      <c r="U14" s="220">
        <f t="shared" si="1"/>
        <v>30108</v>
      </c>
      <c r="V14" s="220">
        <f t="shared" si="1"/>
        <v>30098</v>
      </c>
      <c r="W14" s="220">
        <f t="shared" si="1"/>
        <v>30098</v>
      </c>
      <c r="X14" s="220">
        <f t="shared" si="1"/>
        <v>30088</v>
      </c>
      <c r="Y14" s="220">
        <f t="shared" si="1"/>
        <v>30078</v>
      </c>
      <c r="Z14" s="220">
        <f t="shared" si="1"/>
        <v>30078</v>
      </c>
      <c r="AA14" s="220">
        <f t="shared" si="1"/>
        <v>30068</v>
      </c>
      <c r="AB14" s="220">
        <f t="shared" si="1"/>
        <v>30068</v>
      </c>
      <c r="AC14" s="220">
        <f t="shared" si="1"/>
        <v>30058</v>
      </c>
      <c r="AD14" s="220">
        <f t="shared" si="1"/>
        <v>30048</v>
      </c>
      <c r="AE14" s="220">
        <f t="shared" si="1"/>
        <v>30048</v>
      </c>
      <c r="AF14" s="220">
        <f t="shared" si="1"/>
        <v>30038</v>
      </c>
      <c r="AG14" s="220">
        <f t="shared" si="1"/>
        <v>30028</v>
      </c>
      <c r="AH14" s="220">
        <f t="shared" si="1"/>
        <v>30028</v>
      </c>
      <c r="AI14" s="220">
        <f t="shared" si="1"/>
        <v>30018</v>
      </c>
      <c r="AJ14" s="220">
        <f t="shared" si="1"/>
        <v>30008</v>
      </c>
      <c r="AK14" s="220">
        <f t="shared" si="1"/>
        <v>30008</v>
      </c>
    </row>
    <row r="19" spans="1:38" x14ac:dyDescent="0.25">
      <c r="B19" s="7" t="s">
        <v>6</v>
      </c>
      <c r="C19" s="7" t="s">
        <v>7</v>
      </c>
      <c r="D19" s="7" t="s">
        <v>8</v>
      </c>
      <c r="E19" s="7" t="s">
        <v>9</v>
      </c>
      <c r="F19" s="7" t="s">
        <v>10</v>
      </c>
      <c r="G19" s="7" t="s">
        <v>11</v>
      </c>
      <c r="H19" s="7" t="s">
        <v>12</v>
      </c>
      <c r="I19" s="7" t="s">
        <v>13</v>
      </c>
      <c r="J19" s="7" t="s">
        <v>14</v>
      </c>
      <c r="K19" s="7" t="s">
        <v>15</v>
      </c>
      <c r="L19" s="7" t="s">
        <v>16</v>
      </c>
      <c r="M19" s="7" t="s">
        <v>17</v>
      </c>
      <c r="N19" s="7" t="s">
        <v>18</v>
      </c>
      <c r="O19" s="7" t="s">
        <v>19</v>
      </c>
      <c r="P19" s="7" t="s">
        <v>20</v>
      </c>
      <c r="Q19" s="7" t="s">
        <v>21</v>
      </c>
      <c r="R19" s="8" t="s">
        <v>22</v>
      </c>
      <c r="S19" s="10" t="s">
        <v>23</v>
      </c>
      <c r="T19" s="10" t="s">
        <v>24</v>
      </c>
      <c r="U19" s="10" t="s">
        <v>25</v>
      </c>
      <c r="V19" s="10" t="s">
        <v>26</v>
      </c>
      <c r="W19" s="10" t="s">
        <v>27</v>
      </c>
      <c r="X19" s="10" t="s">
        <v>28</v>
      </c>
      <c r="Y19" s="10" t="s">
        <v>29</v>
      </c>
      <c r="Z19" s="10" t="s">
        <v>30</v>
      </c>
      <c r="AA19" s="10" t="s">
        <v>31</v>
      </c>
      <c r="AB19" s="10" t="s">
        <v>32</v>
      </c>
      <c r="AC19" s="10" t="s">
        <v>33</v>
      </c>
      <c r="AD19" s="10" t="s">
        <v>34</v>
      </c>
      <c r="AE19" s="10" t="s">
        <v>35</v>
      </c>
      <c r="AF19" s="10" t="s">
        <v>36</v>
      </c>
      <c r="AG19" s="10" t="s">
        <v>37</v>
      </c>
      <c r="AH19" s="10" t="s">
        <v>38</v>
      </c>
      <c r="AI19" s="10" t="s">
        <v>39</v>
      </c>
      <c r="AJ19" s="10" t="s">
        <v>40</v>
      </c>
      <c r="AK19" s="10" t="s">
        <v>108</v>
      </c>
    </row>
    <row r="20" spans="1:38" x14ac:dyDescent="0.25">
      <c r="A20" t="s">
        <v>111</v>
      </c>
      <c r="B20" s="197">
        <f>'2013 Energy'!G37</f>
        <v>30211</v>
      </c>
      <c r="C20" s="197">
        <f>'2013 Energy'!H37</f>
        <v>30242</v>
      </c>
      <c r="D20" s="197">
        <f>'2013 Energy'!I37</f>
        <v>30652</v>
      </c>
      <c r="E20" s="197">
        <f>'2013 Energy'!J37</f>
        <v>30700</v>
      </c>
      <c r="F20" s="197">
        <f>'2013 Energy'!K37</f>
        <v>30879</v>
      </c>
      <c r="G20" s="197">
        <f>'2013 Energy'!L37</f>
        <v>30871</v>
      </c>
      <c r="H20" s="197">
        <f>'2013 Energy'!M37</f>
        <v>30634</v>
      </c>
      <c r="I20" s="197">
        <f>'2013 Energy'!N37</f>
        <v>30034</v>
      </c>
      <c r="J20" s="197">
        <f>'2013 Energy'!O37</f>
        <v>30026</v>
      </c>
      <c r="K20" s="197">
        <f>'2013 Energy'!P37</f>
        <v>30018</v>
      </c>
      <c r="L20" s="197">
        <f>'2013 Energy'!Q37</f>
        <v>30018</v>
      </c>
      <c r="M20" s="197">
        <f>'2013 Energy'!R37</f>
        <v>30008</v>
      </c>
      <c r="N20" s="197">
        <f>'2013 Energy'!S37</f>
        <v>29560</v>
      </c>
      <c r="O20" s="197">
        <f>'2013 Energy'!T37</f>
        <v>29461</v>
      </c>
      <c r="P20" s="197">
        <f>'2013 Energy'!U37</f>
        <v>29451</v>
      </c>
      <c r="Q20" s="197">
        <f>'2013 Energy'!V37</f>
        <v>29441</v>
      </c>
      <c r="R20" s="197">
        <f>'2013 Energy'!W37</f>
        <v>29441</v>
      </c>
      <c r="S20" s="197">
        <f>'2013 Energy'!X37</f>
        <v>29254</v>
      </c>
      <c r="T20" s="197">
        <f>'2013 Energy'!Y37</f>
        <v>29274</v>
      </c>
      <c r="U20" s="197">
        <f>'2013 Energy'!Z37</f>
        <v>29264</v>
      </c>
      <c r="V20" s="197">
        <f>'2013 Energy'!AA37</f>
        <v>29254</v>
      </c>
      <c r="W20" s="197">
        <f>'2013 Energy'!AB37</f>
        <v>29254</v>
      </c>
      <c r="X20" s="197">
        <f>'2013 Energy'!AC37</f>
        <v>29244</v>
      </c>
      <c r="Y20" s="197">
        <f>'2013 Energy'!AD37</f>
        <v>29234</v>
      </c>
      <c r="Z20" s="197">
        <f>'2013 Energy'!AE37</f>
        <v>29234</v>
      </c>
      <c r="AA20" s="197">
        <f>'2013 Energy'!AF37</f>
        <v>29224</v>
      </c>
      <c r="AB20" s="197">
        <f>'2013 Energy'!AG37</f>
        <v>29224</v>
      </c>
      <c r="AC20" s="197">
        <f>'2013 Energy'!AH37</f>
        <v>29214</v>
      </c>
      <c r="AD20" s="197">
        <f>'2013 Energy'!AI37</f>
        <v>29204</v>
      </c>
      <c r="AE20" s="197">
        <f>'2013 Energy'!AJ37</f>
        <v>29204</v>
      </c>
      <c r="AF20" s="197">
        <f>'2013 Energy'!AK37</f>
        <v>29194</v>
      </c>
      <c r="AG20" s="197">
        <f>'2013 Energy'!AL37</f>
        <v>29184</v>
      </c>
      <c r="AH20" s="197">
        <f>'2013 Energy'!AM37</f>
        <v>29184</v>
      </c>
      <c r="AI20" s="197">
        <f>'2013 Energy'!AN37</f>
        <v>29174</v>
      </c>
      <c r="AJ20" s="197">
        <f>'2013 Energy'!AO37</f>
        <v>29164</v>
      </c>
      <c r="AK20" s="197">
        <f>'2013 Energy'!AP37</f>
        <v>29164</v>
      </c>
      <c r="AL20" s="197"/>
    </row>
    <row r="21" spans="1:38" x14ac:dyDescent="0.25">
      <c r="A21" t="s">
        <v>155</v>
      </c>
      <c r="B21" s="197"/>
      <c r="C21" s="197"/>
      <c r="D21" s="197"/>
      <c r="E21" s="197"/>
      <c r="F21" s="197"/>
      <c r="G21" s="197"/>
      <c r="H21" s="197"/>
      <c r="I21" s="197"/>
      <c r="J21" s="197"/>
      <c r="K21" s="197"/>
      <c r="L21" s="197"/>
      <c r="M21" s="197">
        <f t="shared" ref="M21:AK21" si="2">M14</f>
        <v>30008</v>
      </c>
      <c r="N21" s="197">
        <f t="shared" si="2"/>
        <v>29998</v>
      </c>
      <c r="O21" s="197">
        <f t="shared" si="2"/>
        <v>29998</v>
      </c>
      <c r="P21" s="197">
        <f t="shared" si="2"/>
        <v>29988</v>
      </c>
      <c r="Q21" s="197">
        <f t="shared" si="2"/>
        <v>29978</v>
      </c>
      <c r="R21" s="197">
        <f t="shared" si="2"/>
        <v>29978</v>
      </c>
      <c r="S21" s="197">
        <f t="shared" si="2"/>
        <v>30028</v>
      </c>
      <c r="T21" s="197">
        <f t="shared" si="2"/>
        <v>30118</v>
      </c>
      <c r="U21" s="197">
        <f t="shared" si="2"/>
        <v>30108</v>
      </c>
      <c r="V21" s="197">
        <f t="shared" si="2"/>
        <v>30098</v>
      </c>
      <c r="W21" s="197">
        <f t="shared" si="2"/>
        <v>30098</v>
      </c>
      <c r="X21" s="197">
        <f t="shared" si="2"/>
        <v>30088</v>
      </c>
      <c r="Y21" s="197">
        <f t="shared" si="2"/>
        <v>30078</v>
      </c>
      <c r="Z21" s="197">
        <f t="shared" si="2"/>
        <v>30078</v>
      </c>
      <c r="AA21" s="197">
        <f t="shared" si="2"/>
        <v>30068</v>
      </c>
      <c r="AB21" s="197">
        <f t="shared" si="2"/>
        <v>30068</v>
      </c>
      <c r="AC21" s="197">
        <f t="shared" si="2"/>
        <v>30058</v>
      </c>
      <c r="AD21" s="197">
        <f t="shared" si="2"/>
        <v>30048</v>
      </c>
      <c r="AE21" s="197">
        <f t="shared" si="2"/>
        <v>30048</v>
      </c>
      <c r="AF21" s="197">
        <f t="shared" si="2"/>
        <v>30038</v>
      </c>
      <c r="AG21" s="197">
        <f t="shared" si="2"/>
        <v>30028</v>
      </c>
      <c r="AH21" s="197">
        <f t="shared" si="2"/>
        <v>30028</v>
      </c>
      <c r="AI21" s="197">
        <f t="shared" si="2"/>
        <v>30018</v>
      </c>
      <c r="AJ21" s="197">
        <f t="shared" si="2"/>
        <v>30008</v>
      </c>
      <c r="AK21" s="197">
        <f t="shared" si="2"/>
        <v>30008</v>
      </c>
      <c r="AL21" s="197"/>
    </row>
    <row r="22" spans="1:38" x14ac:dyDescent="0.25">
      <c r="A22" t="s">
        <v>160</v>
      </c>
      <c r="B22" s="197">
        <f>'2012 Energy'!H48</f>
        <v>28717</v>
      </c>
      <c r="C22" s="197">
        <f>'2012 Energy'!I48</f>
        <v>28956</v>
      </c>
      <c r="D22" s="197">
        <f>'2012 Energy'!J48</f>
        <v>28005</v>
      </c>
      <c r="E22" s="197">
        <f>'2012 Energy'!K48</f>
        <v>28045</v>
      </c>
      <c r="F22" s="197">
        <f>'2012 Energy'!L48</f>
        <v>28423</v>
      </c>
      <c r="G22" s="197">
        <f>'2012 Energy'!M48</f>
        <v>28837</v>
      </c>
      <c r="H22" s="197">
        <f>'2012 Energy'!N48</f>
        <v>29080</v>
      </c>
      <c r="I22" s="197">
        <f>'2012 Energy'!O48</f>
        <v>29511</v>
      </c>
      <c r="J22" s="197">
        <f>'2012 Energy'!P48</f>
        <v>29923</v>
      </c>
      <c r="K22" s="223">
        <f>'2012 Energy'!Q48</f>
        <v>30344</v>
      </c>
      <c r="L22" s="197">
        <f>'2012 Energy'!R48</f>
        <v>30778</v>
      </c>
      <c r="M22" s="197">
        <f>'2012 Energy'!S48</f>
        <v>31223</v>
      </c>
      <c r="N22" s="197">
        <f>'2012 Energy'!T48</f>
        <v>30048</v>
      </c>
      <c r="O22" s="197">
        <f>'2012 Energy'!U48</f>
        <v>30438</v>
      </c>
      <c r="P22" s="197">
        <f>'2012 Energy'!V48</f>
        <v>30903</v>
      </c>
      <c r="Q22" s="197">
        <f>'2012 Energy'!W48</f>
        <v>31378</v>
      </c>
      <c r="R22" s="197">
        <f>'2012 Energy'!X48</f>
        <v>31859</v>
      </c>
      <c r="S22" s="197">
        <f>'2012 Energy'!Y48</f>
        <v>32326</v>
      </c>
      <c r="T22" s="197">
        <f>'2012 Energy'!Z48</f>
        <v>32777</v>
      </c>
      <c r="U22" s="197">
        <f>'2012 Energy'!AA48</f>
        <v>33248</v>
      </c>
      <c r="V22" s="197">
        <f>'2012 Energy'!AB48</f>
        <v>33742</v>
      </c>
      <c r="W22" s="197">
        <f>'2012 Energy'!AC48</f>
        <v>34232</v>
      </c>
      <c r="X22" s="197">
        <f>'2012 Energy'!AD48</f>
        <v>34718</v>
      </c>
      <c r="Y22" s="197">
        <f>'2012 Energy'!AE48</f>
        <v>35201</v>
      </c>
      <c r="Z22" s="197">
        <f>'2012 Energy'!AF48</f>
        <v>35687</v>
      </c>
      <c r="AA22" s="197">
        <f>'2012 Energy'!AG48</f>
        <v>36175</v>
      </c>
      <c r="AB22" s="197">
        <f>'2012 Energy'!AH48</f>
        <v>36662</v>
      </c>
      <c r="AC22" s="197">
        <f>'2012 Energy'!AI48</f>
        <v>37148</v>
      </c>
      <c r="AD22" s="197">
        <f>'2012 Energy'!AJ48</f>
        <v>37630</v>
      </c>
      <c r="AE22" s="197">
        <f>'2012 Energy'!AK48</f>
        <v>38116</v>
      </c>
      <c r="AF22" s="197">
        <f>'2012 Energy'!AL48</f>
        <v>38602</v>
      </c>
      <c r="AG22" s="197">
        <f>'2012 Energy'!AM48</f>
        <v>39087</v>
      </c>
      <c r="AH22" s="197">
        <f>'2012 Energy'!AN48</f>
        <v>39572</v>
      </c>
      <c r="AI22" s="197">
        <f>'2012 Energy'!AO48</f>
        <v>40056</v>
      </c>
      <c r="AJ22" s="197">
        <f>'2012 Energy'!AP48</f>
        <v>40542</v>
      </c>
      <c r="AK22" s="197"/>
    </row>
    <row r="23" spans="1:38" x14ac:dyDescent="0.25">
      <c r="A23" t="s">
        <v>161</v>
      </c>
      <c r="B23" s="197">
        <f>'2013 Energy'!G48</f>
        <v>28287</v>
      </c>
      <c r="C23" s="197">
        <f>'2013 Energy'!H48</f>
        <v>28628</v>
      </c>
      <c r="D23" s="197">
        <f>'2013 Energy'!I48</f>
        <v>27925</v>
      </c>
      <c r="E23" s="197">
        <f>'2013 Energy'!J48</f>
        <v>28016</v>
      </c>
      <c r="F23" s="197">
        <f>'2013 Energy'!K48</f>
        <v>28229</v>
      </c>
      <c r="G23" s="197">
        <f>'2013 Energy'!L48</f>
        <v>28558</v>
      </c>
      <c r="H23" s="197">
        <f>'2013 Energy'!M48</f>
        <v>28906</v>
      </c>
      <c r="I23" s="197">
        <f>'2013 Energy'!N48</f>
        <v>29047</v>
      </c>
      <c r="J23" s="197">
        <f>'2013 Energy'!O48</f>
        <v>29373</v>
      </c>
      <c r="K23" s="197">
        <f>'2013 Energy'!P48</f>
        <v>29742</v>
      </c>
      <c r="L23" s="223">
        <f>'2013 Energy'!Q48</f>
        <v>30121</v>
      </c>
      <c r="M23" s="197">
        <f>'2013 Energy'!R48</f>
        <v>30510</v>
      </c>
      <c r="N23" s="197">
        <f>'2013 Energy'!S48</f>
        <v>29444</v>
      </c>
      <c r="O23" s="197">
        <f>'2013 Energy'!T48</f>
        <v>29785</v>
      </c>
      <c r="P23" s="197">
        <f>'2013 Energy'!U48</f>
        <v>30171</v>
      </c>
      <c r="Q23" s="197">
        <f>'2013 Energy'!V48</f>
        <v>30609</v>
      </c>
      <c r="R23" s="197">
        <f>'2013 Energy'!W48</f>
        <v>31052</v>
      </c>
      <c r="S23" s="197">
        <f>'2013 Energy'!X48</f>
        <v>31294</v>
      </c>
      <c r="T23" s="197">
        <f>'2013 Energy'!Y48</f>
        <v>31706</v>
      </c>
      <c r="U23" s="197">
        <f>'2013 Energy'!Z48</f>
        <v>32115</v>
      </c>
      <c r="V23" s="197">
        <f>'2013 Energy'!AA48</f>
        <v>32549</v>
      </c>
      <c r="W23" s="197">
        <f>'2013 Energy'!AB48</f>
        <v>32980</v>
      </c>
      <c r="X23" s="197">
        <f>'2013 Energy'!AC48</f>
        <v>33409</v>
      </c>
      <c r="Y23" s="197">
        <f>'2013 Energy'!AD48</f>
        <v>33834</v>
      </c>
      <c r="Z23" s="197">
        <f>'2013 Energy'!AE48</f>
        <v>34259</v>
      </c>
      <c r="AA23" s="197">
        <f>'2013 Energy'!AF48</f>
        <v>34688</v>
      </c>
      <c r="AB23" s="197">
        <f>'2013 Energy'!AG48</f>
        <v>35117</v>
      </c>
      <c r="AC23" s="197">
        <f>'2013 Energy'!AH48</f>
        <v>35543</v>
      </c>
      <c r="AD23" s="197">
        <f>'2013 Energy'!AI48</f>
        <v>35963</v>
      </c>
      <c r="AE23" s="197">
        <f>'2013 Energy'!AJ48</f>
        <v>36384</v>
      </c>
      <c r="AF23" s="197">
        <f>'2013 Energy'!AK48</f>
        <v>36786</v>
      </c>
      <c r="AG23" s="197">
        <f>'2013 Energy'!AL48</f>
        <v>37188</v>
      </c>
      <c r="AH23" s="197">
        <f>'2013 Energy'!AM48</f>
        <v>37589</v>
      </c>
      <c r="AI23" s="197">
        <f>'2013 Energy'!AN48</f>
        <v>37991</v>
      </c>
      <c r="AJ23" s="197">
        <f>'2013 Energy'!AO48</f>
        <v>38393</v>
      </c>
      <c r="AK23" s="197">
        <f>'2013 Energy'!AP48</f>
        <v>38795</v>
      </c>
      <c r="AL23" s="19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zoomScale="80" zoomScaleNormal="80" zoomScaleSheetLayoutView="10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3" x14ac:dyDescent="0.25">
      <c r="A1" t="s">
        <v>183</v>
      </c>
    </row>
    <row r="2" spans="1:43" ht="15.75" x14ac:dyDescent="0.25">
      <c r="B2" s="1" t="s">
        <v>0</v>
      </c>
      <c r="F2" s="2"/>
    </row>
    <row r="3" spans="1:43"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3" ht="15.75" x14ac:dyDescent="0.25">
      <c r="B4" s="241" t="s">
        <v>2</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3" ht="15.75" x14ac:dyDescent="0.25">
      <c r="B5" s="241" t="s">
        <v>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3" ht="15.75" thickBot="1" x14ac:dyDescent="0.3">
      <c r="B6" t="s">
        <v>4</v>
      </c>
      <c r="D6" s="4"/>
      <c r="E6" s="4"/>
      <c r="F6" s="5"/>
      <c r="G6" s="6" t="s">
        <v>5</v>
      </c>
      <c r="H6" s="7" t="s">
        <v>6</v>
      </c>
      <c r="I6" s="7" t="s">
        <v>7</v>
      </c>
      <c r="J6" s="7" t="s">
        <v>8</v>
      </c>
      <c r="K6" s="7" t="s">
        <v>9</v>
      </c>
      <c r="L6" s="7" t="s">
        <v>10</v>
      </c>
      <c r="M6" s="7" t="s">
        <v>11</v>
      </c>
      <c r="N6" s="7" t="s">
        <v>12</v>
      </c>
      <c r="O6" s="7" t="s">
        <v>13</v>
      </c>
      <c r="P6" s="7" t="s">
        <v>14</v>
      </c>
      <c r="Q6" s="7" t="s">
        <v>15</v>
      </c>
      <c r="R6" s="7" t="s">
        <v>16</v>
      </c>
      <c r="S6" s="7" t="s">
        <v>17</v>
      </c>
      <c r="T6" s="7" t="s">
        <v>18</v>
      </c>
      <c r="U6" s="7" t="s">
        <v>19</v>
      </c>
      <c r="V6" s="7" t="s">
        <v>20</v>
      </c>
      <c r="W6" s="7" t="s">
        <v>21</v>
      </c>
      <c r="X6" s="8" t="s">
        <v>22</v>
      </c>
      <c r="Y6" s="9" t="s">
        <v>23</v>
      </c>
      <c r="Z6" s="10" t="s">
        <v>24</v>
      </c>
      <c r="AA6" s="10" t="s">
        <v>25</v>
      </c>
      <c r="AB6" s="10" t="s">
        <v>26</v>
      </c>
      <c r="AC6" s="10" t="s">
        <v>27</v>
      </c>
      <c r="AD6" s="10" t="s">
        <v>28</v>
      </c>
      <c r="AE6" s="10" t="s">
        <v>29</v>
      </c>
      <c r="AF6" s="10" t="s">
        <v>30</v>
      </c>
      <c r="AG6" s="10" t="s">
        <v>31</v>
      </c>
      <c r="AH6" s="10" t="s">
        <v>32</v>
      </c>
      <c r="AI6" s="10" t="s">
        <v>33</v>
      </c>
      <c r="AJ6" s="10" t="s">
        <v>34</v>
      </c>
      <c r="AK6" s="10" t="s">
        <v>35</v>
      </c>
      <c r="AL6" s="10" t="s">
        <v>36</v>
      </c>
      <c r="AM6" s="10" t="s">
        <v>37</v>
      </c>
      <c r="AN6" s="10" t="s">
        <v>38</v>
      </c>
      <c r="AO6" s="10" t="s">
        <v>39</v>
      </c>
      <c r="AP6" s="10" t="s">
        <v>40</v>
      </c>
    </row>
    <row r="7" spans="1:43" x14ac:dyDescent="0.25">
      <c r="B7" s="11" t="s">
        <v>41</v>
      </c>
      <c r="C7" s="12"/>
      <c r="D7" s="12"/>
      <c r="E7" s="13"/>
      <c r="F7" s="14"/>
      <c r="G7" s="15"/>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3"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3"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3" x14ac:dyDescent="0.25">
      <c r="B10" s="27"/>
      <c r="C10" s="21"/>
      <c r="D10" s="32"/>
      <c r="E10" s="33" t="s">
        <v>44</v>
      </c>
      <c r="F10" s="34"/>
      <c r="G10" s="24">
        <v>0</v>
      </c>
      <c r="H10" s="24">
        <v>0</v>
      </c>
      <c r="I10" s="24">
        <v>0</v>
      </c>
      <c r="J10" s="17">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3" x14ac:dyDescent="0.25">
      <c r="B11" s="27"/>
      <c r="C11" s="21"/>
      <c r="D11" s="32"/>
      <c r="E11" s="33" t="s">
        <v>45</v>
      </c>
      <c r="F11" s="34"/>
      <c r="G11" s="24">
        <v>0</v>
      </c>
      <c r="H11" s="24">
        <v>0</v>
      </c>
      <c r="I11" s="24">
        <v>0</v>
      </c>
      <c r="J11" s="17">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3" x14ac:dyDescent="0.25">
      <c r="A12" s="35"/>
      <c r="B12" s="36">
        <v>1</v>
      </c>
      <c r="C12" s="37"/>
      <c r="D12" s="38" t="s">
        <v>46</v>
      </c>
      <c r="E12" s="39"/>
      <c r="F12" s="40"/>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2">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2">
        <v>0</v>
      </c>
      <c r="AQ12" s="35"/>
    </row>
    <row r="13" spans="1:43"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3" x14ac:dyDescent="0.25">
      <c r="A14" s="35"/>
      <c r="B14" s="43"/>
      <c r="C14" s="3"/>
      <c r="D14" s="32"/>
      <c r="E14" s="3"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c r="AQ14" s="35"/>
    </row>
    <row r="15" spans="1:43" x14ac:dyDescent="0.25">
      <c r="B15" s="27"/>
      <c r="C15" s="21"/>
      <c r="D15" s="32"/>
      <c r="E15" s="3"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3" x14ac:dyDescent="0.25">
      <c r="A16" s="3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2">
        <v>0</v>
      </c>
      <c r="AQ16" s="35"/>
    </row>
    <row r="17" spans="1:43" x14ac:dyDescent="0.25">
      <c r="A17" s="35"/>
      <c r="B17" s="47"/>
      <c r="C17" s="35"/>
      <c r="D17" s="32" t="s">
        <v>51</v>
      </c>
      <c r="E17" s="3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c r="AQ17" s="35"/>
    </row>
    <row r="18" spans="1:43" x14ac:dyDescent="0.25">
      <c r="A18" s="35"/>
      <c r="B18" s="47"/>
      <c r="C18" s="35"/>
      <c r="D18" s="35"/>
      <c r="E18" s="3"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c r="AQ18" s="35"/>
    </row>
    <row r="19" spans="1:43" x14ac:dyDescent="0.25">
      <c r="A19" s="35"/>
      <c r="B19" s="47"/>
      <c r="C19" s="3"/>
      <c r="D19" s="35"/>
      <c r="E19" s="48"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c r="AQ19" s="35"/>
    </row>
    <row r="20" spans="1:43" x14ac:dyDescent="0.25">
      <c r="A20" s="3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c r="AQ20" s="35"/>
    </row>
    <row r="21" spans="1:43" x14ac:dyDescent="0.25">
      <c r="A21" s="35"/>
      <c r="B21" s="57">
        <v>4</v>
      </c>
      <c r="C21" s="58" t="s">
        <v>55</v>
      </c>
      <c r="D21" s="59"/>
      <c r="E21" s="60"/>
      <c r="F21" s="61" t="s">
        <v>56</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3">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3">
        <v>0</v>
      </c>
      <c r="AQ21" s="35"/>
    </row>
    <row r="22" spans="1:43" x14ac:dyDescent="0.25">
      <c r="A22" s="35"/>
      <c r="B22" s="65"/>
      <c r="C22" s="20" t="s">
        <v>57</v>
      </c>
      <c r="D22" s="66"/>
      <c r="E22" s="33"/>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c r="AQ22" s="35"/>
    </row>
    <row r="23" spans="1:43" x14ac:dyDescent="0.25">
      <c r="A23" s="35"/>
      <c r="B23" s="43"/>
      <c r="C23" s="3"/>
      <c r="D23" s="248" t="s">
        <v>58</v>
      </c>
      <c r="E23" s="249"/>
      <c r="F23" s="69"/>
      <c r="G23" s="50">
        <v>5166</v>
      </c>
      <c r="H23" s="50">
        <v>5177</v>
      </c>
      <c r="I23" s="50">
        <v>5177</v>
      </c>
      <c r="J23" s="50">
        <v>5177</v>
      </c>
      <c r="K23" s="50">
        <v>5177</v>
      </c>
      <c r="L23" s="50">
        <v>5177</v>
      </c>
      <c r="M23" s="50">
        <v>5177</v>
      </c>
      <c r="N23" s="50">
        <v>5177</v>
      </c>
      <c r="O23" s="50">
        <v>5177</v>
      </c>
      <c r="P23" s="50">
        <v>5177</v>
      </c>
      <c r="Q23" s="50">
        <v>5177</v>
      </c>
      <c r="R23" s="50">
        <v>5177</v>
      </c>
      <c r="S23" s="50">
        <v>5177</v>
      </c>
      <c r="T23" s="50">
        <v>5177</v>
      </c>
      <c r="U23" s="50">
        <v>5177</v>
      </c>
      <c r="V23" s="50">
        <v>5177</v>
      </c>
      <c r="W23" s="50">
        <v>5177</v>
      </c>
      <c r="X23" s="51">
        <v>5177</v>
      </c>
      <c r="Y23" s="70">
        <v>5177</v>
      </c>
      <c r="Z23" s="17">
        <v>5177</v>
      </c>
      <c r="AA23" s="17">
        <v>5177</v>
      </c>
      <c r="AB23" s="17">
        <v>5177</v>
      </c>
      <c r="AC23" s="17">
        <v>5177</v>
      </c>
      <c r="AD23" s="17">
        <v>5177</v>
      </c>
      <c r="AE23" s="17">
        <v>5177</v>
      </c>
      <c r="AF23" s="17">
        <v>5177</v>
      </c>
      <c r="AG23" s="17">
        <v>5177</v>
      </c>
      <c r="AH23" s="17">
        <v>5177</v>
      </c>
      <c r="AI23" s="17">
        <v>5177</v>
      </c>
      <c r="AJ23" s="17">
        <v>5177</v>
      </c>
      <c r="AK23" s="17">
        <v>5177</v>
      </c>
      <c r="AL23" s="17">
        <v>5177</v>
      </c>
      <c r="AM23" s="17">
        <v>5177</v>
      </c>
      <c r="AN23" s="17">
        <v>5177</v>
      </c>
      <c r="AO23" s="17">
        <v>5177</v>
      </c>
      <c r="AP23" s="51">
        <v>5177</v>
      </c>
      <c r="AQ23" s="35"/>
    </row>
    <row r="24" spans="1:43"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1:43" x14ac:dyDescent="0.25">
      <c r="B25" s="27"/>
      <c r="C25" s="21"/>
      <c r="D25" s="32"/>
      <c r="E25" s="72" t="s">
        <v>60</v>
      </c>
      <c r="F25" s="73"/>
      <c r="G25" s="26">
        <v>105</v>
      </c>
      <c r="H25" s="26">
        <v>105</v>
      </c>
      <c r="I25" s="26">
        <v>105</v>
      </c>
      <c r="J25" s="50">
        <v>105</v>
      </c>
      <c r="K25" s="26">
        <v>105</v>
      </c>
      <c r="L25" s="26">
        <v>105</v>
      </c>
      <c r="M25" s="26">
        <v>105</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1:43" x14ac:dyDescent="0.25">
      <c r="B26" s="27"/>
      <c r="C26" s="21"/>
      <c r="D26" s="32"/>
      <c r="E26" s="33" t="s">
        <v>61</v>
      </c>
      <c r="F26" s="30"/>
      <c r="G26" s="26">
        <v>132</v>
      </c>
      <c r="H26" s="26">
        <v>132</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1:43" x14ac:dyDescent="0.25">
      <c r="B27" s="27"/>
      <c r="C27" s="21"/>
      <c r="D27" s="32"/>
      <c r="E27" s="3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1:43" x14ac:dyDescent="0.25">
      <c r="A28" s="35"/>
      <c r="B28" s="47"/>
      <c r="C28" s="3"/>
      <c r="D28" s="3" t="s">
        <v>63</v>
      </c>
      <c r="E28" s="35"/>
      <c r="F28" s="74"/>
      <c r="G28" s="50">
        <v>550</v>
      </c>
      <c r="H28" s="50">
        <v>550</v>
      </c>
      <c r="I28" s="50">
        <v>385</v>
      </c>
      <c r="J28" s="50">
        <v>385</v>
      </c>
      <c r="K28" s="50">
        <v>385</v>
      </c>
      <c r="L28" s="50">
        <v>385</v>
      </c>
      <c r="M28" s="50">
        <v>385</v>
      </c>
      <c r="N28" s="50">
        <v>385</v>
      </c>
      <c r="O28" s="50">
        <v>385</v>
      </c>
      <c r="P28" s="50">
        <v>385</v>
      </c>
      <c r="Q28" s="50">
        <v>385</v>
      </c>
      <c r="R28" s="50">
        <v>385</v>
      </c>
      <c r="S28" s="50">
        <v>385</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c r="AQ28" s="35"/>
    </row>
    <row r="29" spans="1:43" x14ac:dyDescent="0.25">
      <c r="A29" s="35"/>
      <c r="B29" s="47"/>
      <c r="C29" s="3"/>
      <c r="D29" s="3" t="s">
        <v>64</v>
      </c>
      <c r="E29" s="35"/>
      <c r="F29" s="74"/>
      <c r="G29" s="50">
        <v>0</v>
      </c>
      <c r="H29" s="50">
        <v>0</v>
      </c>
      <c r="I29" s="50">
        <v>220</v>
      </c>
      <c r="J29" s="50">
        <v>220</v>
      </c>
      <c r="K29" s="50">
        <v>220</v>
      </c>
      <c r="L29" s="50">
        <v>220</v>
      </c>
      <c r="M29" s="50">
        <v>220</v>
      </c>
      <c r="N29" s="50">
        <v>220</v>
      </c>
      <c r="O29" s="50">
        <v>220</v>
      </c>
      <c r="P29" s="50">
        <v>220</v>
      </c>
      <c r="Q29" s="50">
        <v>220</v>
      </c>
      <c r="R29" s="50">
        <v>220</v>
      </c>
      <c r="S29" s="50">
        <v>220</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c r="AQ29" s="35"/>
    </row>
    <row r="30" spans="1:43" x14ac:dyDescent="0.25">
      <c r="B30" s="27"/>
      <c r="C30" s="21"/>
      <c r="D30" s="72"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0</v>
      </c>
      <c r="Y30" s="31">
        <v>43</v>
      </c>
      <c r="Z30" s="26">
        <v>43</v>
      </c>
      <c r="AA30" s="26">
        <v>43</v>
      </c>
      <c r="AB30" s="26">
        <v>43</v>
      </c>
      <c r="AC30" s="26">
        <v>43</v>
      </c>
      <c r="AD30" s="26">
        <v>43</v>
      </c>
      <c r="AE30" s="26">
        <v>43</v>
      </c>
      <c r="AF30" s="26">
        <v>43</v>
      </c>
      <c r="AG30" s="26">
        <v>43</v>
      </c>
      <c r="AH30" s="26">
        <v>43</v>
      </c>
      <c r="AI30" s="26">
        <v>43</v>
      </c>
      <c r="AJ30" s="26">
        <v>43</v>
      </c>
      <c r="AK30" s="26">
        <v>43</v>
      </c>
      <c r="AL30" s="26">
        <v>43</v>
      </c>
      <c r="AM30" s="26">
        <v>43</v>
      </c>
      <c r="AN30" s="26">
        <v>43</v>
      </c>
      <c r="AO30" s="26">
        <v>43</v>
      </c>
      <c r="AP30" s="71">
        <v>43</v>
      </c>
    </row>
    <row r="31" spans="1:43" x14ac:dyDescent="0.25">
      <c r="B31" s="27"/>
      <c r="C31" s="21"/>
      <c r="D31" s="242" t="s">
        <v>66</v>
      </c>
      <c r="E31" s="243"/>
      <c r="F31" s="30"/>
      <c r="G31" s="26">
        <v>0</v>
      </c>
      <c r="H31" s="26">
        <v>0</v>
      </c>
      <c r="I31" s="26">
        <v>0</v>
      </c>
      <c r="J31" s="50">
        <v>0</v>
      </c>
      <c r="K31" s="26">
        <v>0</v>
      </c>
      <c r="L31" s="26">
        <v>90</v>
      </c>
      <c r="M31" s="26">
        <v>90</v>
      </c>
      <c r="N31" s="26">
        <v>90</v>
      </c>
      <c r="O31" s="26">
        <v>90</v>
      </c>
      <c r="P31" s="26">
        <v>90</v>
      </c>
      <c r="Q31" s="26">
        <v>90</v>
      </c>
      <c r="R31" s="26">
        <v>90</v>
      </c>
      <c r="S31" s="26">
        <v>90</v>
      </c>
      <c r="T31" s="26">
        <v>90</v>
      </c>
      <c r="U31" s="26">
        <v>90</v>
      </c>
      <c r="V31" s="26">
        <v>90</v>
      </c>
      <c r="W31" s="26">
        <v>90</v>
      </c>
      <c r="X31" s="71">
        <v>90</v>
      </c>
      <c r="Y31" s="31">
        <v>90</v>
      </c>
      <c r="Z31" s="26">
        <v>90</v>
      </c>
      <c r="AA31" s="26">
        <v>90</v>
      </c>
      <c r="AB31" s="26">
        <v>90</v>
      </c>
      <c r="AC31" s="26">
        <v>90</v>
      </c>
      <c r="AD31" s="26">
        <v>90</v>
      </c>
      <c r="AE31" s="26">
        <v>90</v>
      </c>
      <c r="AF31" s="26">
        <v>90</v>
      </c>
      <c r="AG31" s="26">
        <v>90</v>
      </c>
      <c r="AH31" s="26">
        <v>90</v>
      </c>
      <c r="AI31" s="26">
        <v>90</v>
      </c>
      <c r="AJ31" s="26">
        <v>90</v>
      </c>
      <c r="AK31" s="26">
        <v>90</v>
      </c>
      <c r="AL31" s="26">
        <v>90</v>
      </c>
      <c r="AM31" s="26">
        <v>90</v>
      </c>
      <c r="AN31" s="26">
        <v>90</v>
      </c>
      <c r="AO31" s="26">
        <v>90</v>
      </c>
      <c r="AP31" s="71">
        <v>90</v>
      </c>
    </row>
    <row r="32" spans="1:43" ht="15.75" thickBot="1" x14ac:dyDescent="0.3">
      <c r="B32" s="75">
        <v>5</v>
      </c>
      <c r="C32" s="76" t="s">
        <v>67</v>
      </c>
      <c r="D32" s="37"/>
      <c r="E32" s="77"/>
      <c r="F32" s="78"/>
      <c r="G32" s="79">
        <v>6233</v>
      </c>
      <c r="H32" s="79">
        <v>6244</v>
      </c>
      <c r="I32" s="79">
        <v>6299</v>
      </c>
      <c r="J32" s="79">
        <v>6299</v>
      </c>
      <c r="K32" s="79">
        <v>6299</v>
      </c>
      <c r="L32" s="79">
        <v>6389</v>
      </c>
      <c r="M32" s="79">
        <v>6389</v>
      </c>
      <c r="N32" s="79">
        <v>6284</v>
      </c>
      <c r="O32" s="79">
        <v>6284</v>
      </c>
      <c r="P32" s="79">
        <v>6284</v>
      </c>
      <c r="Q32" s="79">
        <v>6284</v>
      </c>
      <c r="R32" s="79">
        <v>6284</v>
      </c>
      <c r="S32" s="79">
        <v>6284</v>
      </c>
      <c r="T32" s="79">
        <v>5679</v>
      </c>
      <c r="U32" s="79">
        <v>5679</v>
      </c>
      <c r="V32" s="79">
        <v>5679</v>
      </c>
      <c r="W32" s="79">
        <v>5679</v>
      </c>
      <c r="X32" s="80">
        <v>5679</v>
      </c>
      <c r="Y32" s="79">
        <v>5722</v>
      </c>
      <c r="Z32" s="79">
        <v>5722</v>
      </c>
      <c r="AA32" s="79">
        <v>5722</v>
      </c>
      <c r="AB32" s="79">
        <v>5722</v>
      </c>
      <c r="AC32" s="79">
        <v>5722</v>
      </c>
      <c r="AD32" s="79">
        <v>5722</v>
      </c>
      <c r="AE32" s="79">
        <v>5722</v>
      </c>
      <c r="AF32" s="79">
        <v>5722</v>
      </c>
      <c r="AG32" s="79">
        <v>5722</v>
      </c>
      <c r="AH32" s="79">
        <v>5722</v>
      </c>
      <c r="AI32" s="79">
        <v>5722</v>
      </c>
      <c r="AJ32" s="79">
        <v>5722</v>
      </c>
      <c r="AK32" s="79">
        <v>5722</v>
      </c>
      <c r="AL32" s="79">
        <v>5722</v>
      </c>
      <c r="AM32" s="79">
        <v>5722</v>
      </c>
      <c r="AN32" s="79">
        <v>5722</v>
      </c>
      <c r="AO32" s="79">
        <v>5722</v>
      </c>
      <c r="AP32" s="80">
        <v>5722</v>
      </c>
    </row>
    <row r="33" spans="2:42" ht="15.75" thickBot="1" x14ac:dyDescent="0.3">
      <c r="B33" s="81">
        <v>6</v>
      </c>
      <c r="C33" s="82" t="s">
        <v>68</v>
      </c>
      <c r="D33" s="82"/>
      <c r="E33" s="82"/>
      <c r="F33" s="83" t="s">
        <v>69</v>
      </c>
      <c r="G33" s="84">
        <v>6233</v>
      </c>
      <c r="H33" s="84">
        <v>6244</v>
      </c>
      <c r="I33" s="84">
        <v>6299</v>
      </c>
      <c r="J33" s="84">
        <v>6299</v>
      </c>
      <c r="K33" s="84">
        <v>6299</v>
      </c>
      <c r="L33" s="84">
        <v>6389</v>
      </c>
      <c r="M33" s="84">
        <v>6389</v>
      </c>
      <c r="N33" s="84">
        <v>6284</v>
      </c>
      <c r="O33" s="84">
        <v>6284</v>
      </c>
      <c r="P33" s="84">
        <v>6284</v>
      </c>
      <c r="Q33" s="84">
        <v>6284</v>
      </c>
      <c r="R33" s="84">
        <v>6284</v>
      </c>
      <c r="S33" s="84">
        <v>6284</v>
      </c>
      <c r="T33" s="84">
        <v>5679</v>
      </c>
      <c r="U33" s="84">
        <v>5679</v>
      </c>
      <c r="V33" s="84">
        <v>5679</v>
      </c>
      <c r="W33" s="84">
        <v>5679</v>
      </c>
      <c r="X33" s="85">
        <v>5679</v>
      </c>
      <c r="Y33" s="84">
        <v>5722</v>
      </c>
      <c r="Z33" s="84">
        <v>5722</v>
      </c>
      <c r="AA33" s="84">
        <v>5722</v>
      </c>
      <c r="AB33" s="84">
        <v>5722</v>
      </c>
      <c r="AC33" s="84">
        <v>5722</v>
      </c>
      <c r="AD33" s="84">
        <v>5722</v>
      </c>
      <c r="AE33" s="84">
        <v>5722</v>
      </c>
      <c r="AF33" s="84">
        <v>5722</v>
      </c>
      <c r="AG33" s="84">
        <v>5722</v>
      </c>
      <c r="AH33" s="84">
        <v>5722</v>
      </c>
      <c r="AI33" s="84">
        <v>5722</v>
      </c>
      <c r="AJ33" s="84">
        <v>5722</v>
      </c>
      <c r="AK33" s="84">
        <v>5722</v>
      </c>
      <c r="AL33" s="84">
        <v>5722</v>
      </c>
      <c r="AM33" s="84">
        <v>5722</v>
      </c>
      <c r="AN33" s="84">
        <v>5722</v>
      </c>
      <c r="AO33" s="84">
        <v>5722</v>
      </c>
      <c r="AP33" s="86">
        <v>5722</v>
      </c>
    </row>
    <row r="34" spans="2:42" ht="15.75" thickBot="1" x14ac:dyDescent="0.3">
      <c r="B34" s="87"/>
      <c r="D34" s="32"/>
      <c r="E34" s="32"/>
      <c r="F34" s="3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2"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2" x14ac:dyDescent="0.25">
      <c r="B36" s="93"/>
      <c r="C36" s="21"/>
      <c r="D36" s="244" t="s">
        <v>71</v>
      </c>
      <c r="E36" s="244"/>
      <c r="F36" s="49"/>
      <c r="G36" s="26">
        <v>4491</v>
      </c>
      <c r="H36" s="26">
        <v>4609</v>
      </c>
      <c r="I36" s="26">
        <v>4677</v>
      </c>
      <c r="J36" s="26">
        <v>4738</v>
      </c>
      <c r="K36" s="26">
        <v>4794</v>
      </c>
      <c r="L36" s="26">
        <v>4874</v>
      </c>
      <c r="M36" s="26">
        <v>4959</v>
      </c>
      <c r="N36" s="26">
        <v>5024</v>
      </c>
      <c r="O36" s="26">
        <v>5109</v>
      </c>
      <c r="P36" s="26">
        <v>5192</v>
      </c>
      <c r="Q36" s="26">
        <v>5276</v>
      </c>
      <c r="R36" s="26">
        <v>5360</v>
      </c>
      <c r="S36" s="26">
        <v>5445</v>
      </c>
      <c r="T36" s="26">
        <v>5528</v>
      </c>
      <c r="U36" s="26">
        <v>5611</v>
      </c>
      <c r="V36" s="26">
        <v>5695</v>
      </c>
      <c r="W36" s="26">
        <v>5779</v>
      </c>
      <c r="X36" s="71">
        <v>5863</v>
      </c>
      <c r="Y36" s="31">
        <v>5947</v>
      </c>
      <c r="Z36" s="26">
        <v>6032</v>
      </c>
      <c r="AA36" s="26">
        <v>6116</v>
      </c>
      <c r="AB36" s="26">
        <v>6200</v>
      </c>
      <c r="AC36" s="26">
        <v>6284</v>
      </c>
      <c r="AD36" s="26">
        <v>6368</v>
      </c>
      <c r="AE36" s="26">
        <v>6452</v>
      </c>
      <c r="AF36" s="26">
        <v>6537</v>
      </c>
      <c r="AG36" s="26">
        <v>6621</v>
      </c>
      <c r="AH36" s="26">
        <v>6705</v>
      </c>
      <c r="AI36" s="26">
        <v>6789</v>
      </c>
      <c r="AJ36" s="26">
        <v>6873</v>
      </c>
      <c r="AK36" s="26">
        <v>6957</v>
      </c>
      <c r="AL36" s="26">
        <v>7042</v>
      </c>
      <c r="AM36" s="26">
        <v>7126</v>
      </c>
      <c r="AN36" s="26">
        <v>7210</v>
      </c>
      <c r="AO36" s="26">
        <v>7294</v>
      </c>
      <c r="AP36" s="71">
        <v>7378</v>
      </c>
    </row>
    <row r="37" spans="2:42" x14ac:dyDescent="0.25">
      <c r="B37" s="93"/>
      <c r="C37" s="21"/>
      <c r="D37" s="94" t="s">
        <v>72</v>
      </c>
      <c r="E37" s="95"/>
      <c r="F37" s="96"/>
      <c r="G37" s="26">
        <v>-12</v>
      </c>
      <c r="H37" s="26">
        <v>-36</v>
      </c>
      <c r="I37" s="26">
        <v>-58</v>
      </c>
      <c r="J37" s="26">
        <v>-77</v>
      </c>
      <c r="K37" s="26">
        <v>-95</v>
      </c>
      <c r="L37" s="26">
        <v>-111</v>
      </c>
      <c r="M37" s="26">
        <v>-127</v>
      </c>
      <c r="N37" s="26">
        <v>-142</v>
      </c>
      <c r="O37" s="26">
        <v>-154</v>
      </c>
      <c r="P37" s="26">
        <v>-165</v>
      </c>
      <c r="Q37" s="26">
        <v>-176</v>
      </c>
      <c r="R37" s="26">
        <v>-181</v>
      </c>
      <c r="S37" s="26">
        <v>-185</v>
      </c>
      <c r="T37" s="26">
        <v>-189</v>
      </c>
      <c r="U37" s="26">
        <v>-194</v>
      </c>
      <c r="V37" s="26">
        <v>-195</v>
      </c>
      <c r="W37" s="26">
        <v>-193</v>
      </c>
      <c r="X37" s="71">
        <v>-191</v>
      </c>
      <c r="Y37" s="31">
        <v>-190</v>
      </c>
      <c r="Z37" s="26">
        <v>-189</v>
      </c>
      <c r="AA37" s="26">
        <v>-185</v>
      </c>
      <c r="AB37" s="26">
        <v>-178</v>
      </c>
      <c r="AC37" s="26">
        <v>-172</v>
      </c>
      <c r="AD37" s="26">
        <v>-166</v>
      </c>
      <c r="AE37" s="26">
        <v>-161</v>
      </c>
      <c r="AF37" s="26">
        <v>-154</v>
      </c>
      <c r="AG37" s="26">
        <v>-146</v>
      </c>
      <c r="AH37" s="26">
        <v>-138</v>
      </c>
      <c r="AI37" s="26">
        <v>-131</v>
      </c>
      <c r="AJ37" s="26">
        <v>-124</v>
      </c>
      <c r="AK37" s="26">
        <v>-117</v>
      </c>
      <c r="AL37" s="26">
        <v>-110</v>
      </c>
      <c r="AM37" s="26">
        <v>-102</v>
      </c>
      <c r="AN37" s="26">
        <v>-95</v>
      </c>
      <c r="AO37" s="26">
        <v>-88</v>
      </c>
      <c r="AP37" s="71">
        <v>-81</v>
      </c>
    </row>
    <row r="38" spans="2:42" x14ac:dyDescent="0.25">
      <c r="B38" s="36">
        <v>7</v>
      </c>
      <c r="C38" s="38" t="s">
        <v>73</v>
      </c>
      <c r="D38" s="97"/>
      <c r="E38" s="97"/>
      <c r="F38" s="98"/>
      <c r="G38" s="55">
        <v>4479</v>
      </c>
      <c r="H38" s="55">
        <v>4573</v>
      </c>
      <c r="I38" s="55">
        <v>4619</v>
      </c>
      <c r="J38" s="55">
        <v>4661</v>
      </c>
      <c r="K38" s="55">
        <v>4699</v>
      </c>
      <c r="L38" s="55">
        <v>4763</v>
      </c>
      <c r="M38" s="55">
        <v>4832</v>
      </c>
      <c r="N38" s="55">
        <v>4882</v>
      </c>
      <c r="O38" s="55">
        <v>4955</v>
      </c>
      <c r="P38" s="55">
        <v>5027</v>
      </c>
      <c r="Q38" s="55">
        <v>5100</v>
      </c>
      <c r="R38" s="55">
        <v>5179</v>
      </c>
      <c r="S38" s="55">
        <v>5260</v>
      </c>
      <c r="T38" s="55">
        <v>5339</v>
      </c>
      <c r="U38" s="55">
        <v>5417</v>
      </c>
      <c r="V38" s="55">
        <v>5500</v>
      </c>
      <c r="W38" s="55">
        <v>5586</v>
      </c>
      <c r="X38" s="56">
        <v>5672</v>
      </c>
      <c r="Y38" s="55">
        <v>5757</v>
      </c>
      <c r="Z38" s="55">
        <v>5843</v>
      </c>
      <c r="AA38" s="55">
        <v>5931</v>
      </c>
      <c r="AB38" s="55">
        <v>6022</v>
      </c>
      <c r="AC38" s="55">
        <v>6112</v>
      </c>
      <c r="AD38" s="55">
        <v>6202</v>
      </c>
      <c r="AE38" s="55">
        <v>6291</v>
      </c>
      <c r="AF38" s="55">
        <v>6383</v>
      </c>
      <c r="AG38" s="55">
        <v>6475</v>
      </c>
      <c r="AH38" s="55">
        <v>6567</v>
      </c>
      <c r="AI38" s="55">
        <v>6658</v>
      </c>
      <c r="AJ38" s="55">
        <v>6749</v>
      </c>
      <c r="AK38" s="55">
        <v>6840</v>
      </c>
      <c r="AL38" s="55">
        <v>6932</v>
      </c>
      <c r="AM38" s="55">
        <v>7024</v>
      </c>
      <c r="AN38" s="55">
        <v>7115</v>
      </c>
      <c r="AO38" s="55">
        <v>7206</v>
      </c>
      <c r="AP38" s="56">
        <v>7297</v>
      </c>
    </row>
    <row r="39" spans="2:42" x14ac:dyDescent="0.25">
      <c r="B39" s="93"/>
      <c r="C39" s="21"/>
      <c r="D39" s="94" t="s">
        <v>74</v>
      </c>
      <c r="E39" s="95"/>
      <c r="F39" s="96"/>
      <c r="G39" s="26">
        <v>605</v>
      </c>
      <c r="H39" s="26">
        <v>605</v>
      </c>
      <c r="I39" s="26">
        <v>605</v>
      </c>
      <c r="J39" s="26">
        <v>358</v>
      </c>
      <c r="K39" s="26">
        <v>358</v>
      </c>
      <c r="L39" s="26">
        <v>358</v>
      </c>
      <c r="M39" s="26">
        <v>358</v>
      </c>
      <c r="N39" s="26">
        <v>358</v>
      </c>
      <c r="O39" s="26">
        <v>358</v>
      </c>
      <c r="P39" s="26">
        <v>358</v>
      </c>
      <c r="Q39" s="26">
        <v>358</v>
      </c>
      <c r="R39" s="26">
        <v>358</v>
      </c>
      <c r="S39" s="26">
        <v>358</v>
      </c>
      <c r="T39" s="26">
        <v>0</v>
      </c>
      <c r="U39" s="26">
        <v>0</v>
      </c>
      <c r="V39" s="26">
        <v>0</v>
      </c>
      <c r="W39" s="26">
        <v>0</v>
      </c>
      <c r="X39" s="71">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71">
        <v>0</v>
      </c>
    </row>
    <row r="40" spans="2:42" x14ac:dyDescent="0.25">
      <c r="B40" s="93"/>
      <c r="C40" s="21"/>
      <c r="D40" s="94" t="s">
        <v>75</v>
      </c>
      <c r="E40" s="95"/>
      <c r="F40" s="96"/>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71">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71">
        <v>0</v>
      </c>
    </row>
    <row r="41" spans="2:42" x14ac:dyDescent="0.25">
      <c r="B41" s="36">
        <v>8</v>
      </c>
      <c r="C41" s="38" t="s">
        <v>76</v>
      </c>
      <c r="D41" s="99"/>
      <c r="E41" s="97"/>
      <c r="F41" s="98"/>
      <c r="G41" s="55">
        <v>605</v>
      </c>
      <c r="H41" s="55">
        <v>605</v>
      </c>
      <c r="I41" s="55">
        <v>605</v>
      </c>
      <c r="J41" s="55">
        <v>358</v>
      </c>
      <c r="K41" s="55">
        <v>358</v>
      </c>
      <c r="L41" s="55">
        <v>358</v>
      </c>
      <c r="M41" s="55">
        <v>358</v>
      </c>
      <c r="N41" s="55">
        <v>358</v>
      </c>
      <c r="O41" s="55">
        <v>358</v>
      </c>
      <c r="P41" s="55">
        <v>358</v>
      </c>
      <c r="Q41" s="55">
        <v>358</v>
      </c>
      <c r="R41" s="55">
        <v>358</v>
      </c>
      <c r="S41" s="55">
        <v>358</v>
      </c>
      <c r="T41" s="55">
        <v>0</v>
      </c>
      <c r="U41" s="55">
        <v>0</v>
      </c>
      <c r="V41" s="55">
        <v>0</v>
      </c>
      <c r="W41" s="55">
        <v>0</v>
      </c>
      <c r="X41" s="56">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6">
        <v>0</v>
      </c>
    </row>
    <row r="42" spans="2:42" ht="15.75" thickBot="1" x14ac:dyDescent="0.3">
      <c r="B42" s="81">
        <v>9</v>
      </c>
      <c r="C42" s="100" t="s">
        <v>77</v>
      </c>
      <c r="D42" s="100"/>
      <c r="E42" s="100"/>
      <c r="F42" s="101" t="s">
        <v>78</v>
      </c>
      <c r="G42" s="102">
        <v>5084</v>
      </c>
      <c r="H42" s="102">
        <v>5178</v>
      </c>
      <c r="I42" s="102">
        <v>5224</v>
      </c>
      <c r="J42" s="102">
        <v>5019</v>
      </c>
      <c r="K42" s="102">
        <v>5057</v>
      </c>
      <c r="L42" s="102">
        <v>5121</v>
      </c>
      <c r="M42" s="102">
        <v>5190</v>
      </c>
      <c r="N42" s="102">
        <v>5240</v>
      </c>
      <c r="O42" s="102">
        <v>5313</v>
      </c>
      <c r="P42" s="102">
        <v>5385</v>
      </c>
      <c r="Q42" s="102">
        <v>5458</v>
      </c>
      <c r="R42" s="102">
        <v>5537</v>
      </c>
      <c r="S42" s="102">
        <v>5618</v>
      </c>
      <c r="T42" s="102">
        <v>5339</v>
      </c>
      <c r="U42" s="102">
        <v>5417</v>
      </c>
      <c r="V42" s="102">
        <v>5500</v>
      </c>
      <c r="W42" s="102">
        <v>5586</v>
      </c>
      <c r="X42" s="103">
        <v>5672</v>
      </c>
      <c r="Y42" s="102">
        <v>5757</v>
      </c>
      <c r="Z42" s="102">
        <v>5843</v>
      </c>
      <c r="AA42" s="102">
        <v>5931</v>
      </c>
      <c r="AB42" s="102">
        <v>6022</v>
      </c>
      <c r="AC42" s="102">
        <v>6112</v>
      </c>
      <c r="AD42" s="102">
        <v>6202</v>
      </c>
      <c r="AE42" s="102">
        <v>6291</v>
      </c>
      <c r="AF42" s="102">
        <v>6383</v>
      </c>
      <c r="AG42" s="102">
        <v>6475</v>
      </c>
      <c r="AH42" s="102">
        <v>6567</v>
      </c>
      <c r="AI42" s="102">
        <v>6658</v>
      </c>
      <c r="AJ42" s="102">
        <v>6749</v>
      </c>
      <c r="AK42" s="102">
        <v>6840</v>
      </c>
      <c r="AL42" s="102">
        <v>6932</v>
      </c>
      <c r="AM42" s="102">
        <v>7024</v>
      </c>
      <c r="AN42" s="102">
        <v>7115</v>
      </c>
      <c r="AO42" s="102">
        <v>7206</v>
      </c>
      <c r="AP42" s="103">
        <v>7297</v>
      </c>
    </row>
    <row r="43" spans="2:42" ht="15.75" thickBot="1" x14ac:dyDescent="0.3">
      <c r="D43" s="32"/>
      <c r="E43" s="32"/>
      <c r="F43" s="32"/>
      <c r="G43" s="26"/>
      <c r="H43" s="26"/>
      <c r="I43" s="26"/>
      <c r="J43" s="26"/>
      <c r="K43" s="50"/>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104"/>
    </row>
    <row r="44" spans="2:42" x14ac:dyDescent="0.25">
      <c r="B44" s="105">
        <v>10</v>
      </c>
      <c r="C44" s="12"/>
      <c r="D44" s="245" t="s">
        <v>79</v>
      </c>
      <c r="E44" s="245"/>
      <c r="F44" s="106"/>
      <c r="G44" s="18">
        <v>463</v>
      </c>
      <c r="H44" s="18">
        <v>483</v>
      </c>
      <c r="I44" s="18">
        <v>508</v>
      </c>
      <c r="J44" s="18">
        <v>559</v>
      </c>
      <c r="K44" s="18">
        <v>564</v>
      </c>
      <c r="L44" s="18">
        <v>571</v>
      </c>
      <c r="M44" s="18">
        <v>580</v>
      </c>
      <c r="N44" s="18">
        <v>586</v>
      </c>
      <c r="O44" s="18">
        <v>595</v>
      </c>
      <c r="P44" s="18">
        <v>603</v>
      </c>
      <c r="Q44" s="18">
        <v>612</v>
      </c>
      <c r="R44" s="18">
        <v>621</v>
      </c>
      <c r="S44" s="18">
        <v>631</v>
      </c>
      <c r="T44" s="18">
        <v>641</v>
      </c>
      <c r="U44" s="18">
        <v>650</v>
      </c>
      <c r="V44" s="18">
        <v>660</v>
      </c>
      <c r="W44" s="18">
        <v>670</v>
      </c>
      <c r="X44" s="91">
        <v>681</v>
      </c>
      <c r="Y44" s="18">
        <v>691</v>
      </c>
      <c r="Z44" s="18">
        <v>701</v>
      </c>
      <c r="AA44" s="18">
        <v>712</v>
      </c>
      <c r="AB44" s="18">
        <v>723</v>
      </c>
      <c r="AC44" s="18">
        <v>733</v>
      </c>
      <c r="AD44" s="18">
        <v>744</v>
      </c>
      <c r="AE44" s="18">
        <v>755</v>
      </c>
      <c r="AF44" s="18">
        <v>766</v>
      </c>
      <c r="AG44" s="18">
        <v>777</v>
      </c>
      <c r="AH44" s="18">
        <v>788</v>
      </c>
      <c r="AI44" s="18">
        <v>799</v>
      </c>
      <c r="AJ44" s="18">
        <v>810</v>
      </c>
      <c r="AK44" s="18">
        <v>821</v>
      </c>
      <c r="AL44" s="18">
        <v>832</v>
      </c>
      <c r="AM44" s="18">
        <v>843</v>
      </c>
      <c r="AN44" s="18">
        <v>854</v>
      </c>
      <c r="AO44" s="18">
        <v>865</v>
      </c>
      <c r="AP44" s="91">
        <v>876</v>
      </c>
    </row>
    <row r="45" spans="2:42" x14ac:dyDescent="0.25">
      <c r="B45" s="107">
        <v>11</v>
      </c>
      <c r="C45" s="108" t="s">
        <v>80</v>
      </c>
      <c r="D45" s="108"/>
      <c r="E45" s="108"/>
      <c r="F45" s="109" t="s">
        <v>81</v>
      </c>
      <c r="G45" s="110">
        <v>686</v>
      </c>
      <c r="H45" s="110">
        <v>583</v>
      </c>
      <c r="I45" s="110">
        <v>567</v>
      </c>
      <c r="J45" s="110">
        <v>721</v>
      </c>
      <c r="K45" s="110">
        <v>678</v>
      </c>
      <c r="L45" s="110">
        <v>697</v>
      </c>
      <c r="M45" s="110">
        <v>619</v>
      </c>
      <c r="N45" s="110">
        <v>458</v>
      </c>
      <c r="O45" s="110">
        <v>376</v>
      </c>
      <c r="P45" s="110">
        <v>296</v>
      </c>
      <c r="Q45" s="110">
        <v>214</v>
      </c>
      <c r="R45" s="110">
        <v>126</v>
      </c>
      <c r="S45" s="110">
        <v>35</v>
      </c>
      <c r="T45" s="111">
        <v>-301</v>
      </c>
      <c r="U45" s="111">
        <v>-388</v>
      </c>
      <c r="V45" s="111">
        <v>-481</v>
      </c>
      <c r="W45" s="111">
        <v>-577</v>
      </c>
      <c r="X45" s="112">
        <v>-674</v>
      </c>
      <c r="Y45" s="111">
        <v>-726</v>
      </c>
      <c r="Z45" s="111">
        <v>-822</v>
      </c>
      <c r="AA45" s="111">
        <v>-921</v>
      </c>
      <c r="AB45" s="113">
        <v>-1023</v>
      </c>
      <c r="AC45" s="113">
        <v>-1123</v>
      </c>
      <c r="AD45" s="113">
        <v>-1224</v>
      </c>
      <c r="AE45" s="113">
        <v>-1324</v>
      </c>
      <c r="AF45" s="113">
        <v>-1427</v>
      </c>
      <c r="AG45" s="113">
        <v>-1530</v>
      </c>
      <c r="AH45" s="113">
        <v>-1633</v>
      </c>
      <c r="AI45" s="113">
        <v>-1735</v>
      </c>
      <c r="AJ45" s="113">
        <v>-1837</v>
      </c>
      <c r="AK45" s="113">
        <v>-1939</v>
      </c>
      <c r="AL45" s="113">
        <v>-2042</v>
      </c>
      <c r="AM45" s="113">
        <v>-2145</v>
      </c>
      <c r="AN45" s="113">
        <v>-2247</v>
      </c>
      <c r="AO45" s="113">
        <v>-2349</v>
      </c>
      <c r="AP45" s="114">
        <v>-2451</v>
      </c>
    </row>
    <row r="46" spans="2:42" ht="15.75" thickBot="1" x14ac:dyDescent="0.3">
      <c r="B46" s="93">
        <v>12</v>
      </c>
      <c r="C46" s="21"/>
      <c r="D46" s="3" t="s">
        <v>82</v>
      </c>
      <c r="E46" s="32" t="s">
        <v>83</v>
      </c>
      <c r="F46" s="74"/>
      <c r="G46" s="26">
        <v>-105</v>
      </c>
      <c r="H46" s="26">
        <v>-105</v>
      </c>
      <c r="I46" s="26">
        <v>-105</v>
      </c>
      <c r="J46" s="26">
        <v>-105</v>
      </c>
      <c r="K46" s="50">
        <v>-105</v>
      </c>
      <c r="L46" s="26">
        <v>-105</v>
      </c>
      <c r="M46" s="26">
        <v>-105</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2" ht="15.75" thickBot="1" x14ac:dyDescent="0.3">
      <c r="B47" s="115" t="s">
        <v>84</v>
      </c>
      <c r="C47" s="116"/>
      <c r="D47" s="116"/>
      <c r="E47" s="116"/>
      <c r="F47" s="117" t="s">
        <v>85</v>
      </c>
      <c r="G47" s="118">
        <v>581</v>
      </c>
      <c r="H47" s="118">
        <v>478</v>
      </c>
      <c r="I47" s="118">
        <v>462</v>
      </c>
      <c r="J47" s="118">
        <v>616</v>
      </c>
      <c r="K47" s="118">
        <v>573</v>
      </c>
      <c r="L47" s="118">
        <v>592</v>
      </c>
      <c r="M47" s="118">
        <v>514</v>
      </c>
      <c r="N47" s="118">
        <v>458</v>
      </c>
      <c r="O47" s="118">
        <v>376</v>
      </c>
      <c r="P47" s="118">
        <v>296</v>
      </c>
      <c r="Q47" s="118">
        <v>214</v>
      </c>
      <c r="R47" s="118">
        <v>126</v>
      </c>
      <c r="S47" s="118">
        <v>35</v>
      </c>
      <c r="T47" s="118">
        <v>0</v>
      </c>
      <c r="U47" s="118">
        <v>0</v>
      </c>
      <c r="V47" s="118">
        <v>0</v>
      </c>
      <c r="W47" s="118">
        <v>0</v>
      </c>
      <c r="X47" s="119">
        <v>0</v>
      </c>
      <c r="Y47" s="118">
        <v>0</v>
      </c>
      <c r="Z47" s="118">
        <v>0</v>
      </c>
      <c r="AA47" s="118">
        <v>0</v>
      </c>
      <c r="AB47" s="118">
        <v>0</v>
      </c>
      <c r="AC47" s="118">
        <v>0</v>
      </c>
      <c r="AD47" s="118">
        <v>0</v>
      </c>
      <c r="AE47" s="118">
        <v>0</v>
      </c>
      <c r="AF47" s="118">
        <v>0</v>
      </c>
      <c r="AG47" s="118">
        <v>0</v>
      </c>
      <c r="AH47" s="118">
        <v>0</v>
      </c>
      <c r="AI47" s="118">
        <v>0</v>
      </c>
      <c r="AJ47" s="118">
        <v>0</v>
      </c>
      <c r="AK47" s="118">
        <v>0</v>
      </c>
      <c r="AL47" s="118">
        <v>0</v>
      </c>
      <c r="AM47" s="118">
        <v>0</v>
      </c>
      <c r="AN47" s="118">
        <v>0</v>
      </c>
      <c r="AO47" s="118">
        <v>0</v>
      </c>
      <c r="AP47" s="119">
        <v>0</v>
      </c>
    </row>
  </sheetData>
  <mergeCells count="12">
    <mergeCell ref="D31:E31"/>
    <mergeCell ref="D36:E36"/>
    <mergeCell ref="D44:E44"/>
    <mergeCell ref="D13:E13"/>
    <mergeCell ref="D23:E23"/>
    <mergeCell ref="D24:E24"/>
    <mergeCell ref="B3:X3"/>
    <mergeCell ref="Y3:AP3"/>
    <mergeCell ref="B4:X4"/>
    <mergeCell ref="Y4:AP4"/>
    <mergeCell ref="B5:X5"/>
    <mergeCell ref="Y5:AP5"/>
  </mergeCells>
  <pageMargins left="0.7" right="0.7" top="0.75" bottom="0.75" header="0.3" footer="0.3"/>
  <pageSetup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47"/>
  <sheetViews>
    <sheetView showGridLines="0" zoomScale="80" zoomScaleNormal="80" zoomScaleSheetLayoutView="10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5" max="25" width="9.85546875" customWidth="1"/>
    <col min="26" max="42" width="9.140625" customWidth="1"/>
    <col min="43" max="43" width="3.7109375" customWidth="1"/>
  </cols>
  <sheetData>
    <row r="1" spans="1:42" x14ac:dyDescent="0.25">
      <c r="A1" t="s">
        <v>183</v>
      </c>
    </row>
    <row r="2" spans="1:42" ht="15.75" x14ac:dyDescent="0.25">
      <c r="B2" s="1" t="s">
        <v>0</v>
      </c>
      <c r="F2" s="2"/>
    </row>
    <row r="3" spans="1:42"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2" ht="15.75" x14ac:dyDescent="0.25">
      <c r="B4" s="241" t="s">
        <v>2</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2" ht="15.75" x14ac:dyDescent="0.25">
      <c r="B5" s="241" t="s">
        <v>135</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2" ht="15.75" thickBot="1" x14ac:dyDescent="0.3">
      <c r="B6" t="s">
        <v>4</v>
      </c>
      <c r="D6" s="4"/>
      <c r="E6" s="4"/>
      <c r="F6" s="5"/>
      <c r="G6" s="6" t="s">
        <v>5</v>
      </c>
      <c r="H6" s="7" t="s">
        <v>6</v>
      </c>
      <c r="I6" s="7" t="s">
        <v>7</v>
      </c>
      <c r="J6" s="7" t="s">
        <v>8</v>
      </c>
      <c r="K6" s="7" t="s">
        <v>9</v>
      </c>
      <c r="L6" s="7" t="s">
        <v>10</v>
      </c>
      <c r="M6" s="7" t="s">
        <v>11</v>
      </c>
      <c r="N6" s="7" t="s">
        <v>12</v>
      </c>
      <c r="O6" s="7" t="s">
        <v>13</v>
      </c>
      <c r="P6" s="7" t="s">
        <v>14</v>
      </c>
      <c r="Q6" s="7" t="s">
        <v>15</v>
      </c>
      <c r="R6" s="7" t="s">
        <v>16</v>
      </c>
      <c r="S6" s="7" t="s">
        <v>17</v>
      </c>
      <c r="T6" s="7" t="s">
        <v>18</v>
      </c>
      <c r="U6" s="7" t="s">
        <v>19</v>
      </c>
      <c r="V6" s="7" t="s">
        <v>20</v>
      </c>
      <c r="W6" s="7" t="s">
        <v>21</v>
      </c>
      <c r="X6" s="8" t="s">
        <v>22</v>
      </c>
      <c r="Y6" s="9" t="s">
        <v>23</v>
      </c>
      <c r="Z6" s="10" t="s">
        <v>24</v>
      </c>
      <c r="AA6" s="10" t="s">
        <v>25</v>
      </c>
      <c r="AB6" s="10" t="s">
        <v>26</v>
      </c>
      <c r="AC6" s="10" t="s">
        <v>27</v>
      </c>
      <c r="AD6" s="10" t="s">
        <v>28</v>
      </c>
      <c r="AE6" s="10" t="s">
        <v>29</v>
      </c>
      <c r="AF6" s="10" t="s">
        <v>30</v>
      </c>
      <c r="AG6" s="10" t="s">
        <v>31</v>
      </c>
      <c r="AH6" s="10" t="s">
        <v>32</v>
      </c>
      <c r="AI6" s="10" t="s">
        <v>33</v>
      </c>
      <c r="AJ6" s="10" t="s">
        <v>34</v>
      </c>
      <c r="AK6" s="10" t="s">
        <v>35</v>
      </c>
      <c r="AL6" s="10" t="s">
        <v>36</v>
      </c>
      <c r="AM6" s="10" t="s">
        <v>37</v>
      </c>
      <c r="AN6" s="10" t="s">
        <v>38</v>
      </c>
      <c r="AO6" s="10" t="s">
        <v>39</v>
      </c>
      <c r="AP6" s="10" t="s">
        <v>40</v>
      </c>
    </row>
    <row r="7" spans="1:42" x14ac:dyDescent="0.25">
      <c r="B7" s="11" t="s">
        <v>41</v>
      </c>
      <c r="C7" s="12"/>
      <c r="D7" s="12"/>
      <c r="E7" s="13"/>
      <c r="F7" s="14"/>
      <c r="G7" s="15"/>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2"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2"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2" x14ac:dyDescent="0.25">
      <c r="B10" s="27"/>
      <c r="C10" s="21"/>
      <c r="D10" s="202"/>
      <c r="E10" s="199" t="s">
        <v>44</v>
      </c>
      <c r="F10" s="34"/>
      <c r="G10" s="24">
        <v>0</v>
      </c>
      <c r="H10" s="24">
        <v>0</v>
      </c>
      <c r="I10" s="24">
        <v>0</v>
      </c>
      <c r="J10" s="17">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2" x14ac:dyDescent="0.25">
      <c r="B11" s="27"/>
      <c r="C11" s="21"/>
      <c r="D11" s="202"/>
      <c r="E11" s="199" t="s">
        <v>45</v>
      </c>
      <c r="F11" s="34"/>
      <c r="G11" s="24">
        <v>0</v>
      </c>
      <c r="H11" s="24">
        <v>0</v>
      </c>
      <c r="I11" s="24">
        <v>0</v>
      </c>
      <c r="J11" s="17">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2" x14ac:dyDescent="0.25">
      <c r="A12" s="35"/>
      <c r="B12" s="36">
        <v>1</v>
      </c>
      <c r="C12" s="37"/>
      <c r="D12" s="38" t="s">
        <v>46</v>
      </c>
      <c r="E12" s="39"/>
      <c r="F12" s="40"/>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2">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2">
        <v>0</v>
      </c>
    </row>
    <row r="13" spans="1:42"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2" x14ac:dyDescent="0.25">
      <c r="A14" s="35"/>
      <c r="B14" s="43"/>
      <c r="C14" s="201"/>
      <c r="D14" s="202"/>
      <c r="E14" s="201"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row>
    <row r="15" spans="1:42" x14ac:dyDescent="0.25">
      <c r="B15" s="27"/>
      <c r="C15" s="21"/>
      <c r="D15" s="202"/>
      <c r="E15" s="201"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x14ac:dyDescent="0.25">
      <c r="A16" s="3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2">
        <v>0</v>
      </c>
    </row>
    <row r="17" spans="1:42" x14ac:dyDescent="0.25">
      <c r="A17" s="35"/>
      <c r="B17" s="47"/>
      <c r="C17" s="35"/>
      <c r="D17" s="202" t="s">
        <v>51</v>
      </c>
      <c r="E17" s="20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row>
    <row r="18" spans="1:42" x14ac:dyDescent="0.25">
      <c r="A18" s="35"/>
      <c r="B18" s="47"/>
      <c r="C18" s="35"/>
      <c r="D18" s="35"/>
      <c r="E18" s="201"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row>
    <row r="19" spans="1:42" x14ac:dyDescent="0.25">
      <c r="A19" s="35"/>
      <c r="B19" s="47"/>
      <c r="C19" s="201"/>
      <c r="D19" s="35"/>
      <c r="E19" s="203"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row>
    <row r="20" spans="1:42" x14ac:dyDescent="0.25">
      <c r="A20" s="3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row>
    <row r="21" spans="1:42" x14ac:dyDescent="0.25">
      <c r="A21" s="35"/>
      <c r="B21" s="57">
        <v>4</v>
      </c>
      <c r="C21" s="58" t="s">
        <v>55</v>
      </c>
      <c r="D21" s="59"/>
      <c r="E21" s="60"/>
      <c r="F21" s="61" t="s">
        <v>56</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3">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3">
        <v>0</v>
      </c>
    </row>
    <row r="22" spans="1:42" x14ac:dyDescent="0.25">
      <c r="A22" s="35"/>
      <c r="B22" s="65"/>
      <c r="C22" s="20" t="s">
        <v>57</v>
      </c>
      <c r="D22" s="66"/>
      <c r="E22" s="199"/>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row>
    <row r="23" spans="1:42" x14ac:dyDescent="0.25">
      <c r="A23" s="35"/>
      <c r="B23" s="43"/>
      <c r="C23" s="201"/>
      <c r="D23" s="248" t="s">
        <v>58</v>
      </c>
      <c r="E23" s="249"/>
      <c r="F23" s="69"/>
      <c r="G23" s="50">
        <v>5166</v>
      </c>
      <c r="H23" s="50">
        <v>5177</v>
      </c>
      <c r="I23" s="50">
        <v>5177</v>
      </c>
      <c r="J23" s="50">
        <v>5177</v>
      </c>
      <c r="K23" s="50">
        <v>5177</v>
      </c>
      <c r="L23" s="50">
        <v>5177</v>
      </c>
      <c r="M23" s="50">
        <v>5177</v>
      </c>
      <c r="N23" s="50">
        <v>5177</v>
      </c>
      <c r="O23" s="50">
        <v>5177</v>
      </c>
      <c r="P23" s="50">
        <v>5177</v>
      </c>
      <c r="Q23" s="50">
        <v>5177</v>
      </c>
      <c r="R23" s="50">
        <v>5177</v>
      </c>
      <c r="S23" s="50">
        <v>5177</v>
      </c>
      <c r="T23" s="50">
        <v>5177</v>
      </c>
      <c r="U23" s="50">
        <v>5177</v>
      </c>
      <c r="V23" s="50">
        <v>5177</v>
      </c>
      <c r="W23" s="50">
        <v>5177</v>
      </c>
      <c r="X23" s="51">
        <v>5177</v>
      </c>
      <c r="Y23" s="70">
        <v>5177</v>
      </c>
      <c r="Z23" s="17">
        <v>5177</v>
      </c>
      <c r="AA23" s="17">
        <v>5177</v>
      </c>
      <c r="AB23" s="17">
        <v>5177</v>
      </c>
      <c r="AC23" s="17">
        <v>5177</v>
      </c>
      <c r="AD23" s="17">
        <v>5177</v>
      </c>
      <c r="AE23" s="17">
        <v>5177</v>
      </c>
      <c r="AF23" s="17">
        <v>5177</v>
      </c>
      <c r="AG23" s="17">
        <v>5177</v>
      </c>
      <c r="AH23" s="17">
        <v>5177</v>
      </c>
      <c r="AI23" s="17">
        <v>5177</v>
      </c>
      <c r="AJ23" s="17">
        <v>5177</v>
      </c>
      <c r="AK23" s="17">
        <v>5177</v>
      </c>
      <c r="AL23" s="17">
        <v>5177</v>
      </c>
      <c r="AM23" s="17">
        <v>5177</v>
      </c>
      <c r="AN23" s="17">
        <v>5177</v>
      </c>
      <c r="AO23" s="17">
        <v>5177</v>
      </c>
      <c r="AP23" s="51">
        <v>5177</v>
      </c>
    </row>
    <row r="24" spans="1:42"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1:42" x14ac:dyDescent="0.25">
      <c r="B25" s="27"/>
      <c r="C25" s="21"/>
      <c r="D25" s="202"/>
      <c r="E25" s="198" t="s">
        <v>60</v>
      </c>
      <c r="F25" s="73"/>
      <c r="G25" s="26">
        <v>105</v>
      </c>
      <c r="H25" s="26">
        <v>105</v>
      </c>
      <c r="I25" s="26">
        <v>105</v>
      </c>
      <c r="J25" s="50">
        <v>105</v>
      </c>
      <c r="K25" s="26">
        <v>105</v>
      </c>
      <c r="L25" s="26">
        <v>105</v>
      </c>
      <c r="M25" s="26">
        <v>105</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1:42" x14ac:dyDescent="0.25">
      <c r="B26" s="27"/>
      <c r="C26" s="21"/>
      <c r="D26" s="202"/>
      <c r="E26" s="199" t="s">
        <v>61</v>
      </c>
      <c r="F26" s="30"/>
      <c r="G26" s="26">
        <v>132</v>
      </c>
      <c r="H26" s="26">
        <v>132</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1:42" x14ac:dyDescent="0.25">
      <c r="B27" s="27"/>
      <c r="C27" s="21"/>
      <c r="D27" s="202"/>
      <c r="E27" s="20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1:42" x14ac:dyDescent="0.25">
      <c r="A28" s="35"/>
      <c r="B28" s="47"/>
      <c r="C28" s="201"/>
      <c r="D28" s="201" t="s">
        <v>63</v>
      </c>
      <c r="E28" s="35"/>
      <c r="F28" s="74"/>
      <c r="G28" s="50">
        <v>550</v>
      </c>
      <c r="H28" s="50">
        <v>550</v>
      </c>
      <c r="I28" s="50">
        <v>385</v>
      </c>
      <c r="J28" s="50">
        <v>385</v>
      </c>
      <c r="K28" s="50">
        <v>385</v>
      </c>
      <c r="L28" s="50">
        <v>385</v>
      </c>
      <c r="M28" s="50">
        <v>385</v>
      </c>
      <c r="N28" s="50">
        <v>385</v>
      </c>
      <c r="O28" s="50">
        <v>385</v>
      </c>
      <c r="P28" s="50">
        <v>385</v>
      </c>
      <c r="Q28" s="50">
        <v>385</v>
      </c>
      <c r="R28" s="50">
        <v>385</v>
      </c>
      <c r="S28" s="50">
        <v>385</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row>
    <row r="29" spans="1:42" x14ac:dyDescent="0.25">
      <c r="A29" s="35"/>
      <c r="B29" s="47"/>
      <c r="C29" s="201"/>
      <c r="D29" s="201" t="s">
        <v>64</v>
      </c>
      <c r="E29" s="35"/>
      <c r="F29" s="74"/>
      <c r="G29" s="50">
        <v>0</v>
      </c>
      <c r="H29" s="50">
        <v>0</v>
      </c>
      <c r="I29" s="50">
        <v>220</v>
      </c>
      <c r="J29" s="50">
        <v>220</v>
      </c>
      <c r="K29" s="50">
        <v>220</v>
      </c>
      <c r="L29" s="50">
        <v>220</v>
      </c>
      <c r="M29" s="50">
        <v>220</v>
      </c>
      <c r="N29" s="50">
        <v>220</v>
      </c>
      <c r="O29" s="50">
        <v>220</v>
      </c>
      <c r="P29" s="50">
        <v>220</v>
      </c>
      <c r="Q29" s="50">
        <v>220</v>
      </c>
      <c r="R29" s="50">
        <v>220</v>
      </c>
      <c r="S29" s="50">
        <v>220</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42" x14ac:dyDescent="0.25">
      <c r="B30" s="27"/>
      <c r="C30" s="21"/>
      <c r="D30" s="198"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0</v>
      </c>
      <c r="Y30" s="31">
        <v>43</v>
      </c>
      <c r="Z30" s="26">
        <v>43</v>
      </c>
      <c r="AA30" s="26">
        <v>43</v>
      </c>
      <c r="AB30" s="26">
        <v>43</v>
      </c>
      <c r="AC30" s="26">
        <v>43</v>
      </c>
      <c r="AD30" s="26">
        <v>43</v>
      </c>
      <c r="AE30" s="26">
        <v>43</v>
      </c>
      <c r="AF30" s="26">
        <v>43</v>
      </c>
      <c r="AG30" s="26">
        <v>43</v>
      </c>
      <c r="AH30" s="26">
        <v>43</v>
      </c>
      <c r="AI30" s="26">
        <v>43</v>
      </c>
      <c r="AJ30" s="26">
        <v>43</v>
      </c>
      <c r="AK30" s="26">
        <v>43</v>
      </c>
      <c r="AL30" s="26">
        <v>43</v>
      </c>
      <c r="AM30" s="26">
        <v>43</v>
      </c>
      <c r="AN30" s="26">
        <v>43</v>
      </c>
      <c r="AO30" s="26">
        <v>43</v>
      </c>
      <c r="AP30" s="71">
        <v>43</v>
      </c>
    </row>
    <row r="31" spans="1:42" x14ac:dyDescent="0.25">
      <c r="B31" s="27"/>
      <c r="C31" s="21"/>
      <c r="D31" s="242" t="s">
        <v>66</v>
      </c>
      <c r="E31" s="243"/>
      <c r="F31" s="30"/>
      <c r="G31" s="26">
        <v>0</v>
      </c>
      <c r="H31" s="26">
        <v>0</v>
      </c>
      <c r="I31" s="26">
        <v>0</v>
      </c>
      <c r="J31" s="50">
        <v>0</v>
      </c>
      <c r="K31" s="26">
        <v>0</v>
      </c>
      <c r="L31" s="26">
        <v>90</v>
      </c>
      <c r="M31" s="26">
        <v>90</v>
      </c>
      <c r="N31" s="26">
        <v>90</v>
      </c>
      <c r="O31" s="26">
        <v>90</v>
      </c>
      <c r="P31" s="26">
        <v>90</v>
      </c>
      <c r="Q31" s="26">
        <v>90</v>
      </c>
      <c r="R31" s="26">
        <v>90</v>
      </c>
      <c r="S31" s="26">
        <v>90</v>
      </c>
      <c r="T31" s="26">
        <v>90</v>
      </c>
      <c r="U31" s="26">
        <v>90</v>
      </c>
      <c r="V31" s="26">
        <v>90</v>
      </c>
      <c r="W31" s="26">
        <v>90</v>
      </c>
      <c r="X31" s="71">
        <v>90</v>
      </c>
      <c r="Y31" s="31">
        <v>90</v>
      </c>
      <c r="Z31" s="26">
        <v>90</v>
      </c>
      <c r="AA31" s="26">
        <v>90</v>
      </c>
      <c r="AB31" s="26">
        <v>90</v>
      </c>
      <c r="AC31" s="26">
        <v>90</v>
      </c>
      <c r="AD31" s="26">
        <v>90</v>
      </c>
      <c r="AE31" s="26">
        <v>90</v>
      </c>
      <c r="AF31" s="26">
        <v>90</v>
      </c>
      <c r="AG31" s="26">
        <v>90</v>
      </c>
      <c r="AH31" s="26">
        <v>90</v>
      </c>
      <c r="AI31" s="26">
        <v>90</v>
      </c>
      <c r="AJ31" s="26">
        <v>90</v>
      </c>
      <c r="AK31" s="26">
        <v>90</v>
      </c>
      <c r="AL31" s="26">
        <v>90</v>
      </c>
      <c r="AM31" s="26">
        <v>90</v>
      </c>
      <c r="AN31" s="26">
        <v>90</v>
      </c>
      <c r="AO31" s="26">
        <v>90</v>
      </c>
      <c r="AP31" s="71">
        <v>90</v>
      </c>
    </row>
    <row r="32" spans="1:42" ht="15.75" thickBot="1" x14ac:dyDescent="0.3">
      <c r="B32" s="75">
        <v>5</v>
      </c>
      <c r="C32" s="76" t="s">
        <v>94</v>
      </c>
      <c r="D32" s="37"/>
      <c r="E32" s="77"/>
      <c r="F32" s="78"/>
      <c r="G32" s="79">
        <v>6233</v>
      </c>
      <c r="H32" s="79">
        <v>6244</v>
      </c>
      <c r="I32" s="79">
        <v>6299</v>
      </c>
      <c r="J32" s="79">
        <v>6299</v>
      </c>
      <c r="K32" s="79">
        <v>6299</v>
      </c>
      <c r="L32" s="79">
        <v>6389</v>
      </c>
      <c r="M32" s="79">
        <v>6389</v>
      </c>
      <c r="N32" s="79">
        <v>6284</v>
      </c>
      <c r="O32" s="79">
        <v>6284</v>
      </c>
      <c r="P32" s="79">
        <v>6284</v>
      </c>
      <c r="Q32" s="79">
        <v>6284</v>
      </c>
      <c r="R32" s="79">
        <v>6284</v>
      </c>
      <c r="S32" s="79">
        <v>6284</v>
      </c>
      <c r="T32" s="79">
        <v>5679</v>
      </c>
      <c r="U32" s="79">
        <v>5679</v>
      </c>
      <c r="V32" s="79">
        <v>5679</v>
      </c>
      <c r="W32" s="79">
        <v>5679</v>
      </c>
      <c r="X32" s="80">
        <v>5679</v>
      </c>
      <c r="Y32" s="79">
        <v>5722</v>
      </c>
      <c r="Z32" s="79">
        <v>5722</v>
      </c>
      <c r="AA32" s="79">
        <v>5722</v>
      </c>
      <c r="AB32" s="79">
        <v>5722</v>
      </c>
      <c r="AC32" s="79">
        <v>5722</v>
      </c>
      <c r="AD32" s="79">
        <v>5722</v>
      </c>
      <c r="AE32" s="79">
        <v>5722</v>
      </c>
      <c r="AF32" s="79">
        <v>5722</v>
      </c>
      <c r="AG32" s="79">
        <v>5722</v>
      </c>
      <c r="AH32" s="79">
        <v>5722</v>
      </c>
      <c r="AI32" s="79">
        <v>5722</v>
      </c>
      <c r="AJ32" s="79">
        <v>5722</v>
      </c>
      <c r="AK32" s="79">
        <v>5722</v>
      </c>
      <c r="AL32" s="79">
        <v>5722</v>
      </c>
      <c r="AM32" s="79">
        <v>5722</v>
      </c>
      <c r="AN32" s="79">
        <v>5722</v>
      </c>
      <c r="AO32" s="79">
        <v>5722</v>
      </c>
      <c r="AP32" s="80">
        <v>5722</v>
      </c>
    </row>
    <row r="33" spans="2:42" ht="15.75" thickBot="1" x14ac:dyDescent="0.3">
      <c r="B33" s="81">
        <v>6</v>
      </c>
      <c r="C33" s="82" t="s">
        <v>68</v>
      </c>
      <c r="D33" s="82"/>
      <c r="E33" s="82"/>
      <c r="F33" s="83" t="s">
        <v>69</v>
      </c>
      <c r="G33" s="84">
        <v>6233</v>
      </c>
      <c r="H33" s="84">
        <v>6244</v>
      </c>
      <c r="I33" s="84">
        <v>6299</v>
      </c>
      <c r="J33" s="84">
        <v>6299</v>
      </c>
      <c r="K33" s="84">
        <v>6299</v>
      </c>
      <c r="L33" s="84">
        <v>6389</v>
      </c>
      <c r="M33" s="84">
        <v>6389</v>
      </c>
      <c r="N33" s="84">
        <v>6284</v>
      </c>
      <c r="O33" s="84">
        <v>6284</v>
      </c>
      <c r="P33" s="84">
        <v>6284</v>
      </c>
      <c r="Q33" s="84">
        <v>6284</v>
      </c>
      <c r="R33" s="84">
        <v>6284</v>
      </c>
      <c r="S33" s="84">
        <v>6284</v>
      </c>
      <c r="T33" s="84">
        <v>5679</v>
      </c>
      <c r="U33" s="84">
        <v>5679</v>
      </c>
      <c r="V33" s="84">
        <v>5679</v>
      </c>
      <c r="W33" s="84">
        <v>5679</v>
      </c>
      <c r="X33" s="85">
        <v>5679</v>
      </c>
      <c r="Y33" s="84">
        <v>5722</v>
      </c>
      <c r="Z33" s="84">
        <v>5722</v>
      </c>
      <c r="AA33" s="84">
        <v>5722</v>
      </c>
      <c r="AB33" s="84">
        <v>5722</v>
      </c>
      <c r="AC33" s="84">
        <v>5722</v>
      </c>
      <c r="AD33" s="84">
        <v>5722</v>
      </c>
      <c r="AE33" s="84">
        <v>5722</v>
      </c>
      <c r="AF33" s="84">
        <v>5722</v>
      </c>
      <c r="AG33" s="84">
        <v>5722</v>
      </c>
      <c r="AH33" s="84">
        <v>5722</v>
      </c>
      <c r="AI33" s="84">
        <v>5722</v>
      </c>
      <c r="AJ33" s="84">
        <v>5722</v>
      </c>
      <c r="AK33" s="84">
        <v>5722</v>
      </c>
      <c r="AL33" s="84">
        <v>5722</v>
      </c>
      <c r="AM33" s="84">
        <v>5722</v>
      </c>
      <c r="AN33" s="84">
        <v>5722</v>
      </c>
      <c r="AO33" s="84">
        <v>5722</v>
      </c>
      <c r="AP33" s="86">
        <v>5722</v>
      </c>
    </row>
    <row r="34" spans="2:42" ht="15.75" thickBot="1" x14ac:dyDescent="0.3">
      <c r="B34" s="87"/>
      <c r="D34" s="202"/>
      <c r="E34" s="202"/>
      <c r="F34" s="20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2"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2" x14ac:dyDescent="0.25">
      <c r="B36" s="93"/>
      <c r="C36" s="21"/>
      <c r="D36" s="203" t="s">
        <v>136</v>
      </c>
      <c r="E36" s="200"/>
      <c r="F36" s="49"/>
      <c r="G36" s="26">
        <v>4570</v>
      </c>
      <c r="H36" s="26">
        <v>4733</v>
      </c>
      <c r="I36" s="26">
        <v>4838</v>
      </c>
      <c r="J36" s="26">
        <v>4933</v>
      </c>
      <c r="K36" s="26">
        <v>5020</v>
      </c>
      <c r="L36" s="26">
        <v>5128</v>
      </c>
      <c r="M36" s="26">
        <v>5242</v>
      </c>
      <c r="N36" s="26">
        <v>5333</v>
      </c>
      <c r="O36" s="26">
        <v>5445</v>
      </c>
      <c r="P36" s="26">
        <v>5553</v>
      </c>
      <c r="Q36" s="26">
        <v>5662</v>
      </c>
      <c r="R36" s="26">
        <v>5771</v>
      </c>
      <c r="S36" s="26">
        <v>5880</v>
      </c>
      <c r="T36" s="26">
        <v>5987</v>
      </c>
      <c r="U36" s="26">
        <v>6093</v>
      </c>
      <c r="V36" s="26">
        <v>6200</v>
      </c>
      <c r="W36" s="26">
        <v>6307</v>
      </c>
      <c r="X36" s="71">
        <v>6414</v>
      </c>
      <c r="Y36" s="31">
        <v>6520</v>
      </c>
      <c r="Z36" s="26">
        <v>6626</v>
      </c>
      <c r="AA36" s="26">
        <v>6733</v>
      </c>
      <c r="AB36" s="26">
        <v>6839</v>
      </c>
      <c r="AC36" s="26">
        <v>6945</v>
      </c>
      <c r="AD36" s="26">
        <v>7052</v>
      </c>
      <c r="AE36" s="26">
        <v>7158</v>
      </c>
      <c r="AF36" s="26">
        <v>7264</v>
      </c>
      <c r="AG36" s="26">
        <v>7370</v>
      </c>
      <c r="AH36" s="26">
        <v>7477</v>
      </c>
      <c r="AI36" s="26">
        <v>7583</v>
      </c>
      <c r="AJ36" s="26">
        <v>7689</v>
      </c>
      <c r="AK36" s="26">
        <v>7796</v>
      </c>
      <c r="AL36" s="26">
        <v>7902</v>
      </c>
      <c r="AM36" s="26">
        <v>8008</v>
      </c>
      <c r="AN36" s="26">
        <v>8115</v>
      </c>
      <c r="AO36" s="26">
        <v>8221</v>
      </c>
      <c r="AP36" s="71">
        <v>8327</v>
      </c>
    </row>
    <row r="37" spans="2:42" x14ac:dyDescent="0.25">
      <c r="B37" s="93"/>
      <c r="C37" s="21"/>
      <c r="D37" s="204" t="s">
        <v>72</v>
      </c>
      <c r="E37" s="205"/>
      <c r="F37" s="96"/>
      <c r="G37" s="26">
        <v>-12</v>
      </c>
      <c r="H37" s="26">
        <v>-36</v>
      </c>
      <c r="I37" s="26">
        <v>-58</v>
      </c>
      <c r="J37" s="26">
        <v>-77</v>
      </c>
      <c r="K37" s="26">
        <v>-95</v>
      </c>
      <c r="L37" s="26">
        <v>-111</v>
      </c>
      <c r="M37" s="26">
        <v>-127</v>
      </c>
      <c r="N37" s="26">
        <v>-142</v>
      </c>
      <c r="O37" s="26">
        <v>-154</v>
      </c>
      <c r="P37" s="26">
        <v>-165</v>
      </c>
      <c r="Q37" s="26">
        <v>-176</v>
      </c>
      <c r="R37" s="26">
        <v>-181</v>
      </c>
      <c r="S37" s="26">
        <v>-185</v>
      </c>
      <c r="T37" s="26">
        <v>-189</v>
      </c>
      <c r="U37" s="26">
        <v>-194</v>
      </c>
      <c r="V37" s="26">
        <v>-195</v>
      </c>
      <c r="W37" s="26">
        <v>-193</v>
      </c>
      <c r="X37" s="71">
        <v>-191</v>
      </c>
      <c r="Y37" s="31">
        <v>-190</v>
      </c>
      <c r="Z37" s="26">
        <v>-189</v>
      </c>
      <c r="AA37" s="26">
        <v>-185</v>
      </c>
      <c r="AB37" s="26">
        <v>-178</v>
      </c>
      <c r="AC37" s="26">
        <v>-172</v>
      </c>
      <c r="AD37" s="26">
        <v>-166</v>
      </c>
      <c r="AE37" s="26">
        <v>-161</v>
      </c>
      <c r="AF37" s="26">
        <v>-154</v>
      </c>
      <c r="AG37" s="26">
        <v>-146</v>
      </c>
      <c r="AH37" s="26">
        <v>-138</v>
      </c>
      <c r="AI37" s="26">
        <v>-131</v>
      </c>
      <c r="AJ37" s="26">
        <v>-124</v>
      </c>
      <c r="AK37" s="26">
        <v>-117</v>
      </c>
      <c r="AL37" s="26">
        <v>-110</v>
      </c>
      <c r="AM37" s="26">
        <v>-102</v>
      </c>
      <c r="AN37" s="26">
        <v>-95</v>
      </c>
      <c r="AO37" s="26">
        <v>-88</v>
      </c>
      <c r="AP37" s="71">
        <v>-81</v>
      </c>
    </row>
    <row r="38" spans="2:42" x14ac:dyDescent="0.25">
      <c r="B38" s="36">
        <v>7</v>
      </c>
      <c r="C38" s="38" t="s">
        <v>73</v>
      </c>
      <c r="D38" s="97"/>
      <c r="E38" s="97"/>
      <c r="F38" s="98"/>
      <c r="G38" s="55">
        <v>4558</v>
      </c>
      <c r="H38" s="55">
        <v>4697</v>
      </c>
      <c r="I38" s="55">
        <v>4780</v>
      </c>
      <c r="J38" s="55">
        <v>4856</v>
      </c>
      <c r="K38" s="55">
        <v>4925</v>
      </c>
      <c r="L38" s="55">
        <v>5017</v>
      </c>
      <c r="M38" s="55">
        <v>5115</v>
      </c>
      <c r="N38" s="55">
        <v>5191</v>
      </c>
      <c r="O38" s="55">
        <v>5291</v>
      </c>
      <c r="P38" s="55">
        <v>5388</v>
      </c>
      <c r="Q38" s="55">
        <v>5486</v>
      </c>
      <c r="R38" s="55">
        <v>5590</v>
      </c>
      <c r="S38" s="55">
        <v>5695</v>
      </c>
      <c r="T38" s="55">
        <v>5798</v>
      </c>
      <c r="U38" s="55">
        <v>5899</v>
      </c>
      <c r="V38" s="55">
        <v>6005</v>
      </c>
      <c r="W38" s="55">
        <v>6114</v>
      </c>
      <c r="X38" s="56">
        <v>6223</v>
      </c>
      <c r="Y38" s="55">
        <v>6330</v>
      </c>
      <c r="Z38" s="55">
        <v>6437</v>
      </c>
      <c r="AA38" s="55">
        <v>6548</v>
      </c>
      <c r="AB38" s="55">
        <v>6661</v>
      </c>
      <c r="AC38" s="55">
        <v>6773</v>
      </c>
      <c r="AD38" s="55">
        <v>6886</v>
      </c>
      <c r="AE38" s="55">
        <v>6997</v>
      </c>
      <c r="AF38" s="55">
        <v>7110</v>
      </c>
      <c r="AG38" s="55">
        <v>7224</v>
      </c>
      <c r="AH38" s="55">
        <v>7339</v>
      </c>
      <c r="AI38" s="55">
        <v>7452</v>
      </c>
      <c r="AJ38" s="55">
        <v>7565</v>
      </c>
      <c r="AK38" s="55">
        <v>7679</v>
      </c>
      <c r="AL38" s="55">
        <v>7792</v>
      </c>
      <c r="AM38" s="55">
        <v>7906</v>
      </c>
      <c r="AN38" s="55">
        <v>8020</v>
      </c>
      <c r="AO38" s="55">
        <v>8133</v>
      </c>
      <c r="AP38" s="56">
        <v>8246</v>
      </c>
    </row>
    <row r="39" spans="2:42" x14ac:dyDescent="0.25">
      <c r="B39" s="93"/>
      <c r="C39" s="21"/>
      <c r="D39" s="204" t="s">
        <v>74</v>
      </c>
      <c r="E39" s="205"/>
      <c r="F39" s="96"/>
      <c r="G39" s="26">
        <v>605</v>
      </c>
      <c r="H39" s="26">
        <v>605</v>
      </c>
      <c r="I39" s="26">
        <v>605</v>
      </c>
      <c r="J39" s="26">
        <v>358</v>
      </c>
      <c r="K39" s="26">
        <v>358</v>
      </c>
      <c r="L39" s="26">
        <v>358</v>
      </c>
      <c r="M39" s="26">
        <v>358</v>
      </c>
      <c r="N39" s="26">
        <v>358</v>
      </c>
      <c r="O39" s="26">
        <v>358</v>
      </c>
      <c r="P39" s="26">
        <v>358</v>
      </c>
      <c r="Q39" s="26">
        <v>358</v>
      </c>
      <c r="R39" s="26">
        <v>358</v>
      </c>
      <c r="S39" s="26">
        <v>358</v>
      </c>
      <c r="T39" s="26">
        <v>0</v>
      </c>
      <c r="U39" s="26">
        <v>0</v>
      </c>
      <c r="V39" s="26">
        <v>0</v>
      </c>
      <c r="W39" s="26">
        <v>0</v>
      </c>
      <c r="X39" s="71">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71">
        <v>0</v>
      </c>
    </row>
    <row r="40" spans="2:42" x14ac:dyDescent="0.25">
      <c r="B40" s="93"/>
      <c r="C40" s="21"/>
      <c r="D40" s="204" t="s">
        <v>75</v>
      </c>
      <c r="E40" s="205"/>
      <c r="F40" s="96"/>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71">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71">
        <v>0</v>
      </c>
    </row>
    <row r="41" spans="2:42" x14ac:dyDescent="0.25">
      <c r="B41" s="36">
        <v>8</v>
      </c>
      <c r="C41" s="38" t="s">
        <v>76</v>
      </c>
      <c r="D41" s="99"/>
      <c r="E41" s="97"/>
      <c r="F41" s="98"/>
      <c r="G41" s="55">
        <v>605</v>
      </c>
      <c r="H41" s="55">
        <v>605</v>
      </c>
      <c r="I41" s="55">
        <v>605</v>
      </c>
      <c r="J41" s="55">
        <v>358</v>
      </c>
      <c r="K41" s="55">
        <v>358</v>
      </c>
      <c r="L41" s="55">
        <v>358</v>
      </c>
      <c r="M41" s="55">
        <v>358</v>
      </c>
      <c r="N41" s="55">
        <v>358</v>
      </c>
      <c r="O41" s="55">
        <v>358</v>
      </c>
      <c r="P41" s="55">
        <v>358</v>
      </c>
      <c r="Q41" s="55">
        <v>358</v>
      </c>
      <c r="R41" s="55">
        <v>358</v>
      </c>
      <c r="S41" s="55">
        <v>358</v>
      </c>
      <c r="T41" s="55">
        <v>0</v>
      </c>
      <c r="U41" s="55">
        <v>0</v>
      </c>
      <c r="V41" s="55">
        <v>0</v>
      </c>
      <c r="W41" s="55">
        <v>0</v>
      </c>
      <c r="X41" s="56">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6">
        <v>0</v>
      </c>
    </row>
    <row r="42" spans="2:42" ht="15.75" thickBot="1" x14ac:dyDescent="0.3">
      <c r="B42" s="81">
        <v>9</v>
      </c>
      <c r="C42" s="100" t="s">
        <v>77</v>
      </c>
      <c r="D42" s="100"/>
      <c r="E42" s="100"/>
      <c r="F42" s="101" t="s">
        <v>78</v>
      </c>
      <c r="G42" s="102">
        <v>5163</v>
      </c>
      <c r="H42" s="102">
        <v>5302</v>
      </c>
      <c r="I42" s="102">
        <v>5385</v>
      </c>
      <c r="J42" s="102">
        <v>5214</v>
      </c>
      <c r="K42" s="102">
        <v>5283</v>
      </c>
      <c r="L42" s="102">
        <v>5375</v>
      </c>
      <c r="M42" s="102">
        <v>5473</v>
      </c>
      <c r="N42" s="102">
        <v>5549</v>
      </c>
      <c r="O42" s="102">
        <v>5649</v>
      </c>
      <c r="P42" s="102">
        <v>5746</v>
      </c>
      <c r="Q42" s="102">
        <v>5844</v>
      </c>
      <c r="R42" s="102">
        <v>5948</v>
      </c>
      <c r="S42" s="102">
        <v>6053</v>
      </c>
      <c r="T42" s="102">
        <v>5798</v>
      </c>
      <c r="U42" s="102">
        <v>5899</v>
      </c>
      <c r="V42" s="102">
        <v>6005</v>
      </c>
      <c r="W42" s="102">
        <v>6114</v>
      </c>
      <c r="X42" s="103">
        <v>6223</v>
      </c>
      <c r="Y42" s="102">
        <v>6330</v>
      </c>
      <c r="Z42" s="102">
        <v>6437</v>
      </c>
      <c r="AA42" s="102">
        <v>6548</v>
      </c>
      <c r="AB42" s="102">
        <v>6661</v>
      </c>
      <c r="AC42" s="102">
        <v>6773</v>
      </c>
      <c r="AD42" s="102">
        <v>6886</v>
      </c>
      <c r="AE42" s="102">
        <v>6997</v>
      </c>
      <c r="AF42" s="102">
        <v>7110</v>
      </c>
      <c r="AG42" s="102">
        <v>7224</v>
      </c>
      <c r="AH42" s="102">
        <v>7339</v>
      </c>
      <c r="AI42" s="102">
        <v>7452</v>
      </c>
      <c r="AJ42" s="102">
        <v>7565</v>
      </c>
      <c r="AK42" s="102">
        <v>7679</v>
      </c>
      <c r="AL42" s="102">
        <v>7792</v>
      </c>
      <c r="AM42" s="102">
        <v>7906</v>
      </c>
      <c r="AN42" s="102">
        <v>8020</v>
      </c>
      <c r="AO42" s="102">
        <v>8133</v>
      </c>
      <c r="AP42" s="103">
        <v>8246</v>
      </c>
    </row>
    <row r="43" spans="2:42" ht="15.75" thickBot="1" x14ac:dyDescent="0.3">
      <c r="D43" s="202"/>
      <c r="E43" s="202"/>
      <c r="F43" s="202"/>
      <c r="G43" s="26"/>
      <c r="H43" s="26"/>
      <c r="I43" s="26"/>
      <c r="J43" s="26"/>
      <c r="K43" s="50"/>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104"/>
    </row>
    <row r="44" spans="2:42" x14ac:dyDescent="0.25">
      <c r="B44" s="105">
        <v>10</v>
      </c>
      <c r="C44" s="12"/>
      <c r="D44" s="245" t="s">
        <v>79</v>
      </c>
      <c r="E44" s="245"/>
      <c r="F44" s="106"/>
      <c r="G44" s="18">
        <v>473</v>
      </c>
      <c r="H44" s="18">
        <v>498</v>
      </c>
      <c r="I44" s="18">
        <v>527</v>
      </c>
      <c r="J44" s="18">
        <v>583</v>
      </c>
      <c r="K44" s="18">
        <v>591</v>
      </c>
      <c r="L44" s="18">
        <v>602</v>
      </c>
      <c r="M44" s="18">
        <v>614</v>
      </c>
      <c r="N44" s="18">
        <v>623</v>
      </c>
      <c r="O44" s="18">
        <v>635</v>
      </c>
      <c r="P44" s="18">
        <v>647</v>
      </c>
      <c r="Q44" s="18">
        <v>658</v>
      </c>
      <c r="R44" s="18">
        <v>671</v>
      </c>
      <c r="S44" s="18">
        <v>683</v>
      </c>
      <c r="T44" s="18">
        <v>696</v>
      </c>
      <c r="U44" s="18">
        <v>708</v>
      </c>
      <c r="V44" s="18">
        <v>721</v>
      </c>
      <c r="W44" s="18">
        <v>734</v>
      </c>
      <c r="X44" s="91">
        <v>747</v>
      </c>
      <c r="Y44" s="18">
        <v>760</v>
      </c>
      <c r="Z44" s="18">
        <v>773</v>
      </c>
      <c r="AA44" s="18">
        <v>786</v>
      </c>
      <c r="AB44" s="18">
        <v>799</v>
      </c>
      <c r="AC44" s="18">
        <v>813</v>
      </c>
      <c r="AD44" s="18">
        <v>826</v>
      </c>
      <c r="AE44" s="18">
        <v>840</v>
      </c>
      <c r="AF44" s="18">
        <v>853</v>
      </c>
      <c r="AG44" s="18">
        <v>867</v>
      </c>
      <c r="AH44" s="18">
        <v>881</v>
      </c>
      <c r="AI44" s="18">
        <v>894</v>
      </c>
      <c r="AJ44" s="18">
        <v>908</v>
      </c>
      <c r="AK44" s="18">
        <v>921</v>
      </c>
      <c r="AL44" s="18">
        <v>935</v>
      </c>
      <c r="AM44" s="18">
        <v>949</v>
      </c>
      <c r="AN44" s="18">
        <v>962</v>
      </c>
      <c r="AO44" s="18">
        <v>976</v>
      </c>
      <c r="AP44" s="91">
        <v>990</v>
      </c>
    </row>
    <row r="45" spans="2:42" x14ac:dyDescent="0.25">
      <c r="B45" s="107">
        <v>11</v>
      </c>
      <c r="C45" s="108" t="s">
        <v>80</v>
      </c>
      <c r="D45" s="108"/>
      <c r="E45" s="108"/>
      <c r="F45" s="109" t="s">
        <v>81</v>
      </c>
      <c r="G45" s="110">
        <v>597</v>
      </c>
      <c r="H45" s="110">
        <v>444</v>
      </c>
      <c r="I45" s="110">
        <v>387</v>
      </c>
      <c r="J45" s="110">
        <v>502</v>
      </c>
      <c r="K45" s="110">
        <v>425</v>
      </c>
      <c r="L45" s="110">
        <v>412</v>
      </c>
      <c r="M45" s="110">
        <v>302</v>
      </c>
      <c r="N45" s="110">
        <v>112</v>
      </c>
      <c r="O45" s="110">
        <v>0</v>
      </c>
      <c r="P45" s="111">
        <v>-109</v>
      </c>
      <c r="Q45" s="111">
        <v>-218</v>
      </c>
      <c r="R45" s="111">
        <v>-335</v>
      </c>
      <c r="S45" s="111">
        <v>-452</v>
      </c>
      <c r="T45" s="111">
        <v>-815</v>
      </c>
      <c r="U45" s="111">
        <v>-928</v>
      </c>
      <c r="V45" s="113">
        <v>-1047</v>
      </c>
      <c r="W45" s="113">
        <v>-1169</v>
      </c>
      <c r="X45" s="114">
        <v>-1291</v>
      </c>
      <c r="Y45" s="113">
        <v>-1368</v>
      </c>
      <c r="Z45" s="113">
        <v>-1488</v>
      </c>
      <c r="AA45" s="113">
        <v>-1612</v>
      </c>
      <c r="AB45" s="113">
        <v>-1738</v>
      </c>
      <c r="AC45" s="113">
        <v>-1864</v>
      </c>
      <c r="AD45" s="113">
        <v>-1990</v>
      </c>
      <c r="AE45" s="113">
        <v>-2115</v>
      </c>
      <c r="AF45" s="113">
        <v>-2241</v>
      </c>
      <c r="AG45" s="113">
        <v>-2369</v>
      </c>
      <c r="AH45" s="113">
        <v>-2498</v>
      </c>
      <c r="AI45" s="113">
        <v>-2624</v>
      </c>
      <c r="AJ45" s="113">
        <v>-2751</v>
      </c>
      <c r="AK45" s="113">
        <v>-2878</v>
      </c>
      <c r="AL45" s="113">
        <v>-3005</v>
      </c>
      <c r="AM45" s="113">
        <v>-3133</v>
      </c>
      <c r="AN45" s="113">
        <v>-3260</v>
      </c>
      <c r="AO45" s="113">
        <v>-3387</v>
      </c>
      <c r="AP45" s="114">
        <v>-3514</v>
      </c>
    </row>
    <row r="46" spans="2:42" ht="15.75" thickBot="1" x14ac:dyDescent="0.3">
      <c r="B46" s="93">
        <v>12</v>
      </c>
      <c r="C46" s="21"/>
      <c r="D46" s="201" t="s">
        <v>82</v>
      </c>
      <c r="E46" s="202" t="s">
        <v>83</v>
      </c>
      <c r="F46" s="74"/>
      <c r="G46" s="26">
        <v>-105</v>
      </c>
      <c r="H46" s="26">
        <v>-105</v>
      </c>
      <c r="I46" s="26">
        <v>-105</v>
      </c>
      <c r="J46" s="26">
        <v>-105</v>
      </c>
      <c r="K46" s="50">
        <v>-105</v>
      </c>
      <c r="L46" s="26">
        <v>-105</v>
      </c>
      <c r="M46" s="26">
        <v>-105</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2" ht="15.75" thickBot="1" x14ac:dyDescent="0.3">
      <c r="B47" s="115" t="s">
        <v>84</v>
      </c>
      <c r="C47" s="116"/>
      <c r="D47" s="116"/>
      <c r="E47" s="116"/>
      <c r="F47" s="117" t="s">
        <v>85</v>
      </c>
      <c r="G47" s="118">
        <v>492</v>
      </c>
      <c r="H47" s="118">
        <v>339</v>
      </c>
      <c r="I47" s="118">
        <v>282</v>
      </c>
      <c r="J47" s="118">
        <v>397</v>
      </c>
      <c r="K47" s="118">
        <v>320</v>
      </c>
      <c r="L47" s="118">
        <v>307</v>
      </c>
      <c r="M47" s="118">
        <v>197</v>
      </c>
      <c r="N47" s="118">
        <v>112</v>
      </c>
      <c r="O47" s="118">
        <v>0</v>
      </c>
      <c r="P47" s="118">
        <v>0</v>
      </c>
      <c r="Q47" s="118">
        <v>0</v>
      </c>
      <c r="R47" s="118">
        <v>0</v>
      </c>
      <c r="S47" s="118">
        <v>0</v>
      </c>
      <c r="T47" s="118">
        <v>0</v>
      </c>
      <c r="U47" s="118">
        <v>0</v>
      </c>
      <c r="V47" s="118">
        <v>0</v>
      </c>
      <c r="W47" s="118">
        <v>0</v>
      </c>
      <c r="X47" s="119">
        <v>0</v>
      </c>
      <c r="Y47" s="118">
        <v>0</v>
      </c>
      <c r="Z47" s="118">
        <v>0</v>
      </c>
      <c r="AA47" s="118">
        <v>0</v>
      </c>
      <c r="AB47" s="118">
        <v>0</v>
      </c>
      <c r="AC47" s="118">
        <v>0</v>
      </c>
      <c r="AD47" s="118">
        <v>0</v>
      </c>
      <c r="AE47" s="118">
        <v>0</v>
      </c>
      <c r="AF47" s="118">
        <v>0</v>
      </c>
      <c r="AG47" s="118">
        <v>0</v>
      </c>
      <c r="AH47" s="118">
        <v>0</v>
      </c>
      <c r="AI47" s="118">
        <v>0</v>
      </c>
      <c r="AJ47" s="118">
        <v>0</v>
      </c>
      <c r="AK47" s="118">
        <v>0</v>
      </c>
      <c r="AL47" s="118">
        <v>0</v>
      </c>
      <c r="AM47" s="118">
        <v>0</v>
      </c>
      <c r="AN47" s="118">
        <v>0</v>
      </c>
      <c r="AO47" s="118">
        <v>0</v>
      </c>
      <c r="AP47" s="119">
        <v>0</v>
      </c>
    </row>
  </sheetData>
  <mergeCells count="11">
    <mergeCell ref="D31:E31"/>
    <mergeCell ref="D44:E44"/>
    <mergeCell ref="D13:E13"/>
    <mergeCell ref="D23:E23"/>
    <mergeCell ref="D24:E24"/>
    <mergeCell ref="B3:X3"/>
    <mergeCell ref="Y3:AP3"/>
    <mergeCell ref="B4:X4"/>
    <mergeCell ref="Y4:AP4"/>
    <mergeCell ref="B5:X5"/>
    <mergeCell ref="Y5:AP5"/>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I34" sqref="I34"/>
    </sheetView>
  </sheetViews>
  <sheetFormatPr defaultRowHeight="15" x14ac:dyDescent="0.25"/>
  <cols>
    <col min="1" max="1" width="26"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150</v>
      </c>
      <c r="B2" s="197">
        <f>0.1*('2013 Energy'!G43-145)</f>
        <v>2498.6000000000004</v>
      </c>
      <c r="C2" s="197">
        <f>0.1*('2013 Energy'!H43-145)</f>
        <v>2532.7000000000003</v>
      </c>
      <c r="D2" s="197">
        <f>0.1*('2013 Energy'!I43-145)</f>
        <v>2558</v>
      </c>
      <c r="E2" s="197">
        <f>0.1*('2013 Energy'!J43-145)</f>
        <v>2581.5</v>
      </c>
      <c r="F2" s="197">
        <f>0.1*('2013 Energy'!K43-145)</f>
        <v>2602.8000000000002</v>
      </c>
      <c r="G2" s="197">
        <f>0.1*('2013 Energy'!L43-145)</f>
        <v>2635.7000000000003</v>
      </c>
      <c r="H2" s="197">
        <f>0.1*('2013 Energy'!M43-145)</f>
        <v>2670.5</v>
      </c>
      <c r="I2" s="197">
        <f>0.1*('2013 Energy'!N43-145)</f>
        <v>2705.6000000000004</v>
      </c>
      <c r="J2" s="197">
        <f>0.1*('2013 Energy'!O43-145)</f>
        <v>2742.4</v>
      </c>
      <c r="K2" s="197">
        <f>0.1*('2013 Energy'!P43-145)</f>
        <v>2779.3</v>
      </c>
      <c r="L2" s="197">
        <f>0.1*('2013 Energy'!Q43-145)</f>
        <v>2817.2000000000003</v>
      </c>
      <c r="M2" s="197">
        <f>0.1*('2013 Energy'!R43-145)</f>
        <v>2856.1000000000004</v>
      </c>
      <c r="N2" s="197">
        <f>0.1*('2013 Energy'!S43-145)</f>
        <v>2894.9</v>
      </c>
      <c r="O2" s="197">
        <f>0.1*('2013 Energy'!T43-145)</f>
        <v>2933.3</v>
      </c>
      <c r="P2" s="197">
        <f>0.1*('2013 Energy'!U43-145)</f>
        <v>2971.9</v>
      </c>
      <c r="Q2" s="197">
        <f>0.1*('2013 Energy'!V43-145)</f>
        <v>3015.7000000000003</v>
      </c>
      <c r="R2" s="197">
        <f>0.1*('2013 Energy'!W43-145)</f>
        <v>3060</v>
      </c>
      <c r="S2" s="197">
        <f>0.1*('2013 Energy'!X43-145)</f>
        <v>3100.4</v>
      </c>
      <c r="T2" s="197">
        <f>0.1*('2013 Energy'!Y43-145)</f>
        <v>3141.6000000000004</v>
      </c>
      <c r="U2" s="197">
        <f>0.1*('2013 Energy'!Z43-145)</f>
        <v>3182.5</v>
      </c>
      <c r="V2" s="197">
        <f>0.1*('2013 Energy'!AA43-145)</f>
        <v>3225.9</v>
      </c>
      <c r="W2" s="197">
        <f>0.1*('2013 Energy'!AB43-145)</f>
        <v>3269</v>
      </c>
      <c r="X2" s="197">
        <f>0.1*('2013 Energy'!AC43-145)</f>
        <v>3311.9</v>
      </c>
      <c r="Y2" s="197">
        <f>0.1*('2013 Energy'!AD43-145)</f>
        <v>3354.4</v>
      </c>
      <c r="Z2" s="197">
        <f>0.1*('2013 Energy'!AE43-145)</f>
        <v>3396.9</v>
      </c>
      <c r="AA2" s="197">
        <f>0.1*('2013 Energy'!AF43-145)</f>
        <v>3439.8</v>
      </c>
      <c r="AB2" s="197">
        <f>0.1*('2013 Energy'!AG43-145)</f>
        <v>3482.7000000000003</v>
      </c>
      <c r="AC2" s="197">
        <f>0.1*('2013 Energy'!AH43-145)</f>
        <v>3525.3</v>
      </c>
      <c r="AD2" s="197">
        <f>0.1*('2013 Energy'!AI43-145)</f>
        <v>3567.3</v>
      </c>
      <c r="AE2" s="197">
        <f>0.1*('2013 Energy'!AJ43-145)</f>
        <v>3609.4</v>
      </c>
      <c r="AF2" s="197">
        <f>0.1*('2013 Energy'!AK43-145)</f>
        <v>3649.6000000000004</v>
      </c>
      <c r="AG2" s="197">
        <f>0.1*('2013 Energy'!AL43-145)</f>
        <v>3689.8</v>
      </c>
      <c r="AH2" s="197">
        <f>0.1*('2013 Energy'!AM43-145)</f>
        <v>3729.9</v>
      </c>
      <c r="AI2" s="197">
        <f>0.1*('2013 Energy'!AN43-145)</f>
        <v>3770.1000000000004</v>
      </c>
      <c r="AJ2" s="197">
        <f>0.1*('2013 Energy'!AO43-145)</f>
        <v>3810.3</v>
      </c>
      <c r="AK2" s="197">
        <f>0.1*('2013 Energy'!AP43-145)</f>
        <v>3850.5</v>
      </c>
      <c r="AL2" s="197"/>
    </row>
    <row r="3" spans="1:38" x14ac:dyDescent="0.25">
      <c r="A3" t="s">
        <v>147</v>
      </c>
      <c r="B3" s="197">
        <f>B2+'2013 Energy'!G47</f>
        <v>5654.6</v>
      </c>
      <c r="C3" s="197">
        <f>C2+'2013 Energy'!H47</f>
        <v>5688.7000000000007</v>
      </c>
      <c r="D3" s="197">
        <f>D2+'2013 Energy'!I47</f>
        <v>4758</v>
      </c>
      <c r="E3" s="197">
        <f>E2+'2013 Energy'!J47</f>
        <v>4637.5</v>
      </c>
      <c r="F3" s="197">
        <f>F2+'2013 Energy'!K47</f>
        <v>4658.8</v>
      </c>
      <c r="G3" s="197">
        <f>G2+'2013 Energy'!L47</f>
        <v>4691.7000000000007</v>
      </c>
      <c r="H3" s="197">
        <f>H2+'2013 Energy'!M47</f>
        <v>4726.5</v>
      </c>
      <c r="I3" s="197">
        <f>I2+'2013 Energy'!N47</f>
        <v>4551.6000000000004</v>
      </c>
      <c r="J3" s="197">
        <f>J2+'2013 Energy'!O47</f>
        <v>4546.3999999999996</v>
      </c>
      <c r="K3" s="197">
        <f>K2+'2013 Energy'!P47</f>
        <v>4583.3</v>
      </c>
      <c r="L3" s="197">
        <f>L2+'2013 Energy'!Q47</f>
        <v>4621.2000000000007</v>
      </c>
      <c r="M3" s="197">
        <f>M2+'2013 Energy'!R47</f>
        <v>4660.1000000000004</v>
      </c>
      <c r="N3" s="197">
        <f>N2+'2013 Energy'!S47</f>
        <v>3244.9</v>
      </c>
      <c r="O3" s="197">
        <f>O2+'2013 Energy'!T47</f>
        <v>3240.3</v>
      </c>
      <c r="P3" s="197">
        <f>P2+'2013 Energy'!U47</f>
        <v>3278.9</v>
      </c>
      <c r="Q3" s="197">
        <f>Q2+'2013 Energy'!V47</f>
        <v>3322.7000000000003</v>
      </c>
      <c r="R3" s="197">
        <f>R2+'2013 Energy'!W47</f>
        <v>3367</v>
      </c>
      <c r="S3" s="197">
        <f>S2+'2013 Energy'!X47</f>
        <v>3245.4</v>
      </c>
      <c r="T3" s="197">
        <f>T2+'2013 Energy'!Y47</f>
        <v>3286.6000000000004</v>
      </c>
      <c r="U3" s="197">
        <f>U2+'2013 Energy'!Z47</f>
        <v>3327.5</v>
      </c>
      <c r="V3" s="197">
        <f>V2+'2013 Energy'!AA47</f>
        <v>3370.9</v>
      </c>
      <c r="W3" s="197">
        <f>W2+'2013 Energy'!AB47</f>
        <v>3414</v>
      </c>
      <c r="X3" s="197">
        <f>X2+'2013 Energy'!AC47</f>
        <v>3456.9</v>
      </c>
      <c r="Y3" s="197">
        <f>Y2+'2013 Energy'!AD47</f>
        <v>3499.4</v>
      </c>
      <c r="Z3" s="197">
        <f>Z2+'2013 Energy'!AE47</f>
        <v>3541.9</v>
      </c>
      <c r="AA3" s="197">
        <f>AA2+'2013 Energy'!AF47</f>
        <v>3584.8</v>
      </c>
      <c r="AB3" s="197">
        <f>AB2+'2013 Energy'!AG47</f>
        <v>3627.7000000000003</v>
      </c>
      <c r="AC3" s="197">
        <f>AC2+'2013 Energy'!AH47</f>
        <v>3670.3</v>
      </c>
      <c r="AD3" s="197">
        <f>AD2+'2013 Energy'!AI47</f>
        <v>3712.3</v>
      </c>
      <c r="AE3" s="197">
        <f>AE2+'2013 Energy'!AJ47</f>
        <v>3754.4</v>
      </c>
      <c r="AF3" s="197">
        <f>AF2+'2013 Energy'!AK47</f>
        <v>3794.6000000000004</v>
      </c>
      <c r="AG3" s="197">
        <f>AG2+'2013 Energy'!AL47</f>
        <v>3834.8</v>
      </c>
      <c r="AH3" s="197">
        <f>AH2+'2013 Energy'!AM47</f>
        <v>3874.9</v>
      </c>
      <c r="AI3" s="197">
        <f>AI2+'2013 Energy'!AN47</f>
        <v>3915.1000000000004</v>
      </c>
      <c r="AJ3" s="197">
        <f>AJ2+'2013 Energy'!AO47</f>
        <v>3955.3</v>
      </c>
      <c r="AK3" s="197">
        <f>AK2+'2013 Energy'!AP47</f>
        <v>3995.5</v>
      </c>
    </row>
    <row r="4" spans="1:38" x14ac:dyDescent="0.25">
      <c r="A4" t="s">
        <v>148</v>
      </c>
      <c r="B4" s="197">
        <f>3068</f>
        <v>3068</v>
      </c>
      <c r="C4" s="197">
        <f>3068</f>
        <v>3068</v>
      </c>
      <c r="D4" s="197">
        <f>3068</f>
        <v>3068</v>
      </c>
      <c r="E4" s="197">
        <f>3068</f>
        <v>3068</v>
      </c>
      <c r="F4" s="197">
        <f>3068</f>
        <v>3068</v>
      </c>
      <c r="G4" s="197">
        <f>3068</f>
        <v>3068</v>
      </c>
      <c r="H4" s="197">
        <f>3068</f>
        <v>3068</v>
      </c>
      <c r="I4" s="197">
        <f>3068</f>
        <v>3068</v>
      </c>
      <c r="J4" s="197">
        <f>3068</f>
        <v>3068</v>
      </c>
      <c r="K4" s="197">
        <f>3068</f>
        <v>3068</v>
      </c>
      <c r="L4" s="197">
        <f>3068</f>
        <v>3068</v>
      </c>
      <c r="M4" s="197">
        <f>3068</f>
        <v>3068</v>
      </c>
      <c r="N4" s="197">
        <f>3068</f>
        <v>3068</v>
      </c>
      <c r="O4" s="197">
        <f>3068</f>
        <v>3068</v>
      </c>
      <c r="P4" s="197">
        <f>3068</f>
        <v>3068</v>
      </c>
      <c r="Q4" s="197">
        <f>3068</f>
        <v>3068</v>
      </c>
      <c r="R4" s="197">
        <f>3068</f>
        <v>3068</v>
      </c>
      <c r="S4" s="197">
        <f>3068</f>
        <v>3068</v>
      </c>
      <c r="T4" s="197">
        <f>3068</f>
        <v>3068</v>
      </c>
      <c r="U4" s="197">
        <f>3068</f>
        <v>3068</v>
      </c>
      <c r="V4" s="197">
        <f>3068</f>
        <v>3068</v>
      </c>
      <c r="W4" s="197">
        <f>3068</f>
        <v>3068</v>
      </c>
      <c r="X4" s="197">
        <f>3068</f>
        <v>3068</v>
      </c>
      <c r="Y4" s="197">
        <f>3068</f>
        <v>3068</v>
      </c>
      <c r="Z4" s="197">
        <f>3068</f>
        <v>3068</v>
      </c>
      <c r="AA4" s="197">
        <f>3068</f>
        <v>3068</v>
      </c>
      <c r="AB4" s="197">
        <f>3068</f>
        <v>3068</v>
      </c>
      <c r="AC4" s="197">
        <f>3068</f>
        <v>3068</v>
      </c>
      <c r="AD4" s="197">
        <f>3068</f>
        <v>3068</v>
      </c>
      <c r="AE4" s="197">
        <f>3068</f>
        <v>3068</v>
      </c>
      <c r="AF4" s="197">
        <f>3068</f>
        <v>3068</v>
      </c>
      <c r="AG4" s="197">
        <f>3068</f>
        <v>3068</v>
      </c>
      <c r="AH4" s="197">
        <f>3068</f>
        <v>3068</v>
      </c>
      <c r="AI4" s="197">
        <f>3068</f>
        <v>3068</v>
      </c>
      <c r="AJ4" s="197">
        <f>3068</f>
        <v>3068</v>
      </c>
      <c r="AK4" s="197">
        <f>3068</f>
        <v>3068</v>
      </c>
      <c r="AL4" s="197"/>
    </row>
    <row r="5" spans="1:38" x14ac:dyDescent="0.25">
      <c r="A5" t="s">
        <v>149</v>
      </c>
      <c r="B5" s="197">
        <f>MIN(B3:B4)</f>
        <v>3068</v>
      </c>
      <c r="C5" s="197">
        <f t="shared" ref="C5:AK5" si="0">MIN(C3:C4)</f>
        <v>3068</v>
      </c>
      <c r="D5" s="197">
        <f t="shared" si="0"/>
        <v>3068</v>
      </c>
      <c r="E5" s="197">
        <f t="shared" si="0"/>
        <v>3068</v>
      </c>
      <c r="F5" s="197">
        <f t="shared" si="0"/>
        <v>3068</v>
      </c>
      <c r="G5" s="197">
        <f t="shared" si="0"/>
        <v>3068</v>
      </c>
      <c r="H5" s="197">
        <f t="shared" si="0"/>
        <v>3068</v>
      </c>
      <c r="I5" s="197">
        <f t="shared" si="0"/>
        <v>3068</v>
      </c>
      <c r="J5" s="197">
        <f t="shared" si="0"/>
        <v>3068</v>
      </c>
      <c r="K5" s="197">
        <f t="shared" si="0"/>
        <v>3068</v>
      </c>
      <c r="L5" s="197">
        <f t="shared" si="0"/>
        <v>3068</v>
      </c>
      <c r="M5" s="197">
        <f t="shared" si="0"/>
        <v>3068</v>
      </c>
      <c r="N5" s="197">
        <f t="shared" si="0"/>
        <v>3068</v>
      </c>
      <c r="O5" s="197">
        <f t="shared" si="0"/>
        <v>3068</v>
      </c>
      <c r="P5" s="197">
        <f t="shared" si="0"/>
        <v>3068</v>
      </c>
      <c r="Q5" s="197">
        <f t="shared" si="0"/>
        <v>3068</v>
      </c>
      <c r="R5" s="197">
        <f t="shared" si="0"/>
        <v>3068</v>
      </c>
      <c r="S5" s="197">
        <f t="shared" si="0"/>
        <v>3068</v>
      </c>
      <c r="T5" s="197">
        <f t="shared" si="0"/>
        <v>3068</v>
      </c>
      <c r="U5" s="197">
        <f t="shared" si="0"/>
        <v>3068</v>
      </c>
      <c r="V5" s="197">
        <f t="shared" si="0"/>
        <v>3068</v>
      </c>
      <c r="W5" s="197">
        <f t="shared" si="0"/>
        <v>3068</v>
      </c>
      <c r="X5" s="197">
        <f t="shared" si="0"/>
        <v>3068</v>
      </c>
      <c r="Y5" s="197">
        <f t="shared" si="0"/>
        <v>3068</v>
      </c>
      <c r="Z5" s="197">
        <f t="shared" si="0"/>
        <v>3068</v>
      </c>
      <c r="AA5" s="197">
        <f t="shared" si="0"/>
        <v>3068</v>
      </c>
      <c r="AB5" s="197">
        <f t="shared" si="0"/>
        <v>3068</v>
      </c>
      <c r="AC5" s="197">
        <f t="shared" si="0"/>
        <v>3068</v>
      </c>
      <c r="AD5" s="197">
        <f t="shared" si="0"/>
        <v>3068</v>
      </c>
      <c r="AE5" s="197">
        <f t="shared" si="0"/>
        <v>3068</v>
      </c>
      <c r="AF5" s="197">
        <f t="shared" si="0"/>
        <v>3068</v>
      </c>
      <c r="AG5" s="197">
        <f t="shared" si="0"/>
        <v>3068</v>
      </c>
      <c r="AH5" s="197">
        <f t="shared" si="0"/>
        <v>3068</v>
      </c>
      <c r="AI5" s="197">
        <f t="shared" si="0"/>
        <v>3068</v>
      </c>
      <c r="AJ5" s="197">
        <f t="shared" si="0"/>
        <v>3068</v>
      </c>
      <c r="AK5" s="197">
        <f t="shared" si="0"/>
        <v>3068</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47"/>
  <sheetViews>
    <sheetView showGridLines="0" zoomScale="80" zoomScaleNormal="80" zoomScaleSheetLayoutView="10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2" x14ac:dyDescent="0.25">
      <c r="A1" t="s">
        <v>183</v>
      </c>
    </row>
    <row r="2" spans="1:42" ht="15.75" x14ac:dyDescent="0.25">
      <c r="B2" s="1" t="s">
        <v>0</v>
      </c>
      <c r="F2" s="2"/>
    </row>
    <row r="3" spans="1:42"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2" ht="15.75" x14ac:dyDescent="0.25">
      <c r="B4" s="241" t="s">
        <v>2</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2" ht="15.75" x14ac:dyDescent="0.25">
      <c r="B5" s="241" t="s">
        <v>137</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2" ht="15.75" thickBot="1" x14ac:dyDescent="0.3">
      <c r="B6" t="s">
        <v>4</v>
      </c>
      <c r="D6" s="4"/>
      <c r="E6" s="4"/>
      <c r="F6" s="5"/>
      <c r="G6" s="6" t="s">
        <v>5</v>
      </c>
      <c r="H6" s="7" t="s">
        <v>6</v>
      </c>
      <c r="I6" s="7" t="s">
        <v>7</v>
      </c>
      <c r="J6" s="7" t="s">
        <v>8</v>
      </c>
      <c r="K6" s="7" t="s">
        <v>9</v>
      </c>
      <c r="L6" s="7" t="s">
        <v>10</v>
      </c>
      <c r="M6" s="7" t="s">
        <v>11</v>
      </c>
      <c r="N6" s="7" t="s">
        <v>12</v>
      </c>
      <c r="O6" s="7" t="s">
        <v>13</v>
      </c>
      <c r="P6" s="7" t="s">
        <v>14</v>
      </c>
      <c r="Q6" s="7" t="s">
        <v>15</v>
      </c>
      <c r="R6" s="7" t="s">
        <v>16</v>
      </c>
      <c r="S6" s="7" t="s">
        <v>17</v>
      </c>
      <c r="T6" s="7" t="s">
        <v>18</v>
      </c>
      <c r="U6" s="7" t="s">
        <v>19</v>
      </c>
      <c r="V6" s="7" t="s">
        <v>20</v>
      </c>
      <c r="W6" s="7" t="s">
        <v>21</v>
      </c>
      <c r="X6" s="8" t="s">
        <v>22</v>
      </c>
      <c r="Y6" s="9" t="s">
        <v>23</v>
      </c>
      <c r="Z6" s="10" t="s">
        <v>24</v>
      </c>
      <c r="AA6" s="10" t="s">
        <v>25</v>
      </c>
      <c r="AB6" s="10" t="s">
        <v>26</v>
      </c>
      <c r="AC6" s="10" t="s">
        <v>27</v>
      </c>
      <c r="AD6" s="10" t="s">
        <v>28</v>
      </c>
      <c r="AE6" s="10" t="s">
        <v>29</v>
      </c>
      <c r="AF6" s="10" t="s">
        <v>30</v>
      </c>
      <c r="AG6" s="10" t="s">
        <v>31</v>
      </c>
      <c r="AH6" s="10" t="s">
        <v>32</v>
      </c>
      <c r="AI6" s="10" t="s">
        <v>33</v>
      </c>
      <c r="AJ6" s="10" t="s">
        <v>34</v>
      </c>
      <c r="AK6" s="10" t="s">
        <v>35</v>
      </c>
      <c r="AL6" s="10" t="s">
        <v>36</v>
      </c>
      <c r="AM6" s="10" t="s">
        <v>37</v>
      </c>
      <c r="AN6" s="10" t="s">
        <v>38</v>
      </c>
      <c r="AO6" s="10" t="s">
        <v>39</v>
      </c>
      <c r="AP6" s="10" t="s">
        <v>40</v>
      </c>
    </row>
    <row r="7" spans="1:42" x14ac:dyDescent="0.25">
      <c r="B7" s="11" t="s">
        <v>41</v>
      </c>
      <c r="C7" s="12"/>
      <c r="D7" s="12"/>
      <c r="E7" s="13"/>
      <c r="F7" s="14"/>
      <c r="G7" s="15"/>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2"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2"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2" x14ac:dyDescent="0.25">
      <c r="B10" s="27"/>
      <c r="C10" s="21"/>
      <c r="D10" s="202"/>
      <c r="E10" s="199" t="s">
        <v>44</v>
      </c>
      <c r="F10" s="34"/>
      <c r="G10" s="24">
        <v>0</v>
      </c>
      <c r="H10" s="24">
        <v>0</v>
      </c>
      <c r="I10" s="24">
        <v>0</v>
      </c>
      <c r="J10" s="17">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2" x14ac:dyDescent="0.25">
      <c r="B11" s="27"/>
      <c r="C11" s="21"/>
      <c r="D11" s="202"/>
      <c r="E11" s="199" t="s">
        <v>45</v>
      </c>
      <c r="F11" s="34"/>
      <c r="G11" s="24">
        <v>0</v>
      </c>
      <c r="H11" s="24">
        <v>0</v>
      </c>
      <c r="I11" s="24">
        <v>0</v>
      </c>
      <c r="J11" s="17">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2" x14ac:dyDescent="0.25">
      <c r="A12" s="35"/>
      <c r="B12" s="36">
        <v>1</v>
      </c>
      <c r="C12" s="37"/>
      <c r="D12" s="38" t="s">
        <v>46</v>
      </c>
      <c r="E12" s="39"/>
      <c r="F12" s="40"/>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2">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2">
        <v>0</v>
      </c>
    </row>
    <row r="13" spans="1:42"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2" x14ac:dyDescent="0.25">
      <c r="A14" s="35"/>
      <c r="B14" s="43"/>
      <c r="C14" s="201"/>
      <c r="D14" s="202"/>
      <c r="E14" s="201"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row>
    <row r="15" spans="1:42" x14ac:dyDescent="0.25">
      <c r="B15" s="27"/>
      <c r="C15" s="21"/>
      <c r="D15" s="202"/>
      <c r="E15" s="201"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x14ac:dyDescent="0.25">
      <c r="A16" s="3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2">
        <v>0</v>
      </c>
    </row>
    <row r="17" spans="1:42" x14ac:dyDescent="0.25">
      <c r="A17" s="35"/>
      <c r="B17" s="47"/>
      <c r="C17" s="35"/>
      <c r="D17" s="202" t="s">
        <v>51</v>
      </c>
      <c r="E17" s="20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row>
    <row r="18" spans="1:42" x14ac:dyDescent="0.25">
      <c r="A18" s="35"/>
      <c r="B18" s="47"/>
      <c r="C18" s="35"/>
      <c r="D18" s="35"/>
      <c r="E18" s="201"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row>
    <row r="19" spans="1:42" x14ac:dyDescent="0.25">
      <c r="A19" s="35"/>
      <c r="B19" s="47"/>
      <c r="C19" s="201"/>
      <c r="D19" s="35"/>
      <c r="E19" s="203"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row>
    <row r="20" spans="1:42" x14ac:dyDescent="0.25">
      <c r="A20" s="3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row>
    <row r="21" spans="1:42" x14ac:dyDescent="0.25">
      <c r="A21" s="35"/>
      <c r="B21" s="57">
        <v>4</v>
      </c>
      <c r="C21" s="58" t="s">
        <v>55</v>
      </c>
      <c r="D21" s="59"/>
      <c r="E21" s="60"/>
      <c r="F21" s="61" t="s">
        <v>56</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3">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3">
        <v>0</v>
      </c>
    </row>
    <row r="22" spans="1:42" x14ac:dyDescent="0.25">
      <c r="A22" s="35"/>
      <c r="B22" s="65"/>
      <c r="C22" s="20" t="s">
        <v>57</v>
      </c>
      <c r="D22" s="66"/>
      <c r="E22" s="199"/>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row>
    <row r="23" spans="1:42" x14ac:dyDescent="0.25">
      <c r="A23" s="35"/>
      <c r="B23" s="43"/>
      <c r="C23" s="201"/>
      <c r="D23" s="248" t="s">
        <v>58</v>
      </c>
      <c r="E23" s="249"/>
      <c r="F23" s="69"/>
      <c r="G23" s="50">
        <v>5166</v>
      </c>
      <c r="H23" s="50">
        <v>5177</v>
      </c>
      <c r="I23" s="50">
        <v>5177</v>
      </c>
      <c r="J23" s="50">
        <v>5177</v>
      </c>
      <c r="K23" s="50">
        <v>5177</v>
      </c>
      <c r="L23" s="50">
        <v>5177</v>
      </c>
      <c r="M23" s="50">
        <v>5177</v>
      </c>
      <c r="N23" s="50">
        <v>5177</v>
      </c>
      <c r="O23" s="50">
        <v>5177</v>
      </c>
      <c r="P23" s="50">
        <v>5177</v>
      </c>
      <c r="Q23" s="50">
        <v>5177</v>
      </c>
      <c r="R23" s="50">
        <v>5177</v>
      </c>
      <c r="S23" s="50">
        <v>5177</v>
      </c>
      <c r="T23" s="50">
        <v>5177</v>
      </c>
      <c r="U23" s="50">
        <v>5177</v>
      </c>
      <c r="V23" s="50">
        <v>5177</v>
      </c>
      <c r="W23" s="50">
        <v>5177</v>
      </c>
      <c r="X23" s="51">
        <v>5177</v>
      </c>
      <c r="Y23" s="70">
        <v>5177</v>
      </c>
      <c r="Z23" s="17">
        <v>5177</v>
      </c>
      <c r="AA23" s="17">
        <v>5177</v>
      </c>
      <c r="AB23" s="17">
        <v>5177</v>
      </c>
      <c r="AC23" s="17">
        <v>5177</v>
      </c>
      <c r="AD23" s="17">
        <v>5177</v>
      </c>
      <c r="AE23" s="17">
        <v>5177</v>
      </c>
      <c r="AF23" s="17">
        <v>5177</v>
      </c>
      <c r="AG23" s="17">
        <v>5177</v>
      </c>
      <c r="AH23" s="17">
        <v>5177</v>
      </c>
      <c r="AI23" s="17">
        <v>5177</v>
      </c>
      <c r="AJ23" s="17">
        <v>5177</v>
      </c>
      <c r="AK23" s="17">
        <v>5177</v>
      </c>
      <c r="AL23" s="17">
        <v>5177</v>
      </c>
      <c r="AM23" s="17">
        <v>5177</v>
      </c>
      <c r="AN23" s="17">
        <v>5177</v>
      </c>
      <c r="AO23" s="17">
        <v>5177</v>
      </c>
      <c r="AP23" s="51">
        <v>5177</v>
      </c>
    </row>
    <row r="24" spans="1:42"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1:42" x14ac:dyDescent="0.25">
      <c r="B25" s="27"/>
      <c r="C25" s="21"/>
      <c r="D25" s="202"/>
      <c r="E25" s="198" t="s">
        <v>60</v>
      </c>
      <c r="F25" s="73"/>
      <c r="G25" s="26">
        <v>105</v>
      </c>
      <c r="H25" s="26">
        <v>105</v>
      </c>
      <c r="I25" s="26">
        <v>105</v>
      </c>
      <c r="J25" s="50">
        <v>105</v>
      </c>
      <c r="K25" s="26">
        <v>105</v>
      </c>
      <c r="L25" s="26">
        <v>105</v>
      </c>
      <c r="M25" s="26">
        <v>105</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1:42" x14ac:dyDescent="0.25">
      <c r="B26" s="27"/>
      <c r="C26" s="21"/>
      <c r="D26" s="202"/>
      <c r="E26" s="199" t="s">
        <v>61</v>
      </c>
      <c r="F26" s="30"/>
      <c r="G26" s="26">
        <v>132</v>
      </c>
      <c r="H26" s="26">
        <v>132</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1:42" x14ac:dyDescent="0.25">
      <c r="B27" s="27"/>
      <c r="C27" s="21"/>
      <c r="D27" s="202"/>
      <c r="E27" s="20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1:42" x14ac:dyDescent="0.25">
      <c r="A28" s="35"/>
      <c r="B28" s="47"/>
      <c r="C28" s="201"/>
      <c r="D28" s="201" t="s">
        <v>63</v>
      </c>
      <c r="E28" s="35"/>
      <c r="F28" s="74"/>
      <c r="G28" s="50">
        <v>550</v>
      </c>
      <c r="H28" s="50">
        <v>550</v>
      </c>
      <c r="I28" s="50">
        <v>385</v>
      </c>
      <c r="J28" s="50">
        <v>385</v>
      </c>
      <c r="K28" s="50">
        <v>385</v>
      </c>
      <c r="L28" s="50">
        <v>385</v>
      </c>
      <c r="M28" s="50">
        <v>385</v>
      </c>
      <c r="N28" s="50">
        <v>385</v>
      </c>
      <c r="O28" s="50">
        <v>385</v>
      </c>
      <c r="P28" s="50">
        <v>385</v>
      </c>
      <c r="Q28" s="50">
        <v>385</v>
      </c>
      <c r="R28" s="50">
        <v>385</v>
      </c>
      <c r="S28" s="50">
        <v>385</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row>
    <row r="29" spans="1:42" x14ac:dyDescent="0.25">
      <c r="A29" s="35"/>
      <c r="B29" s="47"/>
      <c r="C29" s="201"/>
      <c r="D29" s="201" t="s">
        <v>64</v>
      </c>
      <c r="E29" s="35"/>
      <c r="F29" s="74"/>
      <c r="G29" s="50">
        <v>0</v>
      </c>
      <c r="H29" s="50">
        <v>0</v>
      </c>
      <c r="I29" s="50">
        <v>220</v>
      </c>
      <c r="J29" s="50">
        <v>220</v>
      </c>
      <c r="K29" s="50">
        <v>220</v>
      </c>
      <c r="L29" s="50">
        <v>220</v>
      </c>
      <c r="M29" s="50">
        <v>220</v>
      </c>
      <c r="N29" s="50">
        <v>220</v>
      </c>
      <c r="O29" s="50">
        <v>220</v>
      </c>
      <c r="P29" s="50">
        <v>220</v>
      </c>
      <c r="Q29" s="50">
        <v>220</v>
      </c>
      <c r="R29" s="50">
        <v>220</v>
      </c>
      <c r="S29" s="50">
        <v>220</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42" x14ac:dyDescent="0.25">
      <c r="B30" s="27"/>
      <c r="C30" s="21"/>
      <c r="D30" s="198"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0</v>
      </c>
      <c r="Y30" s="31">
        <v>43</v>
      </c>
      <c r="Z30" s="26">
        <v>43</v>
      </c>
      <c r="AA30" s="26">
        <v>43</v>
      </c>
      <c r="AB30" s="26">
        <v>43</v>
      </c>
      <c r="AC30" s="26">
        <v>43</v>
      </c>
      <c r="AD30" s="26">
        <v>43</v>
      </c>
      <c r="AE30" s="26">
        <v>43</v>
      </c>
      <c r="AF30" s="26">
        <v>43</v>
      </c>
      <c r="AG30" s="26">
        <v>43</v>
      </c>
      <c r="AH30" s="26">
        <v>43</v>
      </c>
      <c r="AI30" s="26">
        <v>43</v>
      </c>
      <c r="AJ30" s="26">
        <v>43</v>
      </c>
      <c r="AK30" s="26">
        <v>43</v>
      </c>
      <c r="AL30" s="26">
        <v>43</v>
      </c>
      <c r="AM30" s="26">
        <v>43</v>
      </c>
      <c r="AN30" s="26">
        <v>43</v>
      </c>
      <c r="AO30" s="26">
        <v>43</v>
      </c>
      <c r="AP30" s="71">
        <v>43</v>
      </c>
    </row>
    <row r="31" spans="1:42" x14ac:dyDescent="0.25">
      <c r="B31" s="27"/>
      <c r="C31" s="21"/>
      <c r="D31" s="242" t="s">
        <v>66</v>
      </c>
      <c r="E31" s="243"/>
      <c r="F31" s="30"/>
      <c r="G31" s="26">
        <v>0</v>
      </c>
      <c r="H31" s="26">
        <v>0</v>
      </c>
      <c r="I31" s="26">
        <v>0</v>
      </c>
      <c r="J31" s="50">
        <v>0</v>
      </c>
      <c r="K31" s="26">
        <v>0</v>
      </c>
      <c r="L31" s="26">
        <v>90</v>
      </c>
      <c r="M31" s="26">
        <v>90</v>
      </c>
      <c r="N31" s="26">
        <v>90</v>
      </c>
      <c r="O31" s="26">
        <v>90</v>
      </c>
      <c r="P31" s="26">
        <v>90</v>
      </c>
      <c r="Q31" s="26">
        <v>90</v>
      </c>
      <c r="R31" s="26">
        <v>90</v>
      </c>
      <c r="S31" s="26">
        <v>90</v>
      </c>
      <c r="T31" s="26">
        <v>90</v>
      </c>
      <c r="U31" s="26">
        <v>90</v>
      </c>
      <c r="V31" s="26">
        <v>90</v>
      </c>
      <c r="W31" s="26">
        <v>90</v>
      </c>
      <c r="X31" s="71">
        <v>90</v>
      </c>
      <c r="Y31" s="31">
        <v>90</v>
      </c>
      <c r="Z31" s="26">
        <v>90</v>
      </c>
      <c r="AA31" s="26">
        <v>90</v>
      </c>
      <c r="AB31" s="26">
        <v>90</v>
      </c>
      <c r="AC31" s="26">
        <v>90</v>
      </c>
      <c r="AD31" s="26">
        <v>90</v>
      </c>
      <c r="AE31" s="26">
        <v>90</v>
      </c>
      <c r="AF31" s="26">
        <v>90</v>
      </c>
      <c r="AG31" s="26">
        <v>90</v>
      </c>
      <c r="AH31" s="26">
        <v>90</v>
      </c>
      <c r="AI31" s="26">
        <v>90</v>
      </c>
      <c r="AJ31" s="26">
        <v>90</v>
      </c>
      <c r="AK31" s="26">
        <v>90</v>
      </c>
      <c r="AL31" s="26">
        <v>90</v>
      </c>
      <c r="AM31" s="26">
        <v>90</v>
      </c>
      <c r="AN31" s="26">
        <v>90</v>
      </c>
      <c r="AO31" s="26">
        <v>90</v>
      </c>
      <c r="AP31" s="71">
        <v>90</v>
      </c>
    </row>
    <row r="32" spans="1:42" ht="15.75" thickBot="1" x14ac:dyDescent="0.3">
      <c r="B32" s="75">
        <v>5</v>
      </c>
      <c r="C32" s="76" t="s">
        <v>94</v>
      </c>
      <c r="D32" s="37"/>
      <c r="E32" s="77"/>
      <c r="F32" s="78"/>
      <c r="G32" s="79">
        <v>6233</v>
      </c>
      <c r="H32" s="79">
        <v>6244</v>
      </c>
      <c r="I32" s="79">
        <v>6299</v>
      </c>
      <c r="J32" s="79">
        <v>6299</v>
      </c>
      <c r="K32" s="79">
        <v>6299</v>
      </c>
      <c r="L32" s="79">
        <v>6389</v>
      </c>
      <c r="M32" s="79">
        <v>6389</v>
      </c>
      <c r="N32" s="79">
        <v>6284</v>
      </c>
      <c r="O32" s="79">
        <v>6284</v>
      </c>
      <c r="P32" s="79">
        <v>6284</v>
      </c>
      <c r="Q32" s="79">
        <v>6284</v>
      </c>
      <c r="R32" s="79">
        <v>6284</v>
      </c>
      <c r="S32" s="79">
        <v>6284</v>
      </c>
      <c r="T32" s="79">
        <v>5679</v>
      </c>
      <c r="U32" s="79">
        <v>5679</v>
      </c>
      <c r="V32" s="79">
        <v>5679</v>
      </c>
      <c r="W32" s="79">
        <v>5679</v>
      </c>
      <c r="X32" s="80">
        <v>5679</v>
      </c>
      <c r="Y32" s="79">
        <v>5722</v>
      </c>
      <c r="Z32" s="79">
        <v>5722</v>
      </c>
      <c r="AA32" s="79">
        <v>5722</v>
      </c>
      <c r="AB32" s="79">
        <v>5722</v>
      </c>
      <c r="AC32" s="79">
        <v>5722</v>
      </c>
      <c r="AD32" s="79">
        <v>5722</v>
      </c>
      <c r="AE32" s="79">
        <v>5722</v>
      </c>
      <c r="AF32" s="79">
        <v>5722</v>
      </c>
      <c r="AG32" s="79">
        <v>5722</v>
      </c>
      <c r="AH32" s="79">
        <v>5722</v>
      </c>
      <c r="AI32" s="79">
        <v>5722</v>
      </c>
      <c r="AJ32" s="79">
        <v>5722</v>
      </c>
      <c r="AK32" s="79">
        <v>5722</v>
      </c>
      <c r="AL32" s="79">
        <v>5722</v>
      </c>
      <c r="AM32" s="79">
        <v>5722</v>
      </c>
      <c r="AN32" s="79">
        <v>5722</v>
      </c>
      <c r="AO32" s="79">
        <v>5722</v>
      </c>
      <c r="AP32" s="80">
        <v>5722</v>
      </c>
    </row>
    <row r="33" spans="2:42" ht="15.75" thickBot="1" x14ac:dyDescent="0.3">
      <c r="B33" s="81">
        <v>6</v>
      </c>
      <c r="C33" s="82" t="s">
        <v>68</v>
      </c>
      <c r="D33" s="82"/>
      <c r="E33" s="82"/>
      <c r="F33" s="83" t="s">
        <v>69</v>
      </c>
      <c r="G33" s="84">
        <v>6233</v>
      </c>
      <c r="H33" s="84">
        <v>6244</v>
      </c>
      <c r="I33" s="84">
        <v>6299</v>
      </c>
      <c r="J33" s="84">
        <v>6299</v>
      </c>
      <c r="K33" s="84">
        <v>6299</v>
      </c>
      <c r="L33" s="84">
        <v>6389</v>
      </c>
      <c r="M33" s="84">
        <v>6389</v>
      </c>
      <c r="N33" s="84">
        <v>6284</v>
      </c>
      <c r="O33" s="84">
        <v>6284</v>
      </c>
      <c r="P33" s="84">
        <v>6284</v>
      </c>
      <c r="Q33" s="84">
        <v>6284</v>
      </c>
      <c r="R33" s="84">
        <v>6284</v>
      </c>
      <c r="S33" s="84">
        <v>6284</v>
      </c>
      <c r="T33" s="84">
        <v>5679</v>
      </c>
      <c r="U33" s="84">
        <v>5679</v>
      </c>
      <c r="V33" s="84">
        <v>5679</v>
      </c>
      <c r="W33" s="84">
        <v>5679</v>
      </c>
      <c r="X33" s="85">
        <v>5679</v>
      </c>
      <c r="Y33" s="84">
        <v>5722</v>
      </c>
      <c r="Z33" s="84">
        <v>5722</v>
      </c>
      <c r="AA33" s="84">
        <v>5722</v>
      </c>
      <c r="AB33" s="84">
        <v>5722</v>
      </c>
      <c r="AC33" s="84">
        <v>5722</v>
      </c>
      <c r="AD33" s="84">
        <v>5722</v>
      </c>
      <c r="AE33" s="84">
        <v>5722</v>
      </c>
      <c r="AF33" s="84">
        <v>5722</v>
      </c>
      <c r="AG33" s="84">
        <v>5722</v>
      </c>
      <c r="AH33" s="84">
        <v>5722</v>
      </c>
      <c r="AI33" s="84">
        <v>5722</v>
      </c>
      <c r="AJ33" s="84">
        <v>5722</v>
      </c>
      <c r="AK33" s="84">
        <v>5722</v>
      </c>
      <c r="AL33" s="84">
        <v>5722</v>
      </c>
      <c r="AM33" s="84">
        <v>5722</v>
      </c>
      <c r="AN33" s="84">
        <v>5722</v>
      </c>
      <c r="AO33" s="84">
        <v>5722</v>
      </c>
      <c r="AP33" s="86">
        <v>5722</v>
      </c>
    </row>
    <row r="34" spans="2:42" ht="15.75" thickBot="1" x14ac:dyDescent="0.3">
      <c r="B34" s="87"/>
      <c r="D34" s="202"/>
      <c r="E34" s="202"/>
      <c r="F34" s="20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2"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2" x14ac:dyDescent="0.25">
      <c r="B36" s="93"/>
      <c r="C36" s="21"/>
      <c r="D36" s="203" t="s">
        <v>138</v>
      </c>
      <c r="E36" s="200"/>
      <c r="F36" s="49"/>
      <c r="G36" s="26">
        <v>4411</v>
      </c>
      <c r="H36" s="26">
        <v>4485</v>
      </c>
      <c r="I36" s="26">
        <v>4515</v>
      </c>
      <c r="J36" s="26">
        <v>4544</v>
      </c>
      <c r="K36" s="26">
        <v>4568</v>
      </c>
      <c r="L36" s="26">
        <v>4619</v>
      </c>
      <c r="M36" s="26">
        <v>4677</v>
      </c>
      <c r="N36" s="26">
        <v>4714</v>
      </c>
      <c r="O36" s="26">
        <v>4773</v>
      </c>
      <c r="P36" s="26">
        <v>4830</v>
      </c>
      <c r="Q36" s="26">
        <v>4890</v>
      </c>
      <c r="R36" s="26">
        <v>4949</v>
      </c>
      <c r="S36" s="26">
        <v>5010</v>
      </c>
      <c r="T36" s="26">
        <v>5070</v>
      </c>
      <c r="U36" s="26">
        <v>5129</v>
      </c>
      <c r="V36" s="26">
        <v>5190</v>
      </c>
      <c r="W36" s="26">
        <v>5251</v>
      </c>
      <c r="X36" s="71">
        <v>5313</v>
      </c>
      <c r="Y36" s="31">
        <v>5375</v>
      </c>
      <c r="Z36" s="26">
        <v>5437</v>
      </c>
      <c r="AA36" s="26">
        <v>5499</v>
      </c>
      <c r="AB36" s="26">
        <v>5561</v>
      </c>
      <c r="AC36" s="26">
        <v>5623</v>
      </c>
      <c r="AD36" s="26">
        <v>5685</v>
      </c>
      <c r="AE36" s="26">
        <v>5747</v>
      </c>
      <c r="AF36" s="26">
        <v>5809</v>
      </c>
      <c r="AG36" s="26">
        <v>5871</v>
      </c>
      <c r="AH36" s="26">
        <v>5933</v>
      </c>
      <c r="AI36" s="26">
        <v>5995</v>
      </c>
      <c r="AJ36" s="26">
        <v>6057</v>
      </c>
      <c r="AK36" s="26">
        <v>6119</v>
      </c>
      <c r="AL36" s="26">
        <v>6181</v>
      </c>
      <c r="AM36" s="26">
        <v>6243</v>
      </c>
      <c r="AN36" s="26">
        <v>6305</v>
      </c>
      <c r="AO36" s="26">
        <v>6367</v>
      </c>
      <c r="AP36" s="71">
        <v>6429</v>
      </c>
    </row>
    <row r="37" spans="2:42" x14ac:dyDescent="0.25">
      <c r="B37" s="93"/>
      <c r="C37" s="21"/>
      <c r="D37" s="204" t="s">
        <v>72</v>
      </c>
      <c r="E37" s="205"/>
      <c r="F37" s="96"/>
      <c r="G37" s="26">
        <v>-12</v>
      </c>
      <c r="H37" s="26">
        <v>-36</v>
      </c>
      <c r="I37" s="26">
        <v>-58</v>
      </c>
      <c r="J37" s="26">
        <v>-77</v>
      </c>
      <c r="K37" s="26">
        <v>-95</v>
      </c>
      <c r="L37" s="26">
        <v>-111</v>
      </c>
      <c r="M37" s="26">
        <v>-127</v>
      </c>
      <c r="N37" s="26">
        <v>-142</v>
      </c>
      <c r="O37" s="26">
        <v>-154</v>
      </c>
      <c r="P37" s="26">
        <v>-165</v>
      </c>
      <c r="Q37" s="26">
        <v>-176</v>
      </c>
      <c r="R37" s="26">
        <v>-181</v>
      </c>
      <c r="S37" s="26">
        <v>-185</v>
      </c>
      <c r="T37" s="26">
        <v>-189</v>
      </c>
      <c r="U37" s="26">
        <v>-194</v>
      </c>
      <c r="V37" s="26">
        <v>-195</v>
      </c>
      <c r="W37" s="26">
        <v>-193</v>
      </c>
      <c r="X37" s="71">
        <v>-191</v>
      </c>
      <c r="Y37" s="31">
        <v>-190</v>
      </c>
      <c r="Z37" s="26">
        <v>-189</v>
      </c>
      <c r="AA37" s="26">
        <v>-185</v>
      </c>
      <c r="AB37" s="26">
        <v>-178</v>
      </c>
      <c r="AC37" s="26">
        <v>-172</v>
      </c>
      <c r="AD37" s="26">
        <v>-166</v>
      </c>
      <c r="AE37" s="26">
        <v>-161</v>
      </c>
      <c r="AF37" s="26">
        <v>-154</v>
      </c>
      <c r="AG37" s="26">
        <v>-146</v>
      </c>
      <c r="AH37" s="26">
        <v>-138</v>
      </c>
      <c r="AI37" s="26">
        <v>-131</v>
      </c>
      <c r="AJ37" s="26">
        <v>-124</v>
      </c>
      <c r="AK37" s="26">
        <v>-117</v>
      </c>
      <c r="AL37" s="26">
        <v>-110</v>
      </c>
      <c r="AM37" s="26">
        <v>-102</v>
      </c>
      <c r="AN37" s="26">
        <v>-95</v>
      </c>
      <c r="AO37" s="26">
        <v>-88</v>
      </c>
      <c r="AP37" s="71">
        <v>-81</v>
      </c>
    </row>
    <row r="38" spans="2:42" x14ac:dyDescent="0.25">
      <c r="B38" s="36">
        <v>7</v>
      </c>
      <c r="C38" s="38" t="s">
        <v>73</v>
      </c>
      <c r="D38" s="97"/>
      <c r="E38" s="97"/>
      <c r="F38" s="98"/>
      <c r="G38" s="55">
        <v>4399</v>
      </c>
      <c r="H38" s="55">
        <v>4449</v>
      </c>
      <c r="I38" s="55">
        <v>4457</v>
      </c>
      <c r="J38" s="55">
        <v>4467</v>
      </c>
      <c r="K38" s="55">
        <v>4473</v>
      </c>
      <c r="L38" s="55">
        <v>4508</v>
      </c>
      <c r="M38" s="55">
        <v>4550</v>
      </c>
      <c r="N38" s="55">
        <v>4572</v>
      </c>
      <c r="O38" s="55">
        <v>4619</v>
      </c>
      <c r="P38" s="55">
        <v>4665</v>
      </c>
      <c r="Q38" s="55">
        <v>4714</v>
      </c>
      <c r="R38" s="55">
        <v>4768</v>
      </c>
      <c r="S38" s="55">
        <v>4825</v>
      </c>
      <c r="T38" s="55">
        <v>4881</v>
      </c>
      <c r="U38" s="55">
        <v>4935</v>
      </c>
      <c r="V38" s="55">
        <v>4995</v>
      </c>
      <c r="W38" s="55">
        <v>5058</v>
      </c>
      <c r="X38" s="56">
        <v>5122</v>
      </c>
      <c r="Y38" s="55">
        <v>5185</v>
      </c>
      <c r="Z38" s="55">
        <v>5248</v>
      </c>
      <c r="AA38" s="55">
        <v>5314</v>
      </c>
      <c r="AB38" s="55">
        <v>5383</v>
      </c>
      <c r="AC38" s="55">
        <v>5451</v>
      </c>
      <c r="AD38" s="55">
        <v>5519</v>
      </c>
      <c r="AE38" s="55">
        <v>5586</v>
      </c>
      <c r="AF38" s="55">
        <v>5655</v>
      </c>
      <c r="AG38" s="55">
        <v>5725</v>
      </c>
      <c r="AH38" s="55">
        <v>5795</v>
      </c>
      <c r="AI38" s="55">
        <v>5864</v>
      </c>
      <c r="AJ38" s="55">
        <v>5933</v>
      </c>
      <c r="AK38" s="55">
        <v>6002</v>
      </c>
      <c r="AL38" s="55">
        <v>6071</v>
      </c>
      <c r="AM38" s="55">
        <v>6141</v>
      </c>
      <c r="AN38" s="55">
        <v>6210</v>
      </c>
      <c r="AO38" s="55">
        <v>6279</v>
      </c>
      <c r="AP38" s="56">
        <v>6348</v>
      </c>
    </row>
    <row r="39" spans="2:42" x14ac:dyDescent="0.25">
      <c r="B39" s="93"/>
      <c r="C39" s="21"/>
      <c r="D39" s="204" t="s">
        <v>74</v>
      </c>
      <c r="E39" s="205"/>
      <c r="F39" s="96"/>
      <c r="G39" s="26">
        <v>605</v>
      </c>
      <c r="H39" s="26">
        <v>605</v>
      </c>
      <c r="I39" s="26">
        <v>605</v>
      </c>
      <c r="J39" s="26">
        <v>358</v>
      </c>
      <c r="K39" s="26">
        <v>358</v>
      </c>
      <c r="L39" s="26">
        <v>358</v>
      </c>
      <c r="M39" s="26">
        <v>358</v>
      </c>
      <c r="N39" s="26">
        <v>358</v>
      </c>
      <c r="O39" s="26">
        <v>358</v>
      </c>
      <c r="P39" s="26">
        <v>358</v>
      </c>
      <c r="Q39" s="26">
        <v>358</v>
      </c>
      <c r="R39" s="26">
        <v>358</v>
      </c>
      <c r="S39" s="26">
        <v>358</v>
      </c>
      <c r="T39" s="26">
        <v>0</v>
      </c>
      <c r="U39" s="26">
        <v>0</v>
      </c>
      <c r="V39" s="26">
        <v>0</v>
      </c>
      <c r="W39" s="26">
        <v>0</v>
      </c>
      <c r="X39" s="71">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71">
        <v>0</v>
      </c>
    </row>
    <row r="40" spans="2:42" x14ac:dyDescent="0.25">
      <c r="B40" s="93"/>
      <c r="C40" s="21"/>
      <c r="D40" s="204" t="s">
        <v>75</v>
      </c>
      <c r="E40" s="205"/>
      <c r="F40" s="96"/>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71">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71">
        <v>0</v>
      </c>
    </row>
    <row r="41" spans="2:42" x14ac:dyDescent="0.25">
      <c r="B41" s="36">
        <v>8</v>
      </c>
      <c r="C41" s="38" t="s">
        <v>76</v>
      </c>
      <c r="D41" s="99"/>
      <c r="E41" s="97"/>
      <c r="F41" s="98"/>
      <c r="G41" s="55">
        <v>605</v>
      </c>
      <c r="H41" s="55">
        <v>605</v>
      </c>
      <c r="I41" s="55">
        <v>605</v>
      </c>
      <c r="J41" s="55">
        <v>358</v>
      </c>
      <c r="K41" s="55">
        <v>358</v>
      </c>
      <c r="L41" s="55">
        <v>358</v>
      </c>
      <c r="M41" s="55">
        <v>358</v>
      </c>
      <c r="N41" s="55">
        <v>358</v>
      </c>
      <c r="O41" s="55">
        <v>358</v>
      </c>
      <c r="P41" s="55">
        <v>358</v>
      </c>
      <c r="Q41" s="55">
        <v>358</v>
      </c>
      <c r="R41" s="55">
        <v>358</v>
      </c>
      <c r="S41" s="55">
        <v>358</v>
      </c>
      <c r="T41" s="55">
        <v>0</v>
      </c>
      <c r="U41" s="55">
        <v>0</v>
      </c>
      <c r="V41" s="55">
        <v>0</v>
      </c>
      <c r="W41" s="55">
        <v>0</v>
      </c>
      <c r="X41" s="56">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6">
        <v>0</v>
      </c>
    </row>
    <row r="42" spans="2:42" ht="15.75" thickBot="1" x14ac:dyDescent="0.3">
      <c r="B42" s="81">
        <v>9</v>
      </c>
      <c r="C42" s="100" t="s">
        <v>77</v>
      </c>
      <c r="D42" s="100"/>
      <c r="E42" s="100"/>
      <c r="F42" s="101" t="s">
        <v>78</v>
      </c>
      <c r="G42" s="102">
        <v>5004</v>
      </c>
      <c r="H42" s="102">
        <v>5054</v>
      </c>
      <c r="I42" s="102">
        <v>5062</v>
      </c>
      <c r="J42" s="102">
        <v>4825</v>
      </c>
      <c r="K42" s="102">
        <v>4831</v>
      </c>
      <c r="L42" s="102">
        <v>4866</v>
      </c>
      <c r="M42" s="102">
        <v>4908</v>
      </c>
      <c r="N42" s="102">
        <v>4930</v>
      </c>
      <c r="O42" s="102">
        <v>4977</v>
      </c>
      <c r="P42" s="102">
        <v>5023</v>
      </c>
      <c r="Q42" s="102">
        <v>5072</v>
      </c>
      <c r="R42" s="102">
        <v>5126</v>
      </c>
      <c r="S42" s="102">
        <v>5183</v>
      </c>
      <c r="T42" s="102">
        <v>4881</v>
      </c>
      <c r="U42" s="102">
        <v>4935</v>
      </c>
      <c r="V42" s="102">
        <v>4995</v>
      </c>
      <c r="W42" s="102">
        <v>5058</v>
      </c>
      <c r="X42" s="103">
        <v>5122</v>
      </c>
      <c r="Y42" s="102">
        <v>5185</v>
      </c>
      <c r="Z42" s="102">
        <v>5248</v>
      </c>
      <c r="AA42" s="102">
        <v>5314</v>
      </c>
      <c r="AB42" s="102">
        <v>5383</v>
      </c>
      <c r="AC42" s="102">
        <v>5451</v>
      </c>
      <c r="AD42" s="102">
        <v>5519</v>
      </c>
      <c r="AE42" s="102">
        <v>5586</v>
      </c>
      <c r="AF42" s="102">
        <v>5655</v>
      </c>
      <c r="AG42" s="102">
        <v>5725</v>
      </c>
      <c r="AH42" s="102">
        <v>5795</v>
      </c>
      <c r="AI42" s="102">
        <v>5864</v>
      </c>
      <c r="AJ42" s="102">
        <v>5933</v>
      </c>
      <c r="AK42" s="102">
        <v>6002</v>
      </c>
      <c r="AL42" s="102">
        <v>6071</v>
      </c>
      <c r="AM42" s="102">
        <v>6141</v>
      </c>
      <c r="AN42" s="102">
        <v>6210</v>
      </c>
      <c r="AO42" s="102">
        <v>6279</v>
      </c>
      <c r="AP42" s="103">
        <v>6348</v>
      </c>
    </row>
    <row r="43" spans="2:42" ht="15.75" thickBot="1" x14ac:dyDescent="0.3">
      <c r="D43" s="202"/>
      <c r="E43" s="202"/>
      <c r="F43" s="202"/>
      <c r="G43" s="26"/>
      <c r="H43" s="26"/>
      <c r="I43" s="26"/>
      <c r="J43" s="26"/>
      <c r="K43" s="50"/>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104"/>
    </row>
    <row r="44" spans="2:42" x14ac:dyDescent="0.25">
      <c r="B44" s="105">
        <v>10</v>
      </c>
      <c r="C44" s="12"/>
      <c r="D44" s="245" t="s">
        <v>79</v>
      </c>
      <c r="E44" s="245"/>
      <c r="F44" s="106"/>
      <c r="G44" s="18">
        <v>454</v>
      </c>
      <c r="H44" s="18">
        <v>468</v>
      </c>
      <c r="I44" s="18">
        <v>489</v>
      </c>
      <c r="J44" s="18">
        <v>536</v>
      </c>
      <c r="K44" s="18">
        <v>537</v>
      </c>
      <c r="L44" s="18">
        <v>541</v>
      </c>
      <c r="M44" s="18">
        <v>546</v>
      </c>
      <c r="N44" s="18">
        <v>549</v>
      </c>
      <c r="O44" s="18">
        <v>554</v>
      </c>
      <c r="P44" s="18">
        <v>560</v>
      </c>
      <c r="Q44" s="18">
        <v>566</v>
      </c>
      <c r="R44" s="18">
        <v>572</v>
      </c>
      <c r="S44" s="18">
        <v>579</v>
      </c>
      <c r="T44" s="18">
        <v>586</v>
      </c>
      <c r="U44" s="18">
        <v>592</v>
      </c>
      <c r="V44" s="18">
        <v>599</v>
      </c>
      <c r="W44" s="18">
        <v>607</v>
      </c>
      <c r="X44" s="91">
        <v>615</v>
      </c>
      <c r="Y44" s="18">
        <v>622</v>
      </c>
      <c r="Z44" s="18">
        <v>630</v>
      </c>
      <c r="AA44" s="18">
        <v>638</v>
      </c>
      <c r="AB44" s="18">
        <v>646</v>
      </c>
      <c r="AC44" s="18">
        <v>654</v>
      </c>
      <c r="AD44" s="18">
        <v>662</v>
      </c>
      <c r="AE44" s="18">
        <v>670</v>
      </c>
      <c r="AF44" s="18">
        <v>679</v>
      </c>
      <c r="AG44" s="18">
        <v>687</v>
      </c>
      <c r="AH44" s="18">
        <v>695</v>
      </c>
      <c r="AI44" s="18">
        <v>704</v>
      </c>
      <c r="AJ44" s="18">
        <v>712</v>
      </c>
      <c r="AK44" s="18">
        <v>720</v>
      </c>
      <c r="AL44" s="18">
        <v>729</v>
      </c>
      <c r="AM44" s="18">
        <v>737</v>
      </c>
      <c r="AN44" s="18">
        <v>745</v>
      </c>
      <c r="AO44" s="18">
        <v>754</v>
      </c>
      <c r="AP44" s="91">
        <v>762</v>
      </c>
    </row>
    <row r="45" spans="2:42" x14ac:dyDescent="0.25">
      <c r="B45" s="107">
        <v>11</v>
      </c>
      <c r="C45" s="108" t="s">
        <v>80</v>
      </c>
      <c r="D45" s="108"/>
      <c r="E45" s="108"/>
      <c r="F45" s="109" t="s">
        <v>81</v>
      </c>
      <c r="G45" s="110">
        <v>775</v>
      </c>
      <c r="H45" s="110">
        <v>722</v>
      </c>
      <c r="I45" s="110">
        <v>748</v>
      </c>
      <c r="J45" s="110">
        <v>938</v>
      </c>
      <c r="K45" s="110">
        <v>931</v>
      </c>
      <c r="L45" s="110">
        <v>982</v>
      </c>
      <c r="M45" s="110">
        <v>935</v>
      </c>
      <c r="N45" s="110">
        <v>805</v>
      </c>
      <c r="O45" s="110">
        <v>753</v>
      </c>
      <c r="P45" s="110">
        <v>701</v>
      </c>
      <c r="Q45" s="110">
        <v>646</v>
      </c>
      <c r="R45" s="110">
        <v>586</v>
      </c>
      <c r="S45" s="110">
        <v>522</v>
      </c>
      <c r="T45" s="110">
        <v>212</v>
      </c>
      <c r="U45" s="110">
        <v>152</v>
      </c>
      <c r="V45" s="110">
        <v>85</v>
      </c>
      <c r="W45" s="110">
        <v>14</v>
      </c>
      <c r="X45" s="207">
        <v>-58</v>
      </c>
      <c r="Y45" s="111">
        <v>-85</v>
      </c>
      <c r="Z45" s="111">
        <v>-156</v>
      </c>
      <c r="AA45" s="111">
        <v>-230</v>
      </c>
      <c r="AB45" s="111">
        <v>-307</v>
      </c>
      <c r="AC45" s="111">
        <v>-383</v>
      </c>
      <c r="AD45" s="111">
        <v>-459</v>
      </c>
      <c r="AE45" s="111">
        <v>-534</v>
      </c>
      <c r="AF45" s="111">
        <v>-612</v>
      </c>
      <c r="AG45" s="111">
        <v>-690</v>
      </c>
      <c r="AH45" s="111">
        <v>-768</v>
      </c>
      <c r="AI45" s="111">
        <v>-846</v>
      </c>
      <c r="AJ45" s="111">
        <v>-923</v>
      </c>
      <c r="AK45" s="113">
        <v>-1000</v>
      </c>
      <c r="AL45" s="113">
        <v>-1078</v>
      </c>
      <c r="AM45" s="113">
        <v>-1156</v>
      </c>
      <c r="AN45" s="113">
        <v>-1233</v>
      </c>
      <c r="AO45" s="113">
        <v>-1311</v>
      </c>
      <c r="AP45" s="114">
        <v>-1388</v>
      </c>
    </row>
    <row r="46" spans="2:42" ht="15.75" thickBot="1" x14ac:dyDescent="0.3">
      <c r="B46" s="93">
        <v>12</v>
      </c>
      <c r="C46" s="21"/>
      <c r="D46" s="201" t="s">
        <v>82</v>
      </c>
      <c r="E46" s="202" t="s">
        <v>83</v>
      </c>
      <c r="F46" s="74"/>
      <c r="G46" s="26">
        <v>-105</v>
      </c>
      <c r="H46" s="26">
        <v>-105</v>
      </c>
      <c r="I46" s="26">
        <v>-105</v>
      </c>
      <c r="J46" s="26">
        <v>-105</v>
      </c>
      <c r="K46" s="50">
        <v>-105</v>
      </c>
      <c r="L46" s="26">
        <v>-105</v>
      </c>
      <c r="M46" s="26">
        <v>-105</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2" ht="15.75" thickBot="1" x14ac:dyDescent="0.3">
      <c r="B47" s="115" t="s">
        <v>84</v>
      </c>
      <c r="C47" s="116"/>
      <c r="D47" s="116"/>
      <c r="E47" s="116"/>
      <c r="F47" s="117" t="s">
        <v>85</v>
      </c>
      <c r="G47" s="118">
        <v>670</v>
      </c>
      <c r="H47" s="118">
        <v>617</v>
      </c>
      <c r="I47" s="118">
        <v>643</v>
      </c>
      <c r="J47" s="118">
        <v>833</v>
      </c>
      <c r="K47" s="118">
        <v>826</v>
      </c>
      <c r="L47" s="118">
        <v>877</v>
      </c>
      <c r="M47" s="118">
        <v>830</v>
      </c>
      <c r="N47" s="118">
        <v>805</v>
      </c>
      <c r="O47" s="118">
        <v>753</v>
      </c>
      <c r="P47" s="118">
        <v>701</v>
      </c>
      <c r="Q47" s="118">
        <v>646</v>
      </c>
      <c r="R47" s="118">
        <v>586</v>
      </c>
      <c r="S47" s="118">
        <v>522</v>
      </c>
      <c r="T47" s="118">
        <v>212</v>
      </c>
      <c r="U47" s="118">
        <v>152</v>
      </c>
      <c r="V47" s="118">
        <v>85</v>
      </c>
      <c r="W47" s="118">
        <v>14</v>
      </c>
      <c r="X47" s="119">
        <v>0</v>
      </c>
      <c r="Y47" s="118">
        <v>0</v>
      </c>
      <c r="Z47" s="118">
        <v>0</v>
      </c>
      <c r="AA47" s="118">
        <v>0</v>
      </c>
      <c r="AB47" s="118">
        <v>0</v>
      </c>
      <c r="AC47" s="118">
        <v>0</v>
      </c>
      <c r="AD47" s="118">
        <v>0</v>
      </c>
      <c r="AE47" s="118">
        <v>0</v>
      </c>
      <c r="AF47" s="118">
        <v>0</v>
      </c>
      <c r="AG47" s="118">
        <v>0</v>
      </c>
      <c r="AH47" s="118">
        <v>0</v>
      </c>
      <c r="AI47" s="118">
        <v>0</v>
      </c>
      <c r="AJ47" s="118">
        <v>0</v>
      </c>
      <c r="AK47" s="118">
        <v>0</v>
      </c>
      <c r="AL47" s="118">
        <v>0</v>
      </c>
      <c r="AM47" s="118">
        <v>0</v>
      </c>
      <c r="AN47" s="118">
        <v>0</v>
      </c>
      <c r="AO47" s="118">
        <v>0</v>
      </c>
      <c r="AP47" s="119">
        <v>0</v>
      </c>
    </row>
  </sheetData>
  <mergeCells count="11">
    <mergeCell ref="D31:E31"/>
    <mergeCell ref="D44:E44"/>
    <mergeCell ref="D13:E13"/>
    <mergeCell ref="D23:E23"/>
    <mergeCell ref="D24:E24"/>
    <mergeCell ref="B3:X3"/>
    <mergeCell ref="Y3:AP3"/>
    <mergeCell ref="B4:X4"/>
    <mergeCell ref="Y4:AP4"/>
    <mergeCell ref="B5:X5"/>
    <mergeCell ref="Y5:AP5"/>
  </mergeCells>
  <pageMargins left="0.7" right="0.7" top="0.75" bottom="0.75" header="0.3" footer="0.3"/>
  <pageSetup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zoomScale="80" zoomScaleNormal="8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2" x14ac:dyDescent="0.25">
      <c r="A1" t="s">
        <v>183</v>
      </c>
    </row>
    <row r="2" spans="1:42" ht="15.75" x14ac:dyDescent="0.25">
      <c r="B2" s="1" t="s">
        <v>0</v>
      </c>
      <c r="F2" s="2"/>
    </row>
    <row r="3" spans="1:42"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2" ht="15.75" x14ac:dyDescent="0.25">
      <c r="B4" s="241" t="s">
        <v>107</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2" ht="15.75" x14ac:dyDescent="0.25">
      <c r="B5" s="241" t="s">
        <v>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2" ht="15.75" thickBot="1" x14ac:dyDescent="0.3">
      <c r="B6" t="s">
        <v>4</v>
      </c>
      <c r="D6" s="4"/>
      <c r="E6" s="4"/>
      <c r="F6" s="5"/>
      <c r="G6" s="6" t="s">
        <v>6</v>
      </c>
      <c r="H6" s="7" t="s">
        <v>7</v>
      </c>
      <c r="I6" s="7" t="s">
        <v>8</v>
      </c>
      <c r="J6" s="7" t="s">
        <v>9</v>
      </c>
      <c r="K6" s="7" t="s">
        <v>10</v>
      </c>
      <c r="L6" s="7" t="s">
        <v>11</v>
      </c>
      <c r="M6" s="7" t="s">
        <v>12</v>
      </c>
      <c r="N6" s="7" t="s">
        <v>13</v>
      </c>
      <c r="O6" s="7" t="s">
        <v>14</v>
      </c>
      <c r="P6" s="7" t="s">
        <v>15</v>
      </c>
      <c r="Q6" s="7" t="s">
        <v>16</v>
      </c>
      <c r="R6" s="7" t="s">
        <v>17</v>
      </c>
      <c r="S6" s="7" t="s">
        <v>18</v>
      </c>
      <c r="T6" s="7" t="s">
        <v>19</v>
      </c>
      <c r="U6" s="7" t="s">
        <v>20</v>
      </c>
      <c r="V6" s="7" t="s">
        <v>21</v>
      </c>
      <c r="W6" s="7" t="s">
        <v>22</v>
      </c>
      <c r="X6" s="7" t="s">
        <v>23</v>
      </c>
      <c r="Y6" s="9" t="s">
        <v>24</v>
      </c>
      <c r="Z6" s="10" t="s">
        <v>25</v>
      </c>
      <c r="AA6" s="10" t="s">
        <v>26</v>
      </c>
      <c r="AB6" s="10" t="s">
        <v>27</v>
      </c>
      <c r="AC6" s="10" t="s">
        <v>28</v>
      </c>
      <c r="AD6" s="10" t="s">
        <v>29</v>
      </c>
      <c r="AE6" s="10" t="s">
        <v>30</v>
      </c>
      <c r="AF6" s="10" t="s">
        <v>31</v>
      </c>
      <c r="AG6" s="10" t="s">
        <v>32</v>
      </c>
      <c r="AH6" s="10" t="s">
        <v>33</v>
      </c>
      <c r="AI6" s="10" t="s">
        <v>34</v>
      </c>
      <c r="AJ6" s="10" t="s">
        <v>35</v>
      </c>
      <c r="AK6" s="10" t="s">
        <v>36</v>
      </c>
      <c r="AL6" s="10" t="s">
        <v>37</v>
      </c>
      <c r="AM6" s="10" t="s">
        <v>38</v>
      </c>
      <c r="AN6" s="10" t="s">
        <v>39</v>
      </c>
      <c r="AO6" s="10" t="s">
        <v>40</v>
      </c>
      <c r="AP6" s="10" t="s">
        <v>108</v>
      </c>
    </row>
    <row r="7" spans="1:42" x14ac:dyDescent="0.25">
      <c r="B7" s="11" t="s">
        <v>41</v>
      </c>
      <c r="C7" s="12"/>
      <c r="D7" s="12"/>
      <c r="E7" s="13"/>
      <c r="F7" s="14"/>
      <c r="G7" s="15"/>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2"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2"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2" x14ac:dyDescent="0.25">
      <c r="B10" s="27"/>
      <c r="C10" s="21"/>
      <c r="D10" s="32"/>
      <c r="E10" s="33" t="s">
        <v>44</v>
      </c>
      <c r="F10" s="34"/>
      <c r="G10" s="24">
        <v>0</v>
      </c>
      <c r="H10" s="24">
        <v>0</v>
      </c>
      <c r="I10" s="24">
        <v>0</v>
      </c>
      <c r="J10" s="17">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2" x14ac:dyDescent="0.25">
      <c r="B11" s="27"/>
      <c r="C11" s="21"/>
      <c r="D11" s="32"/>
      <c r="E11" s="33" t="s">
        <v>45</v>
      </c>
      <c r="F11" s="34"/>
      <c r="G11" s="24">
        <v>0</v>
      </c>
      <c r="H11" s="24">
        <v>0</v>
      </c>
      <c r="I11" s="24">
        <v>0</v>
      </c>
      <c r="J11" s="17">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2" s="35" customFormat="1" x14ac:dyDescent="0.25">
      <c r="B12" s="36">
        <v>1</v>
      </c>
      <c r="C12" s="37"/>
      <c r="D12" s="38" t="s">
        <v>46</v>
      </c>
      <c r="E12" s="39"/>
      <c r="F12" s="40"/>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2">
        <v>0</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0</v>
      </c>
      <c r="AO12" s="41">
        <v>0</v>
      </c>
      <c r="AP12" s="42">
        <v>0</v>
      </c>
    </row>
    <row r="13" spans="1:42"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2" s="35" customFormat="1" x14ac:dyDescent="0.25">
      <c r="B14" s="43"/>
      <c r="C14" s="3"/>
      <c r="D14" s="32"/>
      <c r="E14" s="3"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row>
    <row r="15" spans="1:42" ht="15.75" customHeight="1" x14ac:dyDescent="0.25">
      <c r="B15" s="27"/>
      <c r="C15" s="21"/>
      <c r="D15" s="32"/>
      <c r="E15" s="3"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s="35" customFormat="1" x14ac:dyDescent="0.2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2">
        <v>0</v>
      </c>
    </row>
    <row r="17" spans="2:42" s="35" customFormat="1" x14ac:dyDescent="0.25">
      <c r="B17" s="47"/>
      <c r="D17" s="32" t="s">
        <v>51</v>
      </c>
      <c r="E17" s="3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row>
    <row r="18" spans="2:42" s="35" customFormat="1" x14ac:dyDescent="0.25">
      <c r="B18" s="47"/>
      <c r="E18" s="3"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row>
    <row r="19" spans="2:42" s="35" customFormat="1" x14ac:dyDescent="0.25">
      <c r="B19" s="47"/>
      <c r="C19" s="3"/>
      <c r="E19" s="48"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row>
    <row r="20" spans="2:42" s="35" customFormat="1" x14ac:dyDescent="0.2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row>
    <row r="21" spans="2:42" s="35" customFormat="1" x14ac:dyDescent="0.25">
      <c r="B21" s="57">
        <v>4</v>
      </c>
      <c r="C21" s="58" t="s">
        <v>55</v>
      </c>
      <c r="D21" s="59"/>
      <c r="E21" s="60"/>
      <c r="F21" s="61" t="s">
        <v>56</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3">
        <v>0</v>
      </c>
      <c r="Y21" s="62">
        <v>0</v>
      </c>
      <c r="Z21" s="62">
        <v>0</v>
      </c>
      <c r="AA21" s="62">
        <v>0</v>
      </c>
      <c r="AB21" s="62">
        <v>0</v>
      </c>
      <c r="AC21" s="62">
        <v>0</v>
      </c>
      <c r="AD21" s="62">
        <v>0</v>
      </c>
      <c r="AE21" s="62">
        <v>0</v>
      </c>
      <c r="AF21" s="62">
        <v>0</v>
      </c>
      <c r="AG21" s="62">
        <v>0</v>
      </c>
      <c r="AH21" s="62">
        <v>0</v>
      </c>
      <c r="AI21" s="62">
        <v>0</v>
      </c>
      <c r="AJ21" s="62">
        <v>0</v>
      </c>
      <c r="AK21" s="62">
        <v>0</v>
      </c>
      <c r="AL21" s="62">
        <v>0</v>
      </c>
      <c r="AM21" s="62">
        <v>0</v>
      </c>
      <c r="AN21" s="62">
        <v>0</v>
      </c>
      <c r="AO21" s="62">
        <v>0</v>
      </c>
      <c r="AP21" s="63">
        <v>0</v>
      </c>
    </row>
    <row r="22" spans="2:42" s="35" customFormat="1" x14ac:dyDescent="0.25">
      <c r="B22" s="65"/>
      <c r="C22" s="20" t="s">
        <v>57</v>
      </c>
      <c r="D22" s="66"/>
      <c r="E22" s="33"/>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row>
    <row r="23" spans="2:42" s="35" customFormat="1" x14ac:dyDescent="0.25">
      <c r="B23" s="43"/>
      <c r="C23" s="3"/>
      <c r="D23" s="248" t="s">
        <v>58</v>
      </c>
      <c r="E23" s="249"/>
      <c r="F23" s="69"/>
      <c r="G23" s="50">
        <v>5124</v>
      </c>
      <c r="H23" s="50">
        <v>5127</v>
      </c>
      <c r="I23" s="50">
        <v>5164</v>
      </c>
      <c r="J23" s="50">
        <v>5167</v>
      </c>
      <c r="K23" s="50">
        <v>5194</v>
      </c>
      <c r="L23" s="50">
        <v>5197</v>
      </c>
      <c r="M23" s="50">
        <v>5200</v>
      </c>
      <c r="N23" s="50">
        <v>5203</v>
      </c>
      <c r="O23" s="50">
        <v>5206</v>
      </c>
      <c r="P23" s="50">
        <v>5209</v>
      </c>
      <c r="Q23" s="50">
        <v>5209</v>
      </c>
      <c r="R23" s="50">
        <v>5209</v>
      </c>
      <c r="S23" s="50">
        <v>5209</v>
      </c>
      <c r="T23" s="50">
        <v>5209</v>
      </c>
      <c r="U23" s="50">
        <v>5209</v>
      </c>
      <c r="V23" s="50">
        <v>5209</v>
      </c>
      <c r="W23" s="50">
        <v>5209</v>
      </c>
      <c r="X23" s="51">
        <v>5209</v>
      </c>
      <c r="Y23" s="70">
        <v>5209</v>
      </c>
      <c r="Z23" s="17">
        <v>5209</v>
      </c>
      <c r="AA23" s="17">
        <v>5209</v>
      </c>
      <c r="AB23" s="17">
        <v>5209</v>
      </c>
      <c r="AC23" s="17">
        <v>5209</v>
      </c>
      <c r="AD23" s="17">
        <v>5209</v>
      </c>
      <c r="AE23" s="17">
        <v>5209</v>
      </c>
      <c r="AF23" s="17">
        <v>5209</v>
      </c>
      <c r="AG23" s="17">
        <v>5209</v>
      </c>
      <c r="AH23" s="17">
        <v>5209</v>
      </c>
      <c r="AI23" s="17">
        <v>5209</v>
      </c>
      <c r="AJ23" s="17">
        <v>5209</v>
      </c>
      <c r="AK23" s="17">
        <v>5209</v>
      </c>
      <c r="AL23" s="17">
        <v>5209</v>
      </c>
      <c r="AM23" s="17">
        <v>5209</v>
      </c>
      <c r="AN23" s="17">
        <v>5209</v>
      </c>
      <c r="AO23" s="17">
        <v>5209</v>
      </c>
      <c r="AP23" s="51">
        <v>5209</v>
      </c>
    </row>
    <row r="24" spans="2:42"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2:42" x14ac:dyDescent="0.25">
      <c r="B25" s="27"/>
      <c r="C25" s="21"/>
      <c r="D25" s="32"/>
      <c r="E25" s="72" t="s">
        <v>60</v>
      </c>
      <c r="F25" s="73"/>
      <c r="G25" s="26">
        <v>105</v>
      </c>
      <c r="H25" s="26">
        <v>105</v>
      </c>
      <c r="I25" s="26">
        <v>105</v>
      </c>
      <c r="J25" s="50">
        <v>105</v>
      </c>
      <c r="K25" s="26">
        <v>105</v>
      </c>
      <c r="L25" s="26">
        <v>105</v>
      </c>
      <c r="M25" s="26">
        <v>0</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2:42" x14ac:dyDescent="0.25">
      <c r="B26" s="27"/>
      <c r="C26" s="21"/>
      <c r="D26" s="32"/>
      <c r="E26" s="33" t="s">
        <v>61</v>
      </c>
      <c r="F26" s="30"/>
      <c r="G26" s="26">
        <v>0</v>
      </c>
      <c r="H26" s="26">
        <v>66</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2:42" x14ac:dyDescent="0.25">
      <c r="B27" s="27"/>
      <c r="C27" s="21"/>
      <c r="D27" s="32"/>
      <c r="E27" s="3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2:42" s="35" customFormat="1" x14ac:dyDescent="0.25">
      <c r="B28" s="47"/>
      <c r="C28" s="3"/>
      <c r="D28" s="3" t="s">
        <v>63</v>
      </c>
      <c r="F28" s="74"/>
      <c r="G28" s="50">
        <v>550</v>
      </c>
      <c r="H28" s="50">
        <v>385</v>
      </c>
      <c r="I28" s="50">
        <v>385</v>
      </c>
      <c r="J28" s="50">
        <v>385</v>
      </c>
      <c r="K28" s="50">
        <v>385</v>
      </c>
      <c r="L28" s="50">
        <v>385</v>
      </c>
      <c r="M28" s="50">
        <v>385</v>
      </c>
      <c r="N28" s="50">
        <v>385</v>
      </c>
      <c r="O28" s="50">
        <v>385</v>
      </c>
      <c r="P28" s="50">
        <v>385</v>
      </c>
      <c r="Q28" s="50">
        <v>385</v>
      </c>
      <c r="R28" s="50">
        <v>385</v>
      </c>
      <c r="S28" s="50">
        <v>0</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row>
    <row r="29" spans="2:42" s="35" customFormat="1" x14ac:dyDescent="0.25">
      <c r="B29" s="47"/>
      <c r="C29" s="3"/>
      <c r="D29" s="3" t="s">
        <v>64</v>
      </c>
      <c r="F29" s="74"/>
      <c r="G29" s="50">
        <v>0</v>
      </c>
      <c r="H29" s="50">
        <v>220</v>
      </c>
      <c r="I29" s="50">
        <v>220</v>
      </c>
      <c r="J29" s="50">
        <v>220</v>
      </c>
      <c r="K29" s="50">
        <v>220</v>
      </c>
      <c r="L29" s="50">
        <v>220</v>
      </c>
      <c r="M29" s="50">
        <v>220</v>
      </c>
      <c r="N29" s="50">
        <v>220</v>
      </c>
      <c r="O29" s="50">
        <v>220</v>
      </c>
      <c r="P29" s="50">
        <v>220</v>
      </c>
      <c r="Q29" s="50">
        <v>220</v>
      </c>
      <c r="R29" s="50">
        <v>220</v>
      </c>
      <c r="S29" s="50">
        <v>220</v>
      </c>
      <c r="T29" s="50">
        <v>220</v>
      </c>
      <c r="U29" s="50">
        <v>220</v>
      </c>
      <c r="V29" s="50">
        <v>220</v>
      </c>
      <c r="W29" s="50">
        <v>220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2:42" x14ac:dyDescent="0.25">
      <c r="B30" s="27"/>
      <c r="C30" s="21"/>
      <c r="D30" s="72"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45</v>
      </c>
      <c r="Y30" s="31">
        <v>45</v>
      </c>
      <c r="Z30" s="26">
        <v>45</v>
      </c>
      <c r="AA30" s="26">
        <v>45</v>
      </c>
      <c r="AB30" s="26">
        <v>45</v>
      </c>
      <c r="AC30" s="26">
        <v>45</v>
      </c>
      <c r="AD30" s="26">
        <v>45</v>
      </c>
      <c r="AE30" s="26">
        <v>45</v>
      </c>
      <c r="AF30" s="26">
        <v>45</v>
      </c>
      <c r="AG30" s="26">
        <v>45</v>
      </c>
      <c r="AH30" s="26">
        <v>45</v>
      </c>
      <c r="AI30" s="26">
        <v>45</v>
      </c>
      <c r="AJ30" s="26">
        <v>45</v>
      </c>
      <c r="AK30" s="26">
        <v>45</v>
      </c>
      <c r="AL30" s="26">
        <v>45</v>
      </c>
      <c r="AM30" s="26">
        <v>45</v>
      </c>
      <c r="AN30" s="26">
        <v>45</v>
      </c>
      <c r="AO30" s="26">
        <v>45</v>
      </c>
      <c r="AP30" s="71">
        <v>45</v>
      </c>
    </row>
    <row r="31" spans="2:42" x14ac:dyDescent="0.25">
      <c r="B31" s="27"/>
      <c r="C31" s="21"/>
      <c r="D31" s="242" t="s">
        <v>66</v>
      </c>
      <c r="E31" s="243"/>
      <c r="F31" s="30"/>
      <c r="G31" s="26">
        <v>0</v>
      </c>
      <c r="H31" s="26">
        <v>0</v>
      </c>
      <c r="I31" s="26">
        <v>0</v>
      </c>
      <c r="J31" s="50">
        <v>0</v>
      </c>
      <c r="K31" s="26">
        <v>86</v>
      </c>
      <c r="L31" s="26">
        <v>86</v>
      </c>
      <c r="M31" s="26">
        <v>86</v>
      </c>
      <c r="N31" s="26">
        <v>86</v>
      </c>
      <c r="O31" s="26">
        <v>86</v>
      </c>
      <c r="P31" s="26">
        <v>86</v>
      </c>
      <c r="Q31" s="26">
        <v>86</v>
      </c>
      <c r="R31" s="26">
        <v>86</v>
      </c>
      <c r="S31" s="26">
        <v>86</v>
      </c>
      <c r="T31" s="26">
        <v>86</v>
      </c>
      <c r="U31" s="26">
        <v>86</v>
      </c>
      <c r="V31" s="26">
        <v>86</v>
      </c>
      <c r="W31" s="26">
        <v>86</v>
      </c>
      <c r="X31" s="71">
        <v>86</v>
      </c>
      <c r="Y31" s="31">
        <v>86</v>
      </c>
      <c r="Z31" s="26">
        <v>86</v>
      </c>
      <c r="AA31" s="26">
        <v>86</v>
      </c>
      <c r="AB31" s="26">
        <v>86</v>
      </c>
      <c r="AC31" s="26">
        <v>86</v>
      </c>
      <c r="AD31" s="26">
        <v>86</v>
      </c>
      <c r="AE31" s="26">
        <v>86</v>
      </c>
      <c r="AF31" s="26">
        <v>86</v>
      </c>
      <c r="AG31" s="26">
        <v>86</v>
      </c>
      <c r="AH31" s="26">
        <v>86</v>
      </c>
      <c r="AI31" s="26">
        <v>86</v>
      </c>
      <c r="AJ31" s="26">
        <v>86</v>
      </c>
      <c r="AK31" s="26">
        <v>86</v>
      </c>
      <c r="AL31" s="26">
        <v>86</v>
      </c>
      <c r="AM31" s="26">
        <v>86</v>
      </c>
      <c r="AN31" s="26">
        <v>86</v>
      </c>
      <c r="AO31" s="26">
        <v>86</v>
      </c>
      <c r="AP31" s="71">
        <v>86</v>
      </c>
    </row>
    <row r="32" spans="2:42" ht="15.75" thickBot="1" x14ac:dyDescent="0.3">
      <c r="B32" s="75">
        <v>5</v>
      </c>
      <c r="C32" s="76" t="s">
        <v>94</v>
      </c>
      <c r="D32" s="37"/>
      <c r="E32" s="77"/>
      <c r="F32" s="78"/>
      <c r="G32" s="79">
        <v>6059</v>
      </c>
      <c r="H32" s="79">
        <v>6183</v>
      </c>
      <c r="I32" s="79">
        <v>6286</v>
      </c>
      <c r="J32" s="79">
        <v>6289</v>
      </c>
      <c r="K32" s="79">
        <v>6402</v>
      </c>
      <c r="L32" s="79">
        <v>6405</v>
      </c>
      <c r="M32" s="79">
        <v>6303</v>
      </c>
      <c r="N32" s="79">
        <v>6306</v>
      </c>
      <c r="O32" s="79">
        <v>6309</v>
      </c>
      <c r="P32" s="79">
        <v>6312</v>
      </c>
      <c r="Q32" s="79">
        <v>6312</v>
      </c>
      <c r="R32" s="79">
        <v>6312</v>
      </c>
      <c r="S32" s="79">
        <v>5927</v>
      </c>
      <c r="T32" s="79">
        <v>5927</v>
      </c>
      <c r="U32" s="79">
        <v>5927</v>
      </c>
      <c r="V32" s="79">
        <v>5927</v>
      </c>
      <c r="W32" s="79">
        <v>5927</v>
      </c>
      <c r="X32" s="80">
        <v>5752</v>
      </c>
      <c r="Y32" s="79">
        <v>5752</v>
      </c>
      <c r="Z32" s="79">
        <v>5752</v>
      </c>
      <c r="AA32" s="79">
        <v>5752</v>
      </c>
      <c r="AB32" s="79">
        <v>5752</v>
      </c>
      <c r="AC32" s="79">
        <v>5752</v>
      </c>
      <c r="AD32" s="79">
        <v>5752</v>
      </c>
      <c r="AE32" s="79">
        <v>5752</v>
      </c>
      <c r="AF32" s="79">
        <v>5752</v>
      </c>
      <c r="AG32" s="79">
        <v>5752</v>
      </c>
      <c r="AH32" s="79">
        <v>5752</v>
      </c>
      <c r="AI32" s="79">
        <v>5752</v>
      </c>
      <c r="AJ32" s="79">
        <v>5752</v>
      </c>
      <c r="AK32" s="79">
        <v>5752</v>
      </c>
      <c r="AL32" s="79">
        <v>5752</v>
      </c>
      <c r="AM32" s="79">
        <v>5752</v>
      </c>
      <c r="AN32" s="79">
        <v>5752</v>
      </c>
      <c r="AO32" s="79">
        <v>5752</v>
      </c>
      <c r="AP32" s="80">
        <v>5752</v>
      </c>
    </row>
    <row r="33" spans="2:43" ht="15.75" thickBot="1" x14ac:dyDescent="0.3">
      <c r="B33" s="81">
        <v>6</v>
      </c>
      <c r="C33" s="82" t="s">
        <v>68</v>
      </c>
      <c r="D33" s="82"/>
      <c r="E33" s="82"/>
      <c r="F33" s="83" t="s">
        <v>69</v>
      </c>
      <c r="G33" s="84">
        <v>6059</v>
      </c>
      <c r="H33" s="84">
        <v>6183</v>
      </c>
      <c r="I33" s="84">
        <v>6286</v>
      </c>
      <c r="J33" s="84">
        <v>6289</v>
      </c>
      <c r="K33" s="84">
        <v>6402</v>
      </c>
      <c r="L33" s="84">
        <v>6405</v>
      </c>
      <c r="M33" s="84">
        <v>6303</v>
      </c>
      <c r="N33" s="84">
        <v>6306</v>
      </c>
      <c r="O33" s="84">
        <v>6309</v>
      </c>
      <c r="P33" s="84">
        <v>6312</v>
      </c>
      <c r="Q33" s="84">
        <v>6312</v>
      </c>
      <c r="R33" s="84">
        <v>6312</v>
      </c>
      <c r="S33" s="84">
        <v>5927</v>
      </c>
      <c r="T33" s="84">
        <v>5927</v>
      </c>
      <c r="U33" s="84">
        <v>5927</v>
      </c>
      <c r="V33" s="84">
        <v>5927</v>
      </c>
      <c r="W33" s="84">
        <v>5927</v>
      </c>
      <c r="X33" s="85">
        <v>5752</v>
      </c>
      <c r="Y33" s="84">
        <v>5752</v>
      </c>
      <c r="Z33" s="84">
        <v>5752</v>
      </c>
      <c r="AA33" s="84">
        <v>5752</v>
      </c>
      <c r="AB33" s="84">
        <v>5752</v>
      </c>
      <c r="AC33" s="84">
        <v>5752</v>
      </c>
      <c r="AD33" s="84">
        <v>5752</v>
      </c>
      <c r="AE33" s="84">
        <v>5752</v>
      </c>
      <c r="AF33" s="84">
        <v>5752</v>
      </c>
      <c r="AG33" s="84">
        <v>5752</v>
      </c>
      <c r="AH33" s="84">
        <v>5752</v>
      </c>
      <c r="AI33" s="84">
        <v>5752</v>
      </c>
      <c r="AJ33" s="84">
        <v>5752</v>
      </c>
      <c r="AK33" s="84">
        <v>5752</v>
      </c>
      <c r="AL33" s="84">
        <v>5752</v>
      </c>
      <c r="AM33" s="84">
        <v>5752</v>
      </c>
      <c r="AN33" s="84">
        <v>5752</v>
      </c>
      <c r="AO33" s="84">
        <v>5752</v>
      </c>
      <c r="AP33" s="86">
        <v>5752</v>
      </c>
    </row>
    <row r="34" spans="2:43" ht="15.75" thickBot="1" x14ac:dyDescent="0.3">
      <c r="B34" s="87"/>
      <c r="D34" s="32"/>
      <c r="E34" s="32"/>
      <c r="F34" s="3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3"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3" x14ac:dyDescent="0.25">
      <c r="B36" s="93"/>
      <c r="C36" s="21"/>
      <c r="D36" s="250" t="s">
        <v>109</v>
      </c>
      <c r="E36" s="244"/>
      <c r="F36" s="49"/>
      <c r="G36" s="26">
        <v>4601</v>
      </c>
      <c r="H36" s="26">
        <v>4680</v>
      </c>
      <c r="I36" s="26">
        <v>4742</v>
      </c>
      <c r="J36" s="26">
        <v>4801</v>
      </c>
      <c r="K36" s="26">
        <v>4857</v>
      </c>
      <c r="L36" s="26">
        <v>4930</v>
      </c>
      <c r="M36" s="26">
        <v>5002</v>
      </c>
      <c r="N36" s="26">
        <v>5074</v>
      </c>
      <c r="O36" s="26">
        <v>5147</v>
      </c>
      <c r="P36" s="26">
        <v>5222</v>
      </c>
      <c r="Q36" s="26">
        <v>5296</v>
      </c>
      <c r="R36" s="26">
        <v>5369</v>
      </c>
      <c r="S36" s="26">
        <v>5443</v>
      </c>
      <c r="T36" s="26">
        <v>5516</v>
      </c>
      <c r="U36" s="26">
        <v>5588</v>
      </c>
      <c r="V36" s="26">
        <v>5664</v>
      </c>
      <c r="W36" s="26">
        <v>5739</v>
      </c>
      <c r="X36" s="71">
        <v>5813</v>
      </c>
      <c r="Y36" s="31">
        <v>5886</v>
      </c>
      <c r="Z36" s="26">
        <v>5959</v>
      </c>
      <c r="AA36" s="26">
        <v>6032</v>
      </c>
      <c r="AB36" s="26">
        <v>6105</v>
      </c>
      <c r="AC36" s="26">
        <v>6178</v>
      </c>
      <c r="AD36" s="26">
        <v>6251</v>
      </c>
      <c r="AE36" s="26">
        <v>6324</v>
      </c>
      <c r="AF36" s="26">
        <v>6396</v>
      </c>
      <c r="AG36" s="26">
        <v>6469</v>
      </c>
      <c r="AH36" s="26">
        <v>6542</v>
      </c>
      <c r="AI36" s="26">
        <v>6615</v>
      </c>
      <c r="AJ36" s="26">
        <v>6688</v>
      </c>
      <c r="AK36" s="26">
        <v>6761</v>
      </c>
      <c r="AL36" s="26">
        <v>6834</v>
      </c>
      <c r="AM36" s="26">
        <v>6907</v>
      </c>
      <c r="AN36" s="26">
        <v>6979</v>
      </c>
      <c r="AO36" s="26">
        <v>7052</v>
      </c>
      <c r="AP36" s="71">
        <v>7125</v>
      </c>
    </row>
    <row r="37" spans="2:43" x14ac:dyDescent="0.25">
      <c r="B37" s="93"/>
      <c r="C37" s="21"/>
      <c r="D37" s="94" t="s">
        <v>110</v>
      </c>
      <c r="E37" s="95"/>
      <c r="F37" s="96"/>
      <c r="G37" s="26">
        <v>-22</v>
      </c>
      <c r="H37" s="26">
        <v>-43</v>
      </c>
      <c r="I37" s="26">
        <v>-62</v>
      </c>
      <c r="J37" s="26">
        <v>-79</v>
      </c>
      <c r="K37" s="26">
        <v>-94</v>
      </c>
      <c r="L37" s="26">
        <v>-109</v>
      </c>
      <c r="M37" s="26">
        <v>-118</v>
      </c>
      <c r="N37" s="26">
        <v>-127</v>
      </c>
      <c r="O37" s="26">
        <v>-136</v>
      </c>
      <c r="P37" s="26">
        <v>-144</v>
      </c>
      <c r="Q37" s="26">
        <v>-149</v>
      </c>
      <c r="R37" s="26">
        <v>-153</v>
      </c>
      <c r="S37" s="26">
        <v>-157</v>
      </c>
      <c r="T37" s="26">
        <v>-161</v>
      </c>
      <c r="U37" s="26">
        <v>-166</v>
      </c>
      <c r="V37" s="26">
        <v>-164</v>
      </c>
      <c r="W37" s="26">
        <v>-162</v>
      </c>
      <c r="X37" s="71">
        <v>-161</v>
      </c>
      <c r="Y37" s="31">
        <v>-160</v>
      </c>
      <c r="Z37" s="26">
        <v>-159</v>
      </c>
      <c r="AA37" s="26">
        <v>-153</v>
      </c>
      <c r="AB37" s="26">
        <v>-147</v>
      </c>
      <c r="AC37" s="26">
        <v>-141</v>
      </c>
      <c r="AD37" s="26">
        <v>-136</v>
      </c>
      <c r="AE37" s="26">
        <v>-131</v>
      </c>
      <c r="AF37" s="26">
        <v>-124</v>
      </c>
      <c r="AG37" s="26">
        <v>-117</v>
      </c>
      <c r="AH37" s="26">
        <v>-111</v>
      </c>
      <c r="AI37" s="26">
        <v>-105</v>
      </c>
      <c r="AJ37" s="26">
        <v>-100</v>
      </c>
      <c r="AK37" s="26">
        <v>-100</v>
      </c>
      <c r="AL37" s="26">
        <v>-100</v>
      </c>
      <c r="AM37" s="26">
        <v>-100</v>
      </c>
      <c r="AN37" s="26">
        <v>-100</v>
      </c>
      <c r="AO37" s="26">
        <v>-100</v>
      </c>
      <c r="AP37" s="71">
        <v>-100</v>
      </c>
    </row>
    <row r="38" spans="2:43" ht="15" customHeight="1" x14ac:dyDescent="0.25">
      <c r="B38" s="36">
        <v>7</v>
      </c>
      <c r="C38" s="38" t="s">
        <v>73</v>
      </c>
      <c r="D38" s="97"/>
      <c r="E38" s="97"/>
      <c r="F38" s="98"/>
      <c r="G38" s="55">
        <v>4579</v>
      </c>
      <c r="H38" s="55">
        <v>4637</v>
      </c>
      <c r="I38" s="55">
        <v>4680</v>
      </c>
      <c r="J38" s="55">
        <v>4722</v>
      </c>
      <c r="K38" s="55">
        <v>4763</v>
      </c>
      <c r="L38" s="55">
        <v>4821</v>
      </c>
      <c r="M38" s="55">
        <v>4884</v>
      </c>
      <c r="N38" s="55">
        <v>4947</v>
      </c>
      <c r="O38" s="55">
        <v>5011</v>
      </c>
      <c r="P38" s="55">
        <v>5078</v>
      </c>
      <c r="Q38" s="55">
        <v>5147</v>
      </c>
      <c r="R38" s="55">
        <v>5216</v>
      </c>
      <c r="S38" s="55">
        <v>5286</v>
      </c>
      <c r="T38" s="55">
        <v>5355</v>
      </c>
      <c r="U38" s="55">
        <v>5422</v>
      </c>
      <c r="V38" s="55">
        <v>5500</v>
      </c>
      <c r="W38" s="55">
        <v>5577</v>
      </c>
      <c r="X38" s="56">
        <v>5652</v>
      </c>
      <c r="Y38" s="55">
        <v>5726</v>
      </c>
      <c r="Z38" s="55">
        <v>5800</v>
      </c>
      <c r="AA38" s="55">
        <v>5879</v>
      </c>
      <c r="AB38" s="55">
        <v>5958</v>
      </c>
      <c r="AC38" s="55">
        <v>6037</v>
      </c>
      <c r="AD38" s="55">
        <v>6115</v>
      </c>
      <c r="AE38" s="55">
        <v>6193</v>
      </c>
      <c r="AF38" s="55">
        <v>6272</v>
      </c>
      <c r="AG38" s="55">
        <v>6352</v>
      </c>
      <c r="AH38" s="55">
        <v>6431</v>
      </c>
      <c r="AI38" s="55">
        <v>6510</v>
      </c>
      <c r="AJ38" s="55">
        <v>6588</v>
      </c>
      <c r="AK38" s="55">
        <v>6661</v>
      </c>
      <c r="AL38" s="55">
        <v>6734</v>
      </c>
      <c r="AM38" s="55">
        <v>6807</v>
      </c>
      <c r="AN38" s="55">
        <v>6879</v>
      </c>
      <c r="AO38" s="55">
        <v>6952</v>
      </c>
      <c r="AP38" s="56">
        <v>7025</v>
      </c>
    </row>
    <row r="39" spans="2:43" ht="15" customHeight="1" x14ac:dyDescent="0.25">
      <c r="B39" s="93"/>
      <c r="C39" s="21"/>
      <c r="D39" s="94" t="s">
        <v>74</v>
      </c>
      <c r="E39" s="95"/>
      <c r="F39" s="96"/>
      <c r="G39" s="26">
        <v>605</v>
      </c>
      <c r="H39" s="26">
        <v>605</v>
      </c>
      <c r="I39" s="26">
        <v>358</v>
      </c>
      <c r="J39" s="26">
        <v>358</v>
      </c>
      <c r="K39" s="26">
        <v>358</v>
      </c>
      <c r="L39" s="26">
        <v>358</v>
      </c>
      <c r="M39" s="26">
        <v>358</v>
      </c>
      <c r="N39" s="26">
        <v>358</v>
      </c>
      <c r="O39" s="26">
        <v>358</v>
      </c>
      <c r="P39" s="26">
        <v>358</v>
      </c>
      <c r="Q39" s="26">
        <v>358</v>
      </c>
      <c r="R39" s="26">
        <v>358</v>
      </c>
      <c r="S39" s="26">
        <v>0</v>
      </c>
      <c r="T39" s="26">
        <v>0</v>
      </c>
      <c r="U39" s="26">
        <v>0</v>
      </c>
      <c r="V39" s="26">
        <v>0</v>
      </c>
      <c r="W39" s="26">
        <v>0</v>
      </c>
      <c r="X39" s="71">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71">
        <v>0</v>
      </c>
    </row>
    <row r="40" spans="2:43" ht="15" customHeight="1" x14ac:dyDescent="0.25">
      <c r="B40" s="93"/>
      <c r="C40" s="21"/>
      <c r="D40" s="94" t="s">
        <v>75</v>
      </c>
      <c r="E40" s="95"/>
      <c r="F40" s="96"/>
      <c r="G40" s="26">
        <v>0</v>
      </c>
      <c r="H40" s="26">
        <v>0</v>
      </c>
      <c r="I40" s="26">
        <v>55</v>
      </c>
      <c r="J40" s="26">
        <v>55</v>
      </c>
      <c r="K40" s="26">
        <v>55</v>
      </c>
      <c r="L40" s="26">
        <v>55</v>
      </c>
      <c r="M40" s="26">
        <v>55</v>
      </c>
      <c r="N40" s="26">
        <v>0</v>
      </c>
      <c r="O40" s="26">
        <v>0</v>
      </c>
      <c r="P40" s="26">
        <v>0</v>
      </c>
      <c r="Q40" s="26">
        <v>0</v>
      </c>
      <c r="R40" s="26">
        <v>0</v>
      </c>
      <c r="S40" s="26">
        <v>0</v>
      </c>
      <c r="T40" s="26">
        <v>0</v>
      </c>
      <c r="U40" s="26">
        <v>0</v>
      </c>
      <c r="V40" s="26">
        <v>0</v>
      </c>
      <c r="W40" s="26">
        <v>0</v>
      </c>
      <c r="X40" s="71">
        <v>0</v>
      </c>
      <c r="Y40" s="26">
        <v>0</v>
      </c>
      <c r="Z40" s="26">
        <v>0</v>
      </c>
      <c r="AA40" s="26">
        <v>0</v>
      </c>
      <c r="AB40" s="26">
        <v>0</v>
      </c>
      <c r="AC40" s="26">
        <v>0</v>
      </c>
      <c r="AD40" s="26">
        <v>0</v>
      </c>
      <c r="AE40" s="26">
        <v>0</v>
      </c>
      <c r="AF40" s="26">
        <v>0</v>
      </c>
      <c r="AG40" s="26">
        <v>0</v>
      </c>
      <c r="AH40" s="26">
        <v>0</v>
      </c>
      <c r="AI40" s="26">
        <v>0</v>
      </c>
      <c r="AJ40" s="26">
        <v>0</v>
      </c>
      <c r="AK40" s="26">
        <v>0</v>
      </c>
      <c r="AL40" s="26">
        <v>0</v>
      </c>
      <c r="AM40" s="26">
        <v>0</v>
      </c>
      <c r="AN40" s="26">
        <v>0</v>
      </c>
      <c r="AO40" s="26">
        <v>0</v>
      </c>
      <c r="AP40" s="71">
        <v>0</v>
      </c>
    </row>
    <row r="41" spans="2:43" ht="15" customHeight="1" x14ac:dyDescent="0.25">
      <c r="B41" s="36">
        <v>8</v>
      </c>
      <c r="C41" s="38" t="s">
        <v>76</v>
      </c>
      <c r="D41" s="99"/>
      <c r="E41" s="97"/>
      <c r="F41" s="98"/>
      <c r="G41" s="55">
        <v>605</v>
      </c>
      <c r="H41" s="55">
        <v>605</v>
      </c>
      <c r="I41" s="55">
        <v>413</v>
      </c>
      <c r="J41" s="55">
        <v>413</v>
      </c>
      <c r="K41" s="55">
        <v>413</v>
      </c>
      <c r="L41" s="55">
        <v>413</v>
      </c>
      <c r="M41" s="55">
        <v>413</v>
      </c>
      <c r="N41" s="55">
        <v>358</v>
      </c>
      <c r="O41" s="55">
        <v>358</v>
      </c>
      <c r="P41" s="55">
        <v>358</v>
      </c>
      <c r="Q41" s="55">
        <v>358</v>
      </c>
      <c r="R41" s="55">
        <v>358</v>
      </c>
      <c r="S41" s="55">
        <v>0</v>
      </c>
      <c r="T41" s="55">
        <v>0</v>
      </c>
      <c r="U41" s="55">
        <v>0</v>
      </c>
      <c r="V41" s="55">
        <v>0</v>
      </c>
      <c r="W41" s="55">
        <v>0</v>
      </c>
      <c r="X41" s="56">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6">
        <v>0</v>
      </c>
    </row>
    <row r="42" spans="2:43" ht="15.75" thickBot="1" x14ac:dyDescent="0.3">
      <c r="B42" s="81">
        <v>9</v>
      </c>
      <c r="C42" s="100" t="s">
        <v>77</v>
      </c>
      <c r="D42" s="100"/>
      <c r="E42" s="100"/>
      <c r="F42" s="101" t="s">
        <v>78</v>
      </c>
      <c r="G42" s="102">
        <v>5184</v>
      </c>
      <c r="H42" s="102">
        <v>5242</v>
      </c>
      <c r="I42" s="102">
        <v>5093</v>
      </c>
      <c r="J42" s="102">
        <v>5135</v>
      </c>
      <c r="K42" s="102">
        <v>5176</v>
      </c>
      <c r="L42" s="102">
        <v>5234</v>
      </c>
      <c r="M42" s="102">
        <v>5297</v>
      </c>
      <c r="N42" s="102">
        <v>5305</v>
      </c>
      <c r="O42" s="102">
        <v>5369</v>
      </c>
      <c r="P42" s="102">
        <v>5436</v>
      </c>
      <c r="Q42" s="102">
        <v>5505</v>
      </c>
      <c r="R42" s="102">
        <v>5574</v>
      </c>
      <c r="S42" s="102">
        <v>5286</v>
      </c>
      <c r="T42" s="102">
        <v>5355</v>
      </c>
      <c r="U42" s="102">
        <v>5422</v>
      </c>
      <c r="V42" s="102">
        <v>5500</v>
      </c>
      <c r="W42" s="102">
        <v>5577</v>
      </c>
      <c r="X42" s="103">
        <v>5652</v>
      </c>
      <c r="Y42" s="102">
        <v>5726</v>
      </c>
      <c r="Z42" s="102">
        <v>5800</v>
      </c>
      <c r="AA42" s="102">
        <v>5879</v>
      </c>
      <c r="AB42" s="102">
        <v>5958</v>
      </c>
      <c r="AC42" s="102">
        <v>6037</v>
      </c>
      <c r="AD42" s="102">
        <v>6115</v>
      </c>
      <c r="AE42" s="102">
        <v>6193</v>
      </c>
      <c r="AF42" s="102">
        <v>6272</v>
      </c>
      <c r="AG42" s="102">
        <v>6352</v>
      </c>
      <c r="AH42" s="102">
        <v>6431</v>
      </c>
      <c r="AI42" s="102">
        <v>6510</v>
      </c>
      <c r="AJ42" s="102">
        <v>6588</v>
      </c>
      <c r="AK42" s="102">
        <v>6661</v>
      </c>
      <c r="AL42" s="102">
        <v>6734</v>
      </c>
      <c r="AM42" s="102">
        <v>6807</v>
      </c>
      <c r="AN42" s="102">
        <v>6879</v>
      </c>
      <c r="AO42" s="102">
        <v>6952</v>
      </c>
      <c r="AP42" s="103">
        <v>7025</v>
      </c>
    </row>
    <row r="43" spans="2:43" ht="15.75" thickBot="1" x14ac:dyDescent="0.3">
      <c r="D43" s="32"/>
      <c r="E43" s="32"/>
      <c r="F43" s="32"/>
      <c r="G43" s="196"/>
      <c r="H43" s="196"/>
      <c r="I43" s="196"/>
      <c r="J43" s="196"/>
      <c r="K43" s="196"/>
      <c r="L43" s="196"/>
      <c r="M43" s="196"/>
      <c r="N43" s="196"/>
      <c r="O43" s="196"/>
      <c r="P43" s="196"/>
      <c r="Q43" s="196"/>
      <c r="R43" s="196"/>
      <c r="S43" s="196"/>
      <c r="T43" s="196"/>
      <c r="U43" s="26"/>
      <c r="V43" s="26"/>
      <c r="W43" s="26"/>
      <c r="X43" s="71"/>
      <c r="Y43" s="26"/>
      <c r="Z43" s="26"/>
      <c r="AA43" s="26"/>
      <c r="AB43" s="26"/>
      <c r="AC43" s="26"/>
      <c r="AD43" s="26"/>
      <c r="AE43" s="26"/>
      <c r="AF43" s="26"/>
      <c r="AG43" s="26"/>
      <c r="AH43" s="26"/>
      <c r="AI43" s="26"/>
      <c r="AJ43" s="26"/>
      <c r="AK43" s="26"/>
      <c r="AL43" s="26"/>
      <c r="AM43" s="26"/>
      <c r="AN43" s="26"/>
      <c r="AO43" s="26"/>
      <c r="AP43" s="26"/>
      <c r="AQ43" s="21"/>
    </row>
    <row r="44" spans="2:43" x14ac:dyDescent="0.25">
      <c r="B44" s="105">
        <v>10</v>
      </c>
      <c r="C44" s="12"/>
      <c r="D44" s="245" t="s">
        <v>79</v>
      </c>
      <c r="E44" s="245"/>
      <c r="F44" s="106"/>
      <c r="G44" s="18">
        <v>483</v>
      </c>
      <c r="H44" s="18">
        <v>510</v>
      </c>
      <c r="I44" s="18">
        <v>562</v>
      </c>
      <c r="J44" s="18">
        <v>567</v>
      </c>
      <c r="K44" s="18">
        <v>572</v>
      </c>
      <c r="L44" s="18">
        <v>579</v>
      </c>
      <c r="M44" s="18">
        <v>586</v>
      </c>
      <c r="N44" s="18">
        <v>594</v>
      </c>
      <c r="O44" s="18">
        <v>601</v>
      </c>
      <c r="P44" s="18">
        <v>609</v>
      </c>
      <c r="Q44" s="18">
        <v>618</v>
      </c>
      <c r="R44" s="18">
        <v>626</v>
      </c>
      <c r="S44" s="18">
        <v>634</v>
      </c>
      <c r="T44" s="18">
        <v>643</v>
      </c>
      <c r="U44" s="18">
        <v>651</v>
      </c>
      <c r="V44" s="18">
        <v>660</v>
      </c>
      <c r="W44" s="18">
        <v>669</v>
      </c>
      <c r="X44" s="91">
        <v>678</v>
      </c>
      <c r="Y44" s="18">
        <v>687</v>
      </c>
      <c r="Z44" s="18">
        <v>696</v>
      </c>
      <c r="AA44" s="18">
        <v>705</v>
      </c>
      <c r="AB44" s="18">
        <v>715</v>
      </c>
      <c r="AC44" s="18">
        <v>724</v>
      </c>
      <c r="AD44" s="18">
        <v>734</v>
      </c>
      <c r="AE44" s="18">
        <v>743</v>
      </c>
      <c r="AF44" s="18">
        <v>753</v>
      </c>
      <c r="AG44" s="18">
        <v>762</v>
      </c>
      <c r="AH44" s="18">
        <v>772</v>
      </c>
      <c r="AI44" s="18">
        <v>781</v>
      </c>
      <c r="AJ44" s="18">
        <v>791</v>
      </c>
      <c r="AK44" s="18">
        <v>799</v>
      </c>
      <c r="AL44" s="18">
        <v>808</v>
      </c>
      <c r="AM44" s="18">
        <v>817</v>
      </c>
      <c r="AN44" s="18">
        <v>826</v>
      </c>
      <c r="AO44" s="18">
        <v>834</v>
      </c>
      <c r="AP44" s="91">
        <v>843</v>
      </c>
    </row>
    <row r="45" spans="2:43" x14ac:dyDescent="0.25">
      <c r="B45" s="107">
        <v>11</v>
      </c>
      <c r="C45" s="108" t="s">
        <v>80</v>
      </c>
      <c r="D45" s="108"/>
      <c r="E45" s="108"/>
      <c r="F45" s="109" t="s">
        <v>81</v>
      </c>
      <c r="G45" s="111">
        <v>392</v>
      </c>
      <c r="H45" s="111">
        <v>431</v>
      </c>
      <c r="I45" s="111">
        <v>631</v>
      </c>
      <c r="J45" s="111">
        <v>587</v>
      </c>
      <c r="K45" s="111">
        <v>654</v>
      </c>
      <c r="L45" s="111">
        <v>592</v>
      </c>
      <c r="M45" s="111">
        <v>420</v>
      </c>
      <c r="N45" s="111">
        <v>407</v>
      </c>
      <c r="O45" s="111">
        <v>339</v>
      </c>
      <c r="P45" s="111">
        <v>267</v>
      </c>
      <c r="Q45" s="111">
        <v>189</v>
      </c>
      <c r="R45" s="111">
        <v>112</v>
      </c>
      <c r="S45" s="111">
        <v>7</v>
      </c>
      <c r="T45" s="111">
        <v>-71</v>
      </c>
      <c r="U45" s="111">
        <v>-146</v>
      </c>
      <c r="V45" s="111">
        <v>-233</v>
      </c>
      <c r="W45" s="111">
        <v>-319</v>
      </c>
      <c r="X45" s="112">
        <v>-578</v>
      </c>
      <c r="Y45" s="181">
        <v>-661</v>
      </c>
      <c r="Z45" s="111">
        <v>-744</v>
      </c>
      <c r="AA45" s="111">
        <v>-832</v>
      </c>
      <c r="AB45" s="111">
        <v>-921</v>
      </c>
      <c r="AC45" s="113">
        <v>-1009</v>
      </c>
      <c r="AD45" s="113">
        <v>-1097</v>
      </c>
      <c r="AE45" s="113">
        <v>-1184</v>
      </c>
      <c r="AF45" s="113">
        <v>-1273</v>
      </c>
      <c r="AG45" s="113">
        <v>-1362</v>
      </c>
      <c r="AH45" s="113">
        <v>-1451</v>
      </c>
      <c r="AI45" s="113">
        <v>-1539</v>
      </c>
      <c r="AJ45" s="113">
        <v>-1627</v>
      </c>
      <c r="AK45" s="113">
        <v>-1708</v>
      </c>
      <c r="AL45" s="113">
        <v>-1790</v>
      </c>
      <c r="AM45" s="113">
        <v>-1872</v>
      </c>
      <c r="AN45" s="113">
        <v>-1953</v>
      </c>
      <c r="AO45" s="113">
        <v>-2034</v>
      </c>
      <c r="AP45" s="114">
        <v>-2116</v>
      </c>
    </row>
    <row r="46" spans="2:43" ht="15.75" thickBot="1" x14ac:dyDescent="0.3">
      <c r="B46" s="93">
        <v>12</v>
      </c>
      <c r="C46" s="21"/>
      <c r="D46" s="3" t="s">
        <v>82</v>
      </c>
      <c r="E46" s="32" t="s">
        <v>83</v>
      </c>
      <c r="F46" s="74"/>
      <c r="G46" s="26">
        <v>-105</v>
      </c>
      <c r="H46" s="26">
        <v>-105</v>
      </c>
      <c r="I46" s="26">
        <v>-105</v>
      </c>
      <c r="J46" s="26">
        <v>-105</v>
      </c>
      <c r="K46" s="50">
        <v>-105</v>
      </c>
      <c r="L46" s="26">
        <v>-105</v>
      </c>
      <c r="M46" s="26">
        <v>0</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3" ht="15.75" thickBot="1" x14ac:dyDescent="0.3">
      <c r="B47" s="115" t="s">
        <v>84</v>
      </c>
      <c r="C47" s="116"/>
      <c r="D47" s="116"/>
      <c r="E47" s="116"/>
      <c r="F47" s="117" t="s">
        <v>85</v>
      </c>
      <c r="G47" s="118">
        <v>287</v>
      </c>
      <c r="H47" s="118">
        <v>326</v>
      </c>
      <c r="I47" s="118">
        <v>526</v>
      </c>
      <c r="J47" s="118">
        <v>482</v>
      </c>
      <c r="K47" s="118">
        <v>549</v>
      </c>
      <c r="L47" s="118">
        <v>487</v>
      </c>
      <c r="M47" s="118">
        <v>420</v>
      </c>
      <c r="N47" s="118">
        <v>407</v>
      </c>
      <c r="O47" s="118">
        <v>339</v>
      </c>
      <c r="P47" s="118">
        <v>267</v>
      </c>
      <c r="Q47" s="118">
        <v>189</v>
      </c>
      <c r="R47" s="118">
        <v>112</v>
      </c>
      <c r="S47" s="118">
        <v>7</v>
      </c>
      <c r="T47" s="118">
        <v>0</v>
      </c>
      <c r="U47" s="118">
        <v>0</v>
      </c>
      <c r="V47" s="118">
        <v>0</v>
      </c>
      <c r="W47" s="118">
        <v>0</v>
      </c>
      <c r="X47" s="119">
        <v>0</v>
      </c>
      <c r="Y47" s="118">
        <v>0</v>
      </c>
      <c r="Z47" s="118">
        <v>0</v>
      </c>
      <c r="AA47" s="118">
        <v>0</v>
      </c>
      <c r="AB47" s="118">
        <v>0</v>
      </c>
      <c r="AC47" s="118">
        <v>0</v>
      </c>
      <c r="AD47" s="118">
        <v>0</v>
      </c>
      <c r="AE47" s="118">
        <v>0</v>
      </c>
      <c r="AF47" s="118">
        <v>0</v>
      </c>
      <c r="AG47" s="118">
        <v>0</v>
      </c>
      <c r="AH47" s="118">
        <v>0</v>
      </c>
      <c r="AI47" s="118">
        <v>0</v>
      </c>
      <c r="AJ47" s="118">
        <v>0</v>
      </c>
      <c r="AK47" s="118">
        <v>0</v>
      </c>
      <c r="AL47" s="118">
        <v>0</v>
      </c>
      <c r="AM47" s="118">
        <v>0</v>
      </c>
      <c r="AN47" s="118">
        <v>0</v>
      </c>
      <c r="AO47" s="118">
        <v>0</v>
      </c>
      <c r="AP47" s="119">
        <v>0</v>
      </c>
    </row>
  </sheetData>
  <mergeCells count="12">
    <mergeCell ref="D31:E31"/>
    <mergeCell ref="D36:E36"/>
    <mergeCell ref="D44:E44"/>
    <mergeCell ref="D13:E13"/>
    <mergeCell ref="D23:E23"/>
    <mergeCell ref="D24:E24"/>
    <mergeCell ref="B3:X3"/>
    <mergeCell ref="Y3:AP3"/>
    <mergeCell ref="B4:X4"/>
    <mergeCell ref="Y4:AP4"/>
    <mergeCell ref="B5:X5"/>
    <mergeCell ref="Y5:AP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9"/>
  <sheetViews>
    <sheetView workbookViewId="0"/>
  </sheetViews>
  <sheetFormatPr defaultRowHeight="15" x14ac:dyDescent="0.25"/>
  <cols>
    <col min="1" max="1" width="27.140625" customWidth="1"/>
  </cols>
  <sheetData>
    <row r="1" spans="1:26" x14ac:dyDescent="0.25">
      <c r="A1" s="226" t="s">
        <v>172</v>
      </c>
      <c r="B1" s="228"/>
      <c r="C1" s="228"/>
      <c r="D1" s="228"/>
      <c r="E1" s="228"/>
      <c r="F1" s="228"/>
      <c r="G1" s="228"/>
      <c r="H1" s="228"/>
      <c r="I1" s="228"/>
      <c r="J1" s="228"/>
      <c r="K1" s="228"/>
      <c r="L1" s="228"/>
      <c r="M1" s="228"/>
      <c r="N1" s="228"/>
      <c r="O1" s="228"/>
      <c r="P1" s="228"/>
      <c r="Q1" s="228"/>
      <c r="R1" s="228"/>
      <c r="S1" s="228"/>
      <c r="T1" s="228"/>
      <c r="U1" s="228"/>
    </row>
    <row r="2" spans="1:26" x14ac:dyDescent="0.25">
      <c r="A2" s="229"/>
      <c r="B2" s="230" t="s">
        <v>6</v>
      </c>
      <c r="C2" s="230" t="s">
        <v>7</v>
      </c>
      <c r="D2" s="230" t="s">
        <v>8</v>
      </c>
      <c r="E2" s="230" t="s">
        <v>9</v>
      </c>
      <c r="F2" s="230" t="s">
        <v>10</v>
      </c>
      <c r="G2" s="230" t="s">
        <v>11</v>
      </c>
      <c r="H2" s="230" t="s">
        <v>12</v>
      </c>
      <c r="I2" s="230" t="s">
        <v>13</v>
      </c>
      <c r="J2" s="230" t="s">
        <v>14</v>
      </c>
      <c r="K2" s="230" t="s">
        <v>15</v>
      </c>
      <c r="L2" s="230" t="s">
        <v>16</v>
      </c>
      <c r="M2" s="230" t="s">
        <v>17</v>
      </c>
      <c r="N2" s="230" t="s">
        <v>18</v>
      </c>
      <c r="O2" s="230" t="s">
        <v>19</v>
      </c>
      <c r="P2" s="230" t="s">
        <v>20</v>
      </c>
      <c r="Q2" s="230" t="s">
        <v>21</v>
      </c>
      <c r="R2" s="230" t="s">
        <v>22</v>
      </c>
      <c r="S2" s="230" t="s">
        <v>23</v>
      </c>
      <c r="T2" s="231" t="s">
        <v>24</v>
      </c>
      <c r="U2" s="231" t="s">
        <v>25</v>
      </c>
      <c r="V2" s="10"/>
      <c r="W2" s="10"/>
      <c r="X2" s="224"/>
      <c r="Y2" s="224"/>
      <c r="Z2" s="224"/>
    </row>
    <row r="3" spans="1:26" x14ac:dyDescent="0.25">
      <c r="A3" s="232" t="s">
        <v>70</v>
      </c>
      <c r="B3" s="232"/>
      <c r="C3" s="233"/>
      <c r="D3" s="234"/>
      <c r="E3" s="234"/>
      <c r="F3" s="234"/>
      <c r="G3" s="234"/>
      <c r="H3" s="234"/>
      <c r="I3" s="234"/>
      <c r="J3" s="234"/>
      <c r="K3" s="234"/>
      <c r="L3" s="234"/>
      <c r="M3" s="234"/>
      <c r="N3" s="234"/>
      <c r="O3" s="234"/>
      <c r="P3" s="234"/>
      <c r="Q3" s="234"/>
      <c r="R3" s="234"/>
      <c r="S3" s="234"/>
      <c r="T3" s="234"/>
      <c r="U3" s="234"/>
      <c r="V3" s="50"/>
      <c r="W3" s="50"/>
      <c r="X3" s="50"/>
      <c r="Y3" s="50"/>
      <c r="Z3" s="224"/>
    </row>
    <row r="4" spans="1:26" x14ac:dyDescent="0.25">
      <c r="A4" s="235" t="s">
        <v>109</v>
      </c>
      <c r="B4" s="234">
        <f>'2013 Capacity'!G36</f>
        <v>4601</v>
      </c>
      <c r="C4" s="234">
        <f>'2013 Capacity'!H36</f>
        <v>4680</v>
      </c>
      <c r="D4" s="234">
        <f>'2013 Capacity'!I36</f>
        <v>4742</v>
      </c>
      <c r="E4" s="234">
        <f>'2013 Capacity'!J36</f>
        <v>4801</v>
      </c>
      <c r="F4" s="234">
        <f>'2013 Capacity'!K36</f>
        <v>4857</v>
      </c>
      <c r="G4" s="234">
        <f>'2013 Capacity'!L36</f>
        <v>4930</v>
      </c>
      <c r="H4" s="234">
        <f>'2013 Capacity'!M36</f>
        <v>5002</v>
      </c>
      <c r="I4" s="234">
        <f>'2013 Capacity'!N36</f>
        <v>5074</v>
      </c>
      <c r="J4" s="234">
        <f>'2013 Capacity'!O36</f>
        <v>5147</v>
      </c>
      <c r="K4" s="234">
        <f>'2013 Capacity'!P36</f>
        <v>5222</v>
      </c>
      <c r="L4" s="234">
        <f>'2013 Capacity'!Q36</f>
        <v>5296</v>
      </c>
      <c r="M4" s="234">
        <f>'2013 Capacity'!R36</f>
        <v>5369</v>
      </c>
      <c r="N4" s="234">
        <f>'2013 Capacity'!S36</f>
        <v>5443</v>
      </c>
      <c r="O4" s="234">
        <f>'2013 Capacity'!T36</f>
        <v>5516</v>
      </c>
      <c r="P4" s="234">
        <f>'2013 Capacity'!U36</f>
        <v>5588</v>
      </c>
      <c r="Q4" s="234">
        <f>'2013 Capacity'!V36</f>
        <v>5664</v>
      </c>
      <c r="R4" s="234">
        <f>'2013 Capacity'!W36</f>
        <v>5739</v>
      </c>
      <c r="S4" s="234">
        <f>'2013 Capacity'!X36</f>
        <v>5813</v>
      </c>
      <c r="T4" s="234">
        <f>'2013 Capacity'!Y36</f>
        <v>5886</v>
      </c>
      <c r="U4" s="234">
        <f>'2013 Capacity'!Z36</f>
        <v>5959</v>
      </c>
      <c r="V4" s="50"/>
      <c r="W4" s="50"/>
      <c r="X4" s="224"/>
      <c r="Y4" s="224"/>
    </row>
    <row r="5" spans="1:26" x14ac:dyDescent="0.25">
      <c r="A5" s="236" t="s">
        <v>110</v>
      </c>
      <c r="B5" s="234">
        <f>'2013 Capacity'!G37</f>
        <v>-22</v>
      </c>
      <c r="C5" s="234">
        <f>'2013 Capacity'!H37</f>
        <v>-43</v>
      </c>
      <c r="D5" s="234">
        <f>'2013 Capacity'!I37</f>
        <v>-62</v>
      </c>
      <c r="E5" s="234">
        <f>'2013 Capacity'!J37</f>
        <v>-79</v>
      </c>
      <c r="F5" s="234">
        <f>'2013 Capacity'!K37</f>
        <v>-94</v>
      </c>
      <c r="G5" s="234">
        <f>'2013 Capacity'!L37</f>
        <v>-109</v>
      </c>
      <c r="H5" s="234">
        <f>'2013 Capacity'!M37</f>
        <v>-118</v>
      </c>
      <c r="I5" s="234">
        <f>'2013 Capacity'!N37</f>
        <v>-127</v>
      </c>
      <c r="J5" s="234">
        <f>'2013 Capacity'!O37</f>
        <v>-136</v>
      </c>
      <c r="K5" s="234">
        <f>'2013 Capacity'!P37</f>
        <v>-144</v>
      </c>
      <c r="L5" s="234">
        <f>'2013 Capacity'!Q37</f>
        <v>-149</v>
      </c>
      <c r="M5" s="234">
        <f>'2013 Capacity'!R37</f>
        <v>-153</v>
      </c>
      <c r="N5" s="234">
        <f>'2013 Capacity'!S37</f>
        <v>-157</v>
      </c>
      <c r="O5" s="234">
        <f>'2013 Capacity'!T37</f>
        <v>-161</v>
      </c>
      <c r="P5" s="234">
        <f>'2013 Capacity'!U37</f>
        <v>-166</v>
      </c>
      <c r="Q5" s="234">
        <f>'2013 Capacity'!V37</f>
        <v>-164</v>
      </c>
      <c r="R5" s="234">
        <f>'2013 Capacity'!W37</f>
        <v>-162</v>
      </c>
      <c r="S5" s="234">
        <f>'2013 Capacity'!X37</f>
        <v>-161</v>
      </c>
      <c r="T5" s="234">
        <f>'2013 Capacity'!Y37</f>
        <v>-160</v>
      </c>
      <c r="U5" s="234">
        <f>'2013 Capacity'!Z37</f>
        <v>-159</v>
      </c>
      <c r="V5" s="50"/>
      <c r="W5" s="50"/>
      <c r="X5" s="224"/>
      <c r="Y5" s="224"/>
    </row>
    <row r="6" spans="1:26" x14ac:dyDescent="0.25">
      <c r="A6" s="237" t="s">
        <v>73</v>
      </c>
      <c r="B6" s="234">
        <f>'2013 Capacity'!G38</f>
        <v>4579</v>
      </c>
      <c r="C6" s="234">
        <f>'2013 Capacity'!H38</f>
        <v>4637</v>
      </c>
      <c r="D6" s="234">
        <f>'2013 Capacity'!I38</f>
        <v>4680</v>
      </c>
      <c r="E6" s="234">
        <f>'2013 Capacity'!J38</f>
        <v>4722</v>
      </c>
      <c r="F6" s="234">
        <f>'2013 Capacity'!K38</f>
        <v>4763</v>
      </c>
      <c r="G6" s="234">
        <f>'2013 Capacity'!L38</f>
        <v>4821</v>
      </c>
      <c r="H6" s="234">
        <f>'2013 Capacity'!M38</f>
        <v>4884</v>
      </c>
      <c r="I6" s="234">
        <f>'2013 Capacity'!N38</f>
        <v>4947</v>
      </c>
      <c r="J6" s="234">
        <f>'2013 Capacity'!O38</f>
        <v>5011</v>
      </c>
      <c r="K6" s="234">
        <f>'2013 Capacity'!P38</f>
        <v>5078</v>
      </c>
      <c r="L6" s="234">
        <f>'2013 Capacity'!Q38</f>
        <v>5147</v>
      </c>
      <c r="M6" s="234">
        <f>'2013 Capacity'!R38</f>
        <v>5216</v>
      </c>
      <c r="N6" s="234">
        <f>'2013 Capacity'!S38</f>
        <v>5286</v>
      </c>
      <c r="O6" s="234">
        <f>'2013 Capacity'!T38</f>
        <v>5355</v>
      </c>
      <c r="P6" s="234">
        <f>'2013 Capacity'!U38</f>
        <v>5422</v>
      </c>
      <c r="Q6" s="234">
        <f>'2013 Capacity'!V38</f>
        <v>5500</v>
      </c>
      <c r="R6" s="234">
        <f>'2013 Capacity'!W38</f>
        <v>5577</v>
      </c>
      <c r="S6" s="234">
        <f>'2013 Capacity'!X38</f>
        <v>5652</v>
      </c>
      <c r="T6" s="234">
        <f>'2013 Capacity'!Y38</f>
        <v>5726</v>
      </c>
      <c r="U6" s="234">
        <f>'2013 Capacity'!Z38</f>
        <v>5800</v>
      </c>
      <c r="V6" s="50"/>
      <c r="W6" s="50"/>
      <c r="X6" s="224"/>
      <c r="Y6" s="224"/>
    </row>
    <row r="7" spans="1:26" x14ac:dyDescent="0.25">
      <c r="A7" s="236" t="s">
        <v>74</v>
      </c>
      <c r="B7" s="234">
        <f>'2013 Capacity'!G39</f>
        <v>605</v>
      </c>
      <c r="C7" s="234">
        <f>'2013 Capacity'!H39</f>
        <v>605</v>
      </c>
      <c r="D7" s="234">
        <f>'2013 Capacity'!I39</f>
        <v>358</v>
      </c>
      <c r="E7" s="234">
        <f>'2013 Capacity'!J39</f>
        <v>358</v>
      </c>
      <c r="F7" s="234">
        <f>'2013 Capacity'!K39</f>
        <v>358</v>
      </c>
      <c r="G7" s="234">
        <f>'2013 Capacity'!L39</f>
        <v>358</v>
      </c>
      <c r="H7" s="234">
        <f>'2013 Capacity'!M39</f>
        <v>358</v>
      </c>
      <c r="I7" s="234">
        <f>'2013 Capacity'!N39</f>
        <v>358</v>
      </c>
      <c r="J7" s="234">
        <f>'2013 Capacity'!O39</f>
        <v>358</v>
      </c>
      <c r="K7" s="234">
        <f>'2013 Capacity'!P39</f>
        <v>358</v>
      </c>
      <c r="L7" s="234">
        <f>'2013 Capacity'!Q39</f>
        <v>358</v>
      </c>
      <c r="M7" s="234">
        <f>'2013 Capacity'!R39</f>
        <v>358</v>
      </c>
      <c r="N7" s="234">
        <f>'2013 Capacity'!S39</f>
        <v>0</v>
      </c>
      <c r="O7" s="234">
        <f>'2013 Capacity'!T39</f>
        <v>0</v>
      </c>
      <c r="P7" s="234">
        <f>'2013 Capacity'!U39</f>
        <v>0</v>
      </c>
      <c r="Q7" s="234">
        <f>'2013 Capacity'!V39</f>
        <v>0</v>
      </c>
      <c r="R7" s="234">
        <f>'2013 Capacity'!W39</f>
        <v>0</v>
      </c>
      <c r="S7" s="234">
        <f>'2013 Capacity'!X39</f>
        <v>0</v>
      </c>
      <c r="T7" s="234">
        <f>'2013 Capacity'!Y39</f>
        <v>0</v>
      </c>
      <c r="U7" s="234">
        <f>'2013 Capacity'!Z39</f>
        <v>0</v>
      </c>
      <c r="V7" s="50"/>
      <c r="W7" s="50"/>
      <c r="X7" s="224"/>
      <c r="Y7" s="224"/>
    </row>
    <row r="8" spans="1:26" x14ac:dyDescent="0.25">
      <c r="A8" s="236" t="s">
        <v>75</v>
      </c>
      <c r="B8" s="234">
        <f>'2013 Capacity'!G40</f>
        <v>0</v>
      </c>
      <c r="C8" s="234">
        <f>'2013 Capacity'!H40</f>
        <v>0</v>
      </c>
      <c r="D8" s="234">
        <f>'2013 Capacity'!I40</f>
        <v>55</v>
      </c>
      <c r="E8" s="234">
        <f>'2013 Capacity'!J40</f>
        <v>55</v>
      </c>
      <c r="F8" s="234">
        <f>'2013 Capacity'!K40</f>
        <v>55</v>
      </c>
      <c r="G8" s="234">
        <f>'2013 Capacity'!L40</f>
        <v>55</v>
      </c>
      <c r="H8" s="234">
        <f>'2013 Capacity'!M40</f>
        <v>55</v>
      </c>
      <c r="I8" s="234">
        <f>'2013 Capacity'!N40</f>
        <v>0</v>
      </c>
      <c r="J8" s="234">
        <f>'2013 Capacity'!O40</f>
        <v>0</v>
      </c>
      <c r="K8" s="234">
        <f>'2013 Capacity'!P40</f>
        <v>0</v>
      </c>
      <c r="L8" s="234">
        <f>'2013 Capacity'!Q40</f>
        <v>0</v>
      </c>
      <c r="M8" s="234">
        <f>'2013 Capacity'!R40</f>
        <v>0</v>
      </c>
      <c r="N8" s="234">
        <f>'2013 Capacity'!S40</f>
        <v>0</v>
      </c>
      <c r="O8" s="234">
        <f>'2013 Capacity'!T40</f>
        <v>0</v>
      </c>
      <c r="P8" s="234">
        <f>'2013 Capacity'!U40</f>
        <v>0</v>
      </c>
      <c r="Q8" s="234">
        <f>'2013 Capacity'!V40</f>
        <v>0</v>
      </c>
      <c r="R8" s="234">
        <f>'2013 Capacity'!W40</f>
        <v>0</v>
      </c>
      <c r="S8" s="234">
        <f>'2013 Capacity'!X40</f>
        <v>0</v>
      </c>
      <c r="T8" s="234">
        <f>'2013 Capacity'!Y40</f>
        <v>0</v>
      </c>
      <c r="U8" s="234">
        <f>'2013 Capacity'!Z40</f>
        <v>0</v>
      </c>
      <c r="V8" s="50"/>
      <c r="W8" s="50"/>
      <c r="X8" s="224"/>
      <c r="Y8" s="224"/>
    </row>
    <row r="9" spans="1:26" x14ac:dyDescent="0.25">
      <c r="A9" s="237" t="s">
        <v>76</v>
      </c>
      <c r="B9" s="234">
        <f>'2013 Capacity'!G41</f>
        <v>605</v>
      </c>
      <c r="C9" s="234">
        <f>'2013 Capacity'!H41</f>
        <v>605</v>
      </c>
      <c r="D9" s="234">
        <f>'2013 Capacity'!I41</f>
        <v>413</v>
      </c>
      <c r="E9" s="234">
        <f>'2013 Capacity'!J41</f>
        <v>413</v>
      </c>
      <c r="F9" s="234">
        <f>'2013 Capacity'!K41</f>
        <v>413</v>
      </c>
      <c r="G9" s="234">
        <f>'2013 Capacity'!L41</f>
        <v>413</v>
      </c>
      <c r="H9" s="234">
        <f>'2013 Capacity'!M41</f>
        <v>413</v>
      </c>
      <c r="I9" s="234">
        <f>'2013 Capacity'!N41</f>
        <v>358</v>
      </c>
      <c r="J9" s="234">
        <f>'2013 Capacity'!O41</f>
        <v>358</v>
      </c>
      <c r="K9" s="234">
        <f>'2013 Capacity'!P41</f>
        <v>358</v>
      </c>
      <c r="L9" s="234">
        <f>'2013 Capacity'!Q41</f>
        <v>358</v>
      </c>
      <c r="M9" s="234">
        <f>'2013 Capacity'!R41</f>
        <v>358</v>
      </c>
      <c r="N9" s="234">
        <f>'2013 Capacity'!S41</f>
        <v>0</v>
      </c>
      <c r="O9" s="234">
        <f>'2013 Capacity'!T41</f>
        <v>0</v>
      </c>
      <c r="P9" s="234">
        <f>'2013 Capacity'!U41</f>
        <v>0</v>
      </c>
      <c r="Q9" s="234">
        <f>'2013 Capacity'!V41</f>
        <v>0</v>
      </c>
      <c r="R9" s="234">
        <f>'2013 Capacity'!W41</f>
        <v>0</v>
      </c>
      <c r="S9" s="234">
        <f>'2013 Capacity'!X41</f>
        <v>0</v>
      </c>
      <c r="T9" s="234">
        <f>'2013 Capacity'!Y41</f>
        <v>0</v>
      </c>
      <c r="U9" s="234">
        <f>'2013 Capacity'!Z41</f>
        <v>0</v>
      </c>
      <c r="V9" s="50"/>
      <c r="W9" s="50"/>
      <c r="X9" s="224"/>
      <c r="Y9" s="224"/>
    </row>
    <row r="10" spans="1:26" x14ac:dyDescent="0.25">
      <c r="A10" s="238" t="s">
        <v>77</v>
      </c>
      <c r="B10" s="234">
        <f>'2013 Capacity'!G42</f>
        <v>5184</v>
      </c>
      <c r="C10" s="234">
        <f>'2013 Capacity'!H42</f>
        <v>5242</v>
      </c>
      <c r="D10" s="234">
        <f>'2013 Capacity'!I42</f>
        <v>5093</v>
      </c>
      <c r="E10" s="234">
        <f>'2013 Capacity'!J42</f>
        <v>5135</v>
      </c>
      <c r="F10" s="234">
        <f>'2013 Capacity'!K42</f>
        <v>5176</v>
      </c>
      <c r="G10" s="234">
        <f>'2013 Capacity'!L42</f>
        <v>5234</v>
      </c>
      <c r="H10" s="234">
        <f>'2013 Capacity'!M42</f>
        <v>5297</v>
      </c>
      <c r="I10" s="234">
        <f>'2013 Capacity'!N42</f>
        <v>5305</v>
      </c>
      <c r="J10" s="234">
        <f>'2013 Capacity'!O42</f>
        <v>5369</v>
      </c>
      <c r="K10" s="234">
        <f>'2013 Capacity'!P42</f>
        <v>5436</v>
      </c>
      <c r="L10" s="234">
        <f>'2013 Capacity'!Q42</f>
        <v>5505</v>
      </c>
      <c r="M10" s="234">
        <f>'2013 Capacity'!R42</f>
        <v>5574</v>
      </c>
      <c r="N10" s="234">
        <f>'2013 Capacity'!S42</f>
        <v>5286</v>
      </c>
      <c r="O10" s="234">
        <f>'2013 Capacity'!T42</f>
        <v>5355</v>
      </c>
      <c r="P10" s="234">
        <f>'2013 Capacity'!U42</f>
        <v>5422</v>
      </c>
      <c r="Q10" s="234">
        <f>'2013 Capacity'!V42</f>
        <v>5500</v>
      </c>
      <c r="R10" s="234">
        <f>'2013 Capacity'!W42</f>
        <v>5577</v>
      </c>
      <c r="S10" s="234">
        <f>'2013 Capacity'!X42</f>
        <v>5652</v>
      </c>
      <c r="T10" s="234">
        <f>'2013 Capacity'!Y42</f>
        <v>5726</v>
      </c>
      <c r="U10" s="234">
        <f>'2013 Capacity'!Z42</f>
        <v>5800</v>
      </c>
      <c r="V10" s="64"/>
      <c r="W10" s="64"/>
      <c r="X10" s="224"/>
      <c r="Y10" s="224"/>
    </row>
    <row r="11" spans="1:26" x14ac:dyDescent="0.25">
      <c r="A11" s="229" t="s">
        <v>178</v>
      </c>
      <c r="B11" s="240">
        <f>'2013 Capacity'!G44/'2013 Capacity'!G38</f>
        <v>0.10548154618912427</v>
      </c>
      <c r="C11" s="240">
        <f>'2013 Capacity'!H44/'2013 Capacity'!H38</f>
        <v>0.10998490403277981</v>
      </c>
      <c r="D11" s="240">
        <f>'2013 Capacity'!I44/'2013 Capacity'!I38</f>
        <v>0.12008547008547009</v>
      </c>
      <c r="E11" s="240">
        <f>'2013 Capacity'!J44/'2013 Capacity'!J38</f>
        <v>0.12007623888182974</v>
      </c>
      <c r="F11" s="240">
        <f>'2013 Capacity'!K44/'2013 Capacity'!K38</f>
        <v>0.12009237875288684</v>
      </c>
      <c r="G11" s="240">
        <f>'2013 Capacity'!L44/'2013 Capacity'!L38</f>
        <v>0.12009956440572496</v>
      </c>
      <c r="H11" s="240">
        <f>'2013 Capacity'!M44/'2013 Capacity'!M38</f>
        <v>0.11998361998361998</v>
      </c>
      <c r="I11" s="240">
        <f>'2013 Capacity'!N44/'2013 Capacity'!N38</f>
        <v>0.12007277137659188</v>
      </c>
      <c r="J11" s="240">
        <f>'2013 Capacity'!O44/'2013 Capacity'!O38</f>
        <v>0.11993614049091998</v>
      </c>
      <c r="K11" s="240">
        <f>'2013 Capacity'!P44/'2013 Capacity'!P38</f>
        <v>0.11992910594722332</v>
      </c>
      <c r="L11" s="240">
        <f>'2013 Capacity'!Q44/'2013 Capacity'!Q38</f>
        <v>0.12006994365649894</v>
      </c>
      <c r="M11" s="240">
        <f>'2013 Capacity'!R44/'2013 Capacity'!R38</f>
        <v>0.12001533742331288</v>
      </c>
      <c r="N11" s="240">
        <f>'2013 Capacity'!S44/'2013 Capacity'!S38</f>
        <v>0.11993946273174423</v>
      </c>
      <c r="O11" s="240">
        <f>'2013 Capacity'!T44/'2013 Capacity'!T38</f>
        <v>0.12007469654528478</v>
      </c>
      <c r="P11" s="240">
        <f>'2013 Capacity'!U44/'2013 Capacity'!U38</f>
        <v>0.12006639616377721</v>
      </c>
      <c r="Q11" s="240">
        <f>'2013 Capacity'!V44/'2013 Capacity'!V38</f>
        <v>0.12</v>
      </c>
      <c r="R11" s="240">
        <f>'2013 Capacity'!W44/'2013 Capacity'!W38</f>
        <v>0.11995696611081226</v>
      </c>
      <c r="S11" s="240">
        <f>'2013 Capacity'!X44/'2013 Capacity'!X38</f>
        <v>0.11995753715498939</v>
      </c>
      <c r="T11" s="240">
        <f>'2013 Capacity'!Y44/'2013 Capacity'!Y38</f>
        <v>0.11997904296192805</v>
      </c>
      <c r="U11" s="240">
        <f>'2013 Capacity'!Z44/'2013 Capacity'!Z38</f>
        <v>0.12</v>
      </c>
      <c r="V11" s="224"/>
      <c r="W11" s="224"/>
      <c r="X11" s="224"/>
      <c r="Y11" s="224"/>
      <c r="Z11" s="224"/>
    </row>
    <row r="12" spans="1:26" x14ac:dyDescent="0.25">
      <c r="A12" s="228"/>
      <c r="B12" s="228"/>
      <c r="C12" s="228"/>
      <c r="D12" s="228"/>
      <c r="E12" s="228"/>
      <c r="F12" s="228"/>
      <c r="G12" s="228"/>
      <c r="H12" s="228"/>
      <c r="I12" s="228"/>
      <c r="J12" s="228"/>
      <c r="K12" s="228"/>
      <c r="L12" s="228"/>
      <c r="M12" s="228"/>
      <c r="N12" s="228"/>
      <c r="O12" s="228"/>
      <c r="P12" s="228"/>
      <c r="Q12" s="228"/>
      <c r="R12" s="228"/>
      <c r="S12" s="228"/>
      <c r="T12" s="228"/>
      <c r="U12" s="228"/>
    </row>
    <row r="13" spans="1:26" x14ac:dyDescent="0.25">
      <c r="A13" s="227" t="s">
        <v>96</v>
      </c>
      <c r="B13" s="228"/>
      <c r="C13" s="228"/>
      <c r="D13" s="228"/>
      <c r="E13" s="228"/>
      <c r="F13" s="228"/>
      <c r="G13" s="228"/>
      <c r="H13" s="228"/>
      <c r="I13" s="228"/>
      <c r="J13" s="228"/>
      <c r="K13" s="228"/>
      <c r="L13" s="228"/>
      <c r="M13" s="228"/>
      <c r="N13" s="228"/>
      <c r="O13" s="228"/>
      <c r="P13" s="228"/>
      <c r="Q13" s="228"/>
      <c r="R13" s="228"/>
      <c r="S13" s="228"/>
      <c r="T13" s="228"/>
      <c r="U13" s="228"/>
    </row>
    <row r="14" spans="1:26" x14ac:dyDescent="0.25">
      <c r="A14" s="228" t="s">
        <v>109</v>
      </c>
      <c r="B14" s="228">
        <f>'2013 Energy'!G40</f>
        <v>25239</v>
      </c>
      <c r="C14" s="228">
        <f>'2013 Energy'!H40</f>
        <v>25676</v>
      </c>
      <c r="D14" s="228">
        <f>'2013 Energy'!I40</f>
        <v>26013</v>
      </c>
      <c r="E14" s="228">
        <f>'2013 Energy'!J40</f>
        <v>26322</v>
      </c>
      <c r="F14" s="228">
        <f>'2013 Energy'!K40</f>
        <v>26606</v>
      </c>
      <c r="G14" s="228">
        <f>'2013 Energy'!L40</f>
        <v>27003</v>
      </c>
      <c r="H14" s="228">
        <f>'2013 Energy'!M40</f>
        <v>27398</v>
      </c>
      <c r="I14" s="228">
        <f>'2013 Energy'!N40</f>
        <v>27789</v>
      </c>
      <c r="J14" s="228">
        <f>'2013 Energy'!O40</f>
        <v>28197</v>
      </c>
      <c r="K14" s="228">
        <f>'2013 Energy'!P40</f>
        <v>28605</v>
      </c>
      <c r="L14" s="228">
        <f>'2013 Energy'!Q40</f>
        <v>29013</v>
      </c>
      <c r="M14" s="228">
        <f>'2013 Energy'!R40</f>
        <v>29418</v>
      </c>
      <c r="N14" s="228">
        <f>'2013 Energy'!S40</f>
        <v>29822</v>
      </c>
      <c r="O14" s="228">
        <f>'2013 Energy'!T40</f>
        <v>30225</v>
      </c>
      <c r="P14" s="228">
        <f>'2013 Energy'!U40</f>
        <v>30625</v>
      </c>
      <c r="Q14" s="228">
        <f>'2013 Energy'!V40</f>
        <v>31041</v>
      </c>
      <c r="R14" s="228">
        <f>'2013 Energy'!W40</f>
        <v>31453</v>
      </c>
      <c r="S14" s="228">
        <f>'2013 Energy'!X40</f>
        <v>31863</v>
      </c>
      <c r="T14" s="228">
        <f>'2013 Energy'!Y40</f>
        <v>32265</v>
      </c>
      <c r="U14" s="228">
        <f>'2013 Energy'!Z40</f>
        <v>32667</v>
      </c>
    </row>
    <row r="15" spans="1:26" x14ac:dyDescent="0.25">
      <c r="A15" s="228" t="s">
        <v>97</v>
      </c>
      <c r="B15" s="228">
        <f>'2013 Energy'!G41</f>
        <v>0</v>
      </c>
      <c r="C15" s="228">
        <f>'2013 Energy'!H41</f>
        <v>0</v>
      </c>
      <c r="D15" s="228">
        <f>'2013 Energy'!I41</f>
        <v>0</v>
      </c>
      <c r="E15" s="228">
        <f>'2013 Energy'!J41</f>
        <v>0</v>
      </c>
      <c r="F15" s="228">
        <f>'2013 Energy'!K41</f>
        <v>0</v>
      </c>
      <c r="G15" s="228">
        <f>'2013 Energy'!L41</f>
        <v>0</v>
      </c>
      <c r="H15" s="228">
        <f>'2013 Energy'!M41</f>
        <v>0</v>
      </c>
      <c r="I15" s="228">
        <f>'2013 Energy'!N41</f>
        <v>0</v>
      </c>
      <c r="J15" s="228">
        <f>'2013 Energy'!O41</f>
        <v>0</v>
      </c>
      <c r="K15" s="228">
        <f>'2013 Energy'!P41</f>
        <v>0</v>
      </c>
      <c r="L15" s="228">
        <f>'2013 Energy'!Q41</f>
        <v>0</v>
      </c>
      <c r="M15" s="228">
        <f>'2013 Energy'!R41</f>
        <v>0</v>
      </c>
      <c r="N15" s="228">
        <f>'2013 Energy'!S41</f>
        <v>0</v>
      </c>
      <c r="O15" s="228">
        <f>'2013 Energy'!T41</f>
        <v>4</v>
      </c>
      <c r="P15" s="228">
        <f>'2013 Energy'!U41</f>
        <v>12</v>
      </c>
      <c r="Q15" s="228">
        <f>'2013 Energy'!V41</f>
        <v>16</v>
      </c>
      <c r="R15" s="228">
        <f>'2013 Energy'!W41</f>
        <v>28</v>
      </c>
      <c r="S15" s="228">
        <f>'2013 Energy'!X41</f>
        <v>8</v>
      </c>
      <c r="T15" s="228">
        <f>'2013 Energy'!Y41</f>
        <v>8</v>
      </c>
      <c r="U15" s="228">
        <f>'2013 Energy'!Z41</f>
        <v>4</v>
      </c>
    </row>
    <row r="16" spans="1:26" x14ac:dyDescent="0.25">
      <c r="A16" s="228" t="s">
        <v>110</v>
      </c>
      <c r="B16" s="228">
        <f>'2013 Energy'!G42</f>
        <v>-108</v>
      </c>
      <c r="C16" s="228">
        <f>'2013 Energy'!H42</f>
        <v>-204</v>
      </c>
      <c r="D16" s="228">
        <f>'2013 Energy'!I42</f>
        <v>-288</v>
      </c>
      <c r="E16" s="228">
        <f>'2013 Energy'!J42</f>
        <v>-362</v>
      </c>
      <c r="F16" s="228">
        <f>'2013 Energy'!K42</f>
        <v>-433</v>
      </c>
      <c r="G16" s="228">
        <f>'2013 Energy'!L42</f>
        <v>-501</v>
      </c>
      <c r="H16" s="228">
        <f>'2013 Energy'!M42</f>
        <v>-548</v>
      </c>
      <c r="I16" s="228">
        <f>'2013 Energy'!N42</f>
        <v>-588</v>
      </c>
      <c r="J16" s="228">
        <f>'2013 Energy'!O42</f>
        <v>-628</v>
      </c>
      <c r="K16" s="228">
        <f>'2013 Energy'!P42</f>
        <v>-667</v>
      </c>
      <c r="L16" s="228">
        <f>'2013 Energy'!Q42</f>
        <v>-696</v>
      </c>
      <c r="M16" s="228">
        <f>'2013 Energy'!R42</f>
        <v>-712</v>
      </c>
      <c r="N16" s="228">
        <f>'2013 Energy'!S42</f>
        <v>-728</v>
      </c>
      <c r="O16" s="228">
        <f>'2013 Energy'!T42</f>
        <v>-751</v>
      </c>
      <c r="P16" s="228">
        <f>'2013 Energy'!U42</f>
        <v>-773</v>
      </c>
      <c r="Q16" s="228">
        <f>'2013 Energy'!V42</f>
        <v>-755</v>
      </c>
      <c r="R16" s="228">
        <f>'2013 Energy'!W42</f>
        <v>-736</v>
      </c>
      <c r="S16" s="228">
        <f>'2013 Energy'!X42</f>
        <v>-722</v>
      </c>
      <c r="T16" s="228">
        <f>'2013 Energy'!Y42</f>
        <v>-712</v>
      </c>
      <c r="U16" s="228">
        <f>'2013 Energy'!Z42</f>
        <v>-701</v>
      </c>
    </row>
    <row r="17" spans="1:21" x14ac:dyDescent="0.25">
      <c r="A17" s="227" t="s">
        <v>98</v>
      </c>
      <c r="B17" s="228">
        <f>'2013 Energy'!G43</f>
        <v>25131</v>
      </c>
      <c r="C17" s="228">
        <f>'2013 Energy'!H43</f>
        <v>25472</v>
      </c>
      <c r="D17" s="228">
        <f>'2013 Energy'!I43</f>
        <v>25725</v>
      </c>
      <c r="E17" s="228">
        <f>'2013 Energy'!J43</f>
        <v>25960</v>
      </c>
      <c r="F17" s="228">
        <f>'2013 Energy'!K43</f>
        <v>26173</v>
      </c>
      <c r="G17" s="228">
        <f>'2013 Energy'!L43</f>
        <v>26502</v>
      </c>
      <c r="H17" s="228">
        <f>'2013 Energy'!M43</f>
        <v>26850</v>
      </c>
      <c r="I17" s="228">
        <f>'2013 Energy'!N43</f>
        <v>27201</v>
      </c>
      <c r="J17" s="228">
        <f>'2013 Energy'!O43</f>
        <v>27569</v>
      </c>
      <c r="K17" s="228">
        <f>'2013 Energy'!P43</f>
        <v>27938</v>
      </c>
      <c r="L17" s="228">
        <f>'2013 Energy'!Q43</f>
        <v>28317</v>
      </c>
      <c r="M17" s="228">
        <f>'2013 Energy'!R43</f>
        <v>28706</v>
      </c>
      <c r="N17" s="228">
        <f>'2013 Energy'!S43</f>
        <v>29094</v>
      </c>
      <c r="O17" s="228">
        <f>'2013 Energy'!T43</f>
        <v>29478</v>
      </c>
      <c r="P17" s="228">
        <f>'2013 Energy'!U43</f>
        <v>29864</v>
      </c>
      <c r="Q17" s="228">
        <f>'2013 Energy'!V43</f>
        <v>30302</v>
      </c>
      <c r="R17" s="228">
        <f>'2013 Energy'!W43</f>
        <v>30745</v>
      </c>
      <c r="S17" s="228">
        <f>'2013 Energy'!X43</f>
        <v>31149</v>
      </c>
      <c r="T17" s="228">
        <f>'2013 Energy'!Y43</f>
        <v>31561</v>
      </c>
      <c r="U17" s="228">
        <f>'2013 Energy'!Z43</f>
        <v>31970</v>
      </c>
    </row>
    <row r="18" spans="1:21" x14ac:dyDescent="0.25">
      <c r="A18" s="228" t="s">
        <v>74</v>
      </c>
      <c r="B18" s="228">
        <f>'2013 Energy'!G44</f>
        <v>3156</v>
      </c>
      <c r="C18" s="228">
        <f>'2013 Energy'!H44</f>
        <v>3156</v>
      </c>
      <c r="D18" s="228">
        <f>'2013 Energy'!I44</f>
        <v>2115</v>
      </c>
      <c r="E18" s="228">
        <f>'2013 Energy'!J44</f>
        <v>2012</v>
      </c>
      <c r="F18" s="228">
        <f>'2013 Energy'!K44</f>
        <v>2012</v>
      </c>
      <c r="G18" s="228">
        <f>'2013 Energy'!L44</f>
        <v>2012</v>
      </c>
      <c r="H18" s="228">
        <f>'2013 Energy'!M44</f>
        <v>2012</v>
      </c>
      <c r="I18" s="228">
        <f>'2013 Energy'!N44</f>
        <v>2012</v>
      </c>
      <c r="J18" s="228">
        <f>'2013 Energy'!O44</f>
        <v>2012</v>
      </c>
      <c r="K18" s="228">
        <f>'2013 Energy'!P44</f>
        <v>2012</v>
      </c>
      <c r="L18" s="228">
        <f>'2013 Energy'!Q44</f>
        <v>2012</v>
      </c>
      <c r="M18" s="228">
        <f>'2013 Energy'!R44</f>
        <v>2012</v>
      </c>
      <c r="N18" s="228">
        <f>'2013 Energy'!S44</f>
        <v>249</v>
      </c>
      <c r="O18" s="228">
        <f>'2013 Energy'!T44</f>
        <v>145</v>
      </c>
      <c r="P18" s="228">
        <f>'2013 Energy'!U44</f>
        <v>145</v>
      </c>
      <c r="Q18" s="228">
        <f>'2013 Energy'!V44</f>
        <v>145</v>
      </c>
      <c r="R18" s="228">
        <f>'2013 Energy'!W44</f>
        <v>145</v>
      </c>
      <c r="S18" s="228">
        <f>'2013 Energy'!X44</f>
        <v>145</v>
      </c>
      <c r="T18" s="228">
        <f>'2013 Energy'!Y44</f>
        <v>145</v>
      </c>
      <c r="U18" s="228">
        <f>'2013 Energy'!Z44</f>
        <v>145</v>
      </c>
    </row>
    <row r="19" spans="1:21" x14ac:dyDescent="0.25">
      <c r="A19" s="228" t="s">
        <v>75</v>
      </c>
      <c r="B19" s="228">
        <f>'2013 Energy'!G45</f>
        <v>0</v>
      </c>
      <c r="C19" s="228">
        <f>'2013 Energy'!H45</f>
        <v>0</v>
      </c>
      <c r="D19" s="228">
        <f>'2013 Energy'!I45</f>
        <v>394</v>
      </c>
      <c r="E19" s="228">
        <f>'2013 Energy'!J45</f>
        <v>414</v>
      </c>
      <c r="F19" s="228">
        <f>'2013 Energy'!K45</f>
        <v>414</v>
      </c>
      <c r="G19" s="228">
        <f>'2013 Energy'!L45</f>
        <v>414</v>
      </c>
      <c r="H19" s="228">
        <f>'2013 Energy'!M45</f>
        <v>414</v>
      </c>
      <c r="I19" s="228">
        <f>'2013 Energy'!N45</f>
        <v>204</v>
      </c>
      <c r="J19" s="228">
        <f>'2013 Energy'!O45</f>
        <v>162</v>
      </c>
      <c r="K19" s="228">
        <f>'2013 Energy'!P45</f>
        <v>162</v>
      </c>
      <c r="L19" s="228">
        <f>'2013 Energy'!Q45</f>
        <v>162</v>
      </c>
      <c r="M19" s="228">
        <f>'2013 Energy'!R45</f>
        <v>162</v>
      </c>
      <c r="N19" s="228">
        <f>'2013 Energy'!S45</f>
        <v>162</v>
      </c>
      <c r="O19" s="228">
        <f>'2013 Energy'!T45</f>
        <v>162</v>
      </c>
      <c r="P19" s="228">
        <f>'2013 Energy'!U45</f>
        <v>162</v>
      </c>
      <c r="Q19" s="228">
        <f>'2013 Energy'!V45</f>
        <v>162</v>
      </c>
      <c r="R19" s="228">
        <f>'2013 Energy'!W45</f>
        <v>162</v>
      </c>
      <c r="S19" s="228">
        <f>'2013 Energy'!X45</f>
        <v>0</v>
      </c>
      <c r="T19" s="228">
        <f>'2013 Energy'!Y45</f>
        <v>0</v>
      </c>
      <c r="U19" s="228">
        <f>'2013 Energy'!Z45</f>
        <v>0</v>
      </c>
    </row>
    <row r="20" spans="1:21" x14ac:dyDescent="0.25">
      <c r="A20" s="228" t="s">
        <v>99</v>
      </c>
      <c r="B20" s="228">
        <f>'2013 Energy'!G46</f>
        <v>0</v>
      </c>
      <c r="C20" s="228">
        <f>'2013 Energy'!H46</f>
        <v>0</v>
      </c>
      <c r="D20" s="228">
        <f>'2013 Energy'!I46</f>
        <v>-309</v>
      </c>
      <c r="E20" s="228">
        <f>'2013 Energy'!J46</f>
        <v>-370</v>
      </c>
      <c r="F20" s="228">
        <f>'2013 Energy'!K46</f>
        <v>-370</v>
      </c>
      <c r="G20" s="228">
        <f>'2013 Energy'!L46</f>
        <v>-370</v>
      </c>
      <c r="H20" s="228">
        <f>'2013 Energy'!M46</f>
        <v>-370</v>
      </c>
      <c r="I20" s="228">
        <f>'2013 Energy'!N46</f>
        <v>-370</v>
      </c>
      <c r="J20" s="228">
        <f>'2013 Energy'!O46</f>
        <v>-370</v>
      </c>
      <c r="K20" s="228">
        <f>'2013 Energy'!P46</f>
        <v>-370</v>
      </c>
      <c r="L20" s="228">
        <f>'2013 Energy'!Q46</f>
        <v>-370</v>
      </c>
      <c r="M20" s="228">
        <f>'2013 Energy'!R46</f>
        <v>-370</v>
      </c>
      <c r="N20" s="228">
        <f>'2013 Energy'!S46</f>
        <v>-61</v>
      </c>
      <c r="O20" s="228">
        <f>'2013 Energy'!T46</f>
        <v>0</v>
      </c>
      <c r="P20" s="228">
        <f>'2013 Energy'!U46</f>
        <v>0</v>
      </c>
      <c r="Q20" s="228">
        <f>'2013 Energy'!V46</f>
        <v>0</v>
      </c>
      <c r="R20" s="228">
        <f>'2013 Energy'!W46</f>
        <v>0</v>
      </c>
      <c r="S20" s="228">
        <f>'2013 Energy'!X46</f>
        <v>0</v>
      </c>
      <c r="T20" s="228">
        <f>'2013 Energy'!Y46</f>
        <v>0</v>
      </c>
      <c r="U20" s="228">
        <f>'2013 Energy'!Z46</f>
        <v>0</v>
      </c>
    </row>
    <row r="21" spans="1:21" x14ac:dyDescent="0.25">
      <c r="A21" s="227" t="s">
        <v>100</v>
      </c>
      <c r="B21" s="228">
        <f>'2013 Energy'!G47</f>
        <v>3156</v>
      </c>
      <c r="C21" s="228">
        <f>'2013 Energy'!H47</f>
        <v>3156</v>
      </c>
      <c r="D21" s="228">
        <f>'2013 Energy'!I47</f>
        <v>2200</v>
      </c>
      <c r="E21" s="228">
        <f>'2013 Energy'!J47</f>
        <v>2056</v>
      </c>
      <c r="F21" s="228">
        <f>'2013 Energy'!K47</f>
        <v>2056</v>
      </c>
      <c r="G21" s="228">
        <f>'2013 Energy'!L47</f>
        <v>2056</v>
      </c>
      <c r="H21" s="228">
        <f>'2013 Energy'!M47</f>
        <v>2056</v>
      </c>
      <c r="I21" s="228">
        <f>'2013 Energy'!N47</f>
        <v>1846</v>
      </c>
      <c r="J21" s="228">
        <f>'2013 Energy'!O47</f>
        <v>1804</v>
      </c>
      <c r="K21" s="228">
        <f>'2013 Energy'!P47</f>
        <v>1804</v>
      </c>
      <c r="L21" s="228">
        <f>'2013 Energy'!Q47</f>
        <v>1804</v>
      </c>
      <c r="M21" s="228">
        <f>'2013 Energy'!R47</f>
        <v>1804</v>
      </c>
      <c r="N21" s="228">
        <f>'2013 Energy'!S47</f>
        <v>350</v>
      </c>
      <c r="O21" s="228">
        <f>'2013 Energy'!T47</f>
        <v>307</v>
      </c>
      <c r="P21" s="228">
        <f>'2013 Energy'!U47</f>
        <v>307</v>
      </c>
      <c r="Q21" s="228">
        <f>'2013 Energy'!V47</f>
        <v>307</v>
      </c>
      <c r="R21" s="228">
        <f>'2013 Energy'!W47</f>
        <v>307</v>
      </c>
      <c r="S21" s="228">
        <f>'2013 Energy'!X47</f>
        <v>145</v>
      </c>
      <c r="T21" s="228">
        <f>'2013 Energy'!Y47</f>
        <v>145</v>
      </c>
      <c r="U21" s="228">
        <f>'2013 Energy'!Z47</f>
        <v>145</v>
      </c>
    </row>
    <row r="22" spans="1:21" x14ac:dyDescent="0.25">
      <c r="A22" s="227" t="s">
        <v>101</v>
      </c>
      <c r="B22" s="228">
        <f>'2013 Energy'!G48</f>
        <v>28287</v>
      </c>
      <c r="C22" s="228">
        <f>'2013 Energy'!H48</f>
        <v>28628</v>
      </c>
      <c r="D22" s="228">
        <f>'2013 Energy'!I48</f>
        <v>27925</v>
      </c>
      <c r="E22" s="228">
        <f>'2013 Energy'!J48</f>
        <v>28016</v>
      </c>
      <c r="F22" s="228">
        <f>'2013 Energy'!K48</f>
        <v>28229</v>
      </c>
      <c r="G22" s="228">
        <f>'2013 Energy'!L48</f>
        <v>28558</v>
      </c>
      <c r="H22" s="228">
        <f>'2013 Energy'!M48</f>
        <v>28906</v>
      </c>
      <c r="I22" s="228">
        <f>'2013 Energy'!N48</f>
        <v>29047</v>
      </c>
      <c r="J22" s="228">
        <f>'2013 Energy'!O48</f>
        <v>29373</v>
      </c>
      <c r="K22" s="228">
        <f>'2013 Energy'!P48</f>
        <v>29742</v>
      </c>
      <c r="L22" s="228">
        <f>'2013 Energy'!Q48</f>
        <v>30121</v>
      </c>
      <c r="M22" s="228">
        <f>'2013 Energy'!R48</f>
        <v>30510</v>
      </c>
      <c r="N22" s="228">
        <f>'2013 Energy'!S48</f>
        <v>29444</v>
      </c>
      <c r="O22" s="228">
        <f>'2013 Energy'!T48</f>
        <v>29785</v>
      </c>
      <c r="P22" s="228">
        <f>'2013 Energy'!U48</f>
        <v>30171</v>
      </c>
      <c r="Q22" s="228">
        <f>'2013 Energy'!V48</f>
        <v>30609</v>
      </c>
      <c r="R22" s="228">
        <f>'2013 Energy'!W48</f>
        <v>31052</v>
      </c>
      <c r="S22" s="228">
        <f>'2013 Energy'!X48</f>
        <v>31294</v>
      </c>
      <c r="T22" s="228">
        <f>'2013 Energy'!Y48</f>
        <v>31706</v>
      </c>
      <c r="U22" s="228">
        <f>'2013 Energy'!Z48</f>
        <v>32115</v>
      </c>
    </row>
    <row r="24" spans="1:21" x14ac:dyDescent="0.25">
      <c r="A24" s="226" t="s">
        <v>173</v>
      </c>
      <c r="B24" s="239"/>
      <c r="C24" s="239"/>
      <c r="D24" s="239"/>
      <c r="E24" s="239"/>
      <c r="F24" s="239"/>
      <c r="G24" s="239"/>
      <c r="H24" s="239"/>
      <c r="I24" s="239"/>
      <c r="J24" s="239"/>
      <c r="K24" s="239"/>
      <c r="L24" s="239"/>
      <c r="M24" s="239"/>
      <c r="N24" s="239"/>
      <c r="O24" s="239"/>
      <c r="P24" s="239"/>
      <c r="Q24" s="239"/>
      <c r="R24" s="239"/>
      <c r="S24" s="239"/>
      <c r="T24" s="239"/>
      <c r="U24" s="239"/>
    </row>
    <row r="25" spans="1:21" x14ac:dyDescent="0.25">
      <c r="A25" s="239" t="s">
        <v>132</v>
      </c>
      <c r="B25" s="239"/>
      <c r="C25" s="239"/>
      <c r="D25" s="239"/>
      <c r="E25" s="239"/>
      <c r="F25" s="239"/>
      <c r="G25" s="239"/>
      <c r="H25" s="239"/>
      <c r="I25" s="239"/>
      <c r="J25" s="239"/>
      <c r="K25" s="239"/>
      <c r="L25" s="239"/>
      <c r="M25" s="239"/>
      <c r="N25" s="239"/>
      <c r="O25" s="239"/>
      <c r="P25" s="239"/>
      <c r="Q25" s="239"/>
      <c r="R25" s="239"/>
      <c r="S25" s="239"/>
      <c r="T25" s="239"/>
      <c r="U25" s="239"/>
    </row>
    <row r="26" spans="1:21" x14ac:dyDescent="0.25">
      <c r="A26" s="239" t="s">
        <v>133</v>
      </c>
      <c r="B26" s="239"/>
      <c r="C26" s="239"/>
      <c r="D26" s="239"/>
      <c r="E26" s="239"/>
      <c r="F26" s="239"/>
      <c r="G26" s="239"/>
      <c r="H26" s="239"/>
      <c r="I26" s="239"/>
      <c r="J26" s="239"/>
      <c r="K26" s="239"/>
      <c r="L26" s="239"/>
      <c r="M26" s="239"/>
      <c r="N26" s="239"/>
      <c r="O26" s="239"/>
      <c r="P26" s="239"/>
      <c r="Q26" s="239"/>
      <c r="R26" s="239"/>
      <c r="S26" s="239"/>
      <c r="T26" s="239"/>
      <c r="U26" s="239"/>
    </row>
    <row r="27" spans="1:21" x14ac:dyDescent="0.25">
      <c r="A27" s="239"/>
      <c r="B27" s="239" t="s">
        <v>6</v>
      </c>
      <c r="C27" s="239" t="s">
        <v>7</v>
      </c>
      <c r="D27" s="239" t="s">
        <v>8</v>
      </c>
      <c r="E27" s="239" t="s">
        <v>9</v>
      </c>
      <c r="F27" s="239" t="s">
        <v>10</v>
      </c>
      <c r="G27" s="239" t="s">
        <v>11</v>
      </c>
      <c r="H27" s="239" t="s">
        <v>12</v>
      </c>
      <c r="I27" s="239" t="s">
        <v>13</v>
      </c>
      <c r="J27" s="239" t="s">
        <v>14</v>
      </c>
      <c r="K27" s="239" t="s">
        <v>15</v>
      </c>
      <c r="L27" s="239" t="s">
        <v>16</v>
      </c>
      <c r="M27" s="239" t="s">
        <v>17</v>
      </c>
      <c r="N27" s="239" t="s">
        <v>18</v>
      </c>
      <c r="O27" s="239" t="s">
        <v>19</v>
      </c>
      <c r="P27" s="239" t="s">
        <v>20</v>
      </c>
      <c r="Q27" s="239" t="s">
        <v>21</v>
      </c>
      <c r="R27" s="239" t="s">
        <v>22</v>
      </c>
      <c r="S27" s="239" t="s">
        <v>23</v>
      </c>
      <c r="T27" s="239" t="s">
        <v>24</v>
      </c>
      <c r="U27" s="239" t="s">
        <v>25</v>
      </c>
    </row>
    <row r="28" spans="1:21" x14ac:dyDescent="0.25">
      <c r="A28" s="239" t="s">
        <v>127</v>
      </c>
      <c r="B28" s="239">
        <v>25239</v>
      </c>
      <c r="C28" s="239">
        <v>25676</v>
      </c>
      <c r="D28" s="239">
        <v>26013</v>
      </c>
      <c r="E28" s="239">
        <v>26322</v>
      </c>
      <c r="F28" s="239">
        <v>26606</v>
      </c>
      <c r="G28" s="239">
        <v>27003</v>
      </c>
      <c r="H28" s="239">
        <v>27398</v>
      </c>
      <c r="I28" s="239">
        <v>27789</v>
      </c>
      <c r="J28" s="239">
        <v>28197</v>
      </c>
      <c r="K28" s="239">
        <v>28605</v>
      </c>
      <c r="L28" s="239">
        <v>29013</v>
      </c>
      <c r="M28" s="239">
        <v>29418</v>
      </c>
      <c r="N28" s="239">
        <v>29822</v>
      </c>
      <c r="O28" s="239">
        <v>30225</v>
      </c>
      <c r="P28" s="239">
        <v>30625</v>
      </c>
      <c r="Q28" s="239">
        <v>31041</v>
      </c>
      <c r="R28" s="239">
        <v>31453</v>
      </c>
      <c r="S28" s="239">
        <v>31863</v>
      </c>
      <c r="T28" s="239">
        <v>32265</v>
      </c>
      <c r="U28" s="239">
        <v>32667</v>
      </c>
    </row>
    <row r="29" spans="1:21" x14ac:dyDescent="0.25">
      <c r="A29" s="239" t="s">
        <v>128</v>
      </c>
      <c r="B29" s="239">
        <v>284</v>
      </c>
      <c r="C29" s="239">
        <v>434</v>
      </c>
      <c r="D29" s="239">
        <v>557</v>
      </c>
      <c r="E29" s="239">
        <v>667</v>
      </c>
      <c r="F29" s="239">
        <v>767</v>
      </c>
      <c r="G29" s="239">
        <v>862</v>
      </c>
      <c r="H29" s="239">
        <v>951</v>
      </c>
      <c r="I29" s="239">
        <v>1038</v>
      </c>
      <c r="J29" s="239">
        <v>1121</v>
      </c>
      <c r="K29" s="239">
        <v>1202</v>
      </c>
      <c r="L29" s="239">
        <v>1280</v>
      </c>
      <c r="M29" s="239">
        <v>1357</v>
      </c>
      <c r="N29" s="239">
        <v>1433</v>
      </c>
      <c r="O29" s="239">
        <v>1507</v>
      </c>
      <c r="P29" s="239">
        <v>1579</v>
      </c>
      <c r="Q29" s="239">
        <v>1651</v>
      </c>
      <c r="R29" s="239">
        <v>1721</v>
      </c>
      <c r="S29" s="239">
        <v>1791</v>
      </c>
      <c r="T29" s="239">
        <v>1860</v>
      </c>
      <c r="U29" s="239">
        <v>1928</v>
      </c>
    </row>
    <row r="30" spans="1:21" x14ac:dyDescent="0.25">
      <c r="A30" s="239" t="s">
        <v>129</v>
      </c>
      <c r="B30" s="239">
        <v>24875</v>
      </c>
      <c r="C30" s="239">
        <v>25119</v>
      </c>
      <c r="D30" s="239">
        <v>25299</v>
      </c>
      <c r="E30" s="239">
        <v>25468</v>
      </c>
      <c r="F30" s="239">
        <v>25623</v>
      </c>
      <c r="G30" s="239">
        <v>25898</v>
      </c>
      <c r="H30" s="239">
        <v>26178</v>
      </c>
      <c r="I30" s="239">
        <v>26460</v>
      </c>
      <c r="J30" s="239">
        <v>26761</v>
      </c>
      <c r="K30" s="239">
        <v>27065</v>
      </c>
      <c r="L30" s="239">
        <v>27372</v>
      </c>
      <c r="M30" s="239">
        <v>27679</v>
      </c>
      <c r="N30" s="239">
        <v>27986</v>
      </c>
      <c r="O30" s="239">
        <v>28295</v>
      </c>
      <c r="P30" s="239">
        <v>28602</v>
      </c>
      <c r="Q30" s="239">
        <v>28925</v>
      </c>
      <c r="R30" s="239">
        <v>29246</v>
      </c>
      <c r="S30" s="239">
        <v>29568</v>
      </c>
      <c r="T30" s="239">
        <v>29882</v>
      </c>
      <c r="U30" s="239">
        <v>30196</v>
      </c>
    </row>
    <row r="31" spans="1:21" x14ac:dyDescent="0.25">
      <c r="A31" s="239" t="s">
        <v>130</v>
      </c>
      <c r="B31" s="239">
        <v>25603</v>
      </c>
      <c r="C31" s="239">
        <v>26232</v>
      </c>
      <c r="D31" s="239">
        <v>26727</v>
      </c>
      <c r="E31" s="239">
        <v>27176</v>
      </c>
      <c r="F31" s="239">
        <v>27589</v>
      </c>
      <c r="G31" s="239">
        <v>28107</v>
      </c>
      <c r="H31" s="239">
        <v>28617</v>
      </c>
      <c r="I31" s="239">
        <v>29119</v>
      </c>
      <c r="J31" s="239">
        <v>29634</v>
      </c>
      <c r="K31" s="239">
        <v>30145</v>
      </c>
      <c r="L31" s="239">
        <v>30654</v>
      </c>
      <c r="M31" s="239">
        <v>31157</v>
      </c>
      <c r="N31" s="239">
        <v>31658</v>
      </c>
      <c r="O31" s="239">
        <v>32156</v>
      </c>
      <c r="P31" s="239">
        <v>32649</v>
      </c>
      <c r="Q31" s="239">
        <v>33156</v>
      </c>
      <c r="R31" s="239">
        <v>33659</v>
      </c>
      <c r="S31" s="239">
        <v>34159</v>
      </c>
      <c r="T31" s="239">
        <v>34649</v>
      </c>
      <c r="U31" s="239">
        <v>35138</v>
      </c>
    </row>
    <row r="32" spans="1:21" x14ac:dyDescent="0.25">
      <c r="A32" s="239"/>
      <c r="B32" s="239"/>
      <c r="C32" s="239"/>
      <c r="D32" s="239"/>
      <c r="E32" s="239"/>
      <c r="F32" s="239"/>
      <c r="G32" s="239"/>
      <c r="H32" s="239"/>
      <c r="I32" s="239"/>
      <c r="J32" s="239"/>
      <c r="K32" s="239"/>
      <c r="L32" s="239"/>
      <c r="M32" s="239"/>
      <c r="N32" s="239"/>
      <c r="O32" s="239"/>
      <c r="P32" s="239"/>
      <c r="Q32" s="239"/>
      <c r="R32" s="239"/>
      <c r="S32" s="239"/>
      <c r="T32" s="239"/>
      <c r="U32" s="239"/>
    </row>
    <row r="33" spans="1:21" x14ac:dyDescent="0.25">
      <c r="A33" s="239" t="s">
        <v>134</v>
      </c>
      <c r="B33" s="239"/>
      <c r="C33" s="239"/>
      <c r="D33" s="239"/>
      <c r="E33" s="239"/>
      <c r="F33" s="239"/>
      <c r="G33" s="239"/>
      <c r="H33" s="239"/>
      <c r="I33" s="239"/>
      <c r="J33" s="239"/>
      <c r="K33" s="239"/>
      <c r="L33" s="239"/>
      <c r="M33" s="239"/>
      <c r="N33" s="239"/>
      <c r="O33" s="239"/>
      <c r="P33" s="239"/>
      <c r="Q33" s="239"/>
      <c r="R33" s="239"/>
      <c r="S33" s="239"/>
      <c r="T33" s="239"/>
      <c r="U33" s="239"/>
    </row>
    <row r="34" spans="1:21" x14ac:dyDescent="0.25">
      <c r="A34" s="239"/>
      <c r="B34" s="239" t="s">
        <v>6</v>
      </c>
      <c r="C34" s="239" t="s">
        <v>7</v>
      </c>
      <c r="D34" s="239" t="s">
        <v>8</v>
      </c>
      <c r="E34" s="239" t="s">
        <v>9</v>
      </c>
      <c r="F34" s="239" t="s">
        <v>10</v>
      </c>
      <c r="G34" s="239" t="s">
        <v>11</v>
      </c>
      <c r="H34" s="239" t="s">
        <v>12</v>
      </c>
      <c r="I34" s="239" t="s">
        <v>13</v>
      </c>
      <c r="J34" s="239" t="s">
        <v>14</v>
      </c>
      <c r="K34" s="239" t="s">
        <v>15</v>
      </c>
      <c r="L34" s="239" t="s">
        <v>16</v>
      </c>
      <c r="M34" s="239" t="s">
        <v>17</v>
      </c>
      <c r="N34" s="239" t="s">
        <v>18</v>
      </c>
      <c r="O34" s="239" t="s">
        <v>19</v>
      </c>
      <c r="P34" s="239" t="s">
        <v>20</v>
      </c>
      <c r="Q34" s="239" t="s">
        <v>21</v>
      </c>
      <c r="R34" s="239" t="s">
        <v>22</v>
      </c>
      <c r="S34" s="239" t="s">
        <v>23</v>
      </c>
      <c r="T34" s="239" t="s">
        <v>24</v>
      </c>
      <c r="U34" s="239" t="s">
        <v>25</v>
      </c>
    </row>
    <row r="35" spans="1:21" x14ac:dyDescent="0.25">
      <c r="A35" s="239" t="s">
        <v>131</v>
      </c>
      <c r="B35" s="239">
        <v>4601</v>
      </c>
      <c r="C35" s="239">
        <v>4680</v>
      </c>
      <c r="D35" s="239">
        <v>4742</v>
      </c>
      <c r="E35" s="239">
        <v>4801</v>
      </c>
      <c r="F35" s="239">
        <v>4857</v>
      </c>
      <c r="G35" s="239">
        <v>4930</v>
      </c>
      <c r="H35" s="239">
        <v>5002</v>
      </c>
      <c r="I35" s="239">
        <v>5074</v>
      </c>
      <c r="J35" s="239">
        <v>5147</v>
      </c>
      <c r="K35" s="239">
        <v>5222</v>
      </c>
      <c r="L35" s="239">
        <v>5296</v>
      </c>
      <c r="M35" s="239">
        <v>5369</v>
      </c>
      <c r="N35" s="239">
        <v>5443</v>
      </c>
      <c r="O35" s="239">
        <v>5516</v>
      </c>
      <c r="P35" s="239">
        <v>5588</v>
      </c>
      <c r="Q35" s="239">
        <v>5664</v>
      </c>
      <c r="R35" s="239">
        <v>5739</v>
      </c>
      <c r="S35" s="239">
        <v>5813</v>
      </c>
      <c r="T35" s="239">
        <v>5886</v>
      </c>
      <c r="U35" s="239">
        <v>5959</v>
      </c>
    </row>
    <row r="36" spans="1:21" x14ac:dyDescent="0.25">
      <c r="A36" s="239" t="s">
        <v>128</v>
      </c>
      <c r="B36" s="239">
        <v>61</v>
      </c>
      <c r="C36" s="239">
        <v>97</v>
      </c>
      <c r="D36" s="239">
        <v>127</v>
      </c>
      <c r="E36" s="239">
        <v>154</v>
      </c>
      <c r="F36" s="239">
        <v>179</v>
      </c>
      <c r="G36" s="239">
        <v>204</v>
      </c>
      <c r="H36" s="239">
        <v>227</v>
      </c>
      <c r="I36" s="239">
        <v>249</v>
      </c>
      <c r="J36" s="239">
        <v>271</v>
      </c>
      <c r="K36" s="239">
        <v>293</v>
      </c>
      <c r="L36" s="239">
        <v>314</v>
      </c>
      <c r="M36" s="239">
        <v>335</v>
      </c>
      <c r="N36" s="239">
        <v>355</v>
      </c>
      <c r="O36" s="239">
        <v>375</v>
      </c>
      <c r="P36" s="239">
        <v>395</v>
      </c>
      <c r="Q36" s="239">
        <v>415</v>
      </c>
      <c r="R36" s="239">
        <v>434</v>
      </c>
      <c r="S36" s="239">
        <v>454</v>
      </c>
      <c r="T36" s="239">
        <v>473</v>
      </c>
      <c r="U36" s="239">
        <v>492</v>
      </c>
    </row>
    <row r="37" spans="1:21" x14ac:dyDescent="0.25">
      <c r="A37" s="239" t="s">
        <v>129</v>
      </c>
      <c r="B37" s="239">
        <v>4522</v>
      </c>
      <c r="C37" s="239">
        <v>4556</v>
      </c>
      <c r="D37" s="239">
        <v>4579</v>
      </c>
      <c r="E37" s="239">
        <v>4603</v>
      </c>
      <c r="F37" s="239">
        <v>4628</v>
      </c>
      <c r="G37" s="239">
        <v>4669</v>
      </c>
      <c r="H37" s="239">
        <v>4711</v>
      </c>
      <c r="I37" s="239">
        <v>4754</v>
      </c>
      <c r="J37" s="239">
        <v>4800</v>
      </c>
      <c r="K37" s="239">
        <v>4846</v>
      </c>
      <c r="L37" s="239">
        <v>4893</v>
      </c>
      <c r="M37" s="239">
        <v>4940</v>
      </c>
      <c r="N37" s="239">
        <v>4988</v>
      </c>
      <c r="O37" s="239">
        <v>5035</v>
      </c>
      <c r="P37" s="239">
        <v>5082</v>
      </c>
      <c r="Q37" s="239">
        <v>5132</v>
      </c>
      <c r="R37" s="239">
        <v>5182</v>
      </c>
      <c r="S37" s="239">
        <v>5232</v>
      </c>
      <c r="T37" s="239">
        <v>5280</v>
      </c>
      <c r="U37" s="239">
        <v>5329</v>
      </c>
    </row>
    <row r="38" spans="1:21" x14ac:dyDescent="0.25">
      <c r="A38" s="239" t="s">
        <v>130</v>
      </c>
      <c r="B38" s="239">
        <v>4679</v>
      </c>
      <c r="C38" s="239">
        <v>4804</v>
      </c>
      <c r="D38" s="239">
        <v>4904</v>
      </c>
      <c r="E38" s="239">
        <v>4998</v>
      </c>
      <c r="F38" s="239">
        <v>5087</v>
      </c>
      <c r="G38" s="239">
        <v>5191</v>
      </c>
      <c r="H38" s="239">
        <v>5293</v>
      </c>
      <c r="I38" s="239">
        <v>5393</v>
      </c>
      <c r="J38" s="239">
        <v>5495</v>
      </c>
      <c r="K38" s="239">
        <v>5597</v>
      </c>
      <c r="L38" s="239">
        <v>5698</v>
      </c>
      <c r="M38" s="239">
        <v>5798</v>
      </c>
      <c r="N38" s="239">
        <v>5898</v>
      </c>
      <c r="O38" s="239">
        <v>5997</v>
      </c>
      <c r="P38" s="239">
        <v>6095</v>
      </c>
      <c r="Q38" s="239">
        <v>6195</v>
      </c>
      <c r="R38" s="239">
        <v>6295</v>
      </c>
      <c r="S38" s="239">
        <v>6395</v>
      </c>
      <c r="T38" s="239">
        <v>6492</v>
      </c>
      <c r="U38" s="239">
        <v>6590</v>
      </c>
    </row>
    <row r="41" spans="1:21" x14ac:dyDescent="0.25">
      <c r="A41" s="35" t="s">
        <v>176</v>
      </c>
    </row>
    <row r="42" spans="1:21" x14ac:dyDescent="0.25">
      <c r="A42" s="35" t="s">
        <v>179</v>
      </c>
      <c r="B42" s="31">
        <f>B9+B6*(1+B11)</f>
        <v>5667</v>
      </c>
      <c r="C42" s="31">
        <f t="shared" ref="C42:U42" si="0">C9+C6*(1+C11)</f>
        <v>5752</v>
      </c>
      <c r="D42" s="31">
        <f t="shared" si="0"/>
        <v>5655</v>
      </c>
      <c r="E42" s="31">
        <f t="shared" si="0"/>
        <v>5702</v>
      </c>
      <c r="F42" s="31">
        <f t="shared" si="0"/>
        <v>5748</v>
      </c>
      <c r="G42" s="31">
        <f t="shared" si="0"/>
        <v>5813</v>
      </c>
      <c r="H42" s="31">
        <f t="shared" si="0"/>
        <v>5883</v>
      </c>
      <c r="I42" s="31">
        <f t="shared" si="0"/>
        <v>5899</v>
      </c>
      <c r="J42" s="31">
        <f t="shared" si="0"/>
        <v>5970</v>
      </c>
      <c r="K42" s="31">
        <f t="shared" si="0"/>
        <v>6045</v>
      </c>
      <c r="L42" s="31">
        <f t="shared" si="0"/>
        <v>6123</v>
      </c>
      <c r="M42" s="31">
        <f t="shared" si="0"/>
        <v>6200</v>
      </c>
      <c r="N42" s="31">
        <f t="shared" si="0"/>
        <v>5920</v>
      </c>
      <c r="O42" s="31">
        <f t="shared" si="0"/>
        <v>5998</v>
      </c>
      <c r="P42" s="31">
        <f t="shared" si="0"/>
        <v>6073</v>
      </c>
      <c r="Q42" s="31">
        <f t="shared" si="0"/>
        <v>6160.0000000000009</v>
      </c>
      <c r="R42" s="31">
        <f t="shared" si="0"/>
        <v>6246</v>
      </c>
      <c r="S42" s="31">
        <f t="shared" si="0"/>
        <v>6330.0000000000009</v>
      </c>
      <c r="T42" s="31">
        <f t="shared" si="0"/>
        <v>6413</v>
      </c>
      <c r="U42" s="31">
        <f t="shared" si="0"/>
        <v>6496.0000000000009</v>
      </c>
    </row>
    <row r="43" spans="1:21" x14ac:dyDescent="0.25">
      <c r="A43" s="35" t="s">
        <v>174</v>
      </c>
      <c r="B43" s="31">
        <f>(B37+B5)*(1+B11)+B9</f>
        <v>5579.6669578510591</v>
      </c>
      <c r="C43" s="31">
        <f t="shared" ref="C43:U43" si="1">(C37+C5)*(1+C11)+C9</f>
        <v>5614.3618718999351</v>
      </c>
      <c r="D43" s="31">
        <f t="shared" si="1"/>
        <v>5472.4260683760685</v>
      </c>
      <c r="E43" s="31">
        <f t="shared" si="1"/>
        <v>5480.2249047013975</v>
      </c>
      <c r="F43" s="31">
        <f t="shared" si="1"/>
        <v>5491.4988452655889</v>
      </c>
      <c r="G43" s="31">
        <f t="shared" si="1"/>
        <v>5520.6540136901058</v>
      </c>
      <c r="H43" s="31">
        <f t="shared" si="1"/>
        <v>5557.0847665847668</v>
      </c>
      <c r="I43" s="31">
        <f t="shared" si="1"/>
        <v>5540.5767131594903</v>
      </c>
      <c r="J43" s="31">
        <f t="shared" si="1"/>
        <v>5581.3821592496515</v>
      </c>
      <c r="K43" s="31">
        <f t="shared" si="1"/>
        <v>5623.9066561638447</v>
      </c>
      <c r="L43" s="31">
        <f t="shared" si="1"/>
        <v>5671.611812706431</v>
      </c>
      <c r="M43" s="31">
        <f t="shared" si="1"/>
        <v>5719.5134202453983</v>
      </c>
      <c r="N43" s="31">
        <f t="shared" si="1"/>
        <v>5410.4275444570567</v>
      </c>
      <c r="O43" s="31">
        <f t="shared" si="1"/>
        <v>5459.2440709617185</v>
      </c>
      <c r="P43" s="31">
        <f t="shared" si="1"/>
        <v>5506.2464035411285</v>
      </c>
      <c r="Q43" s="31">
        <f t="shared" si="1"/>
        <v>5564.1600000000008</v>
      </c>
      <c r="R43" s="31">
        <f t="shared" si="1"/>
        <v>5622.1839698762769</v>
      </c>
      <c r="S43" s="31">
        <f t="shared" si="1"/>
        <v>5679.3046709129512</v>
      </c>
      <c r="T43" s="31">
        <f t="shared" si="1"/>
        <v>5734.2926999650717</v>
      </c>
      <c r="U43" s="31">
        <f t="shared" si="1"/>
        <v>5790.4000000000005</v>
      </c>
    </row>
    <row r="44" spans="1:21" x14ac:dyDescent="0.25">
      <c r="A44" s="35" t="s">
        <v>175</v>
      </c>
      <c r="B44" s="31">
        <f>(B38+B5)*(1+B11)+B9</f>
        <v>5753.2275606027515</v>
      </c>
      <c r="C44" s="31">
        <f t="shared" ref="C44:U44" si="2">(C38+C5)*(1+C11)+C9</f>
        <v>5889.6381281000649</v>
      </c>
      <c r="D44" s="31">
        <f t="shared" si="2"/>
        <v>5836.4538461538459</v>
      </c>
      <c r="E44" s="31">
        <f t="shared" si="2"/>
        <v>5922.65501905972</v>
      </c>
      <c r="F44" s="31">
        <f t="shared" si="2"/>
        <v>6005.6212471131648</v>
      </c>
      <c r="G44" s="31">
        <f t="shared" si="2"/>
        <v>6105.3459863098942</v>
      </c>
      <c r="H44" s="31">
        <f t="shared" si="2"/>
        <v>6208.9152334152332</v>
      </c>
      <c r="I44" s="31">
        <f t="shared" si="2"/>
        <v>6256.303214069133</v>
      </c>
      <c r="J44" s="31">
        <f t="shared" si="2"/>
        <v>6359.7377768908409</v>
      </c>
      <c r="K44" s="31">
        <f t="shared" si="2"/>
        <v>6464.9734147302088</v>
      </c>
      <c r="L44" s="31">
        <f t="shared" si="2"/>
        <v>6573.2681173499122</v>
      </c>
      <c r="M44" s="31">
        <f t="shared" si="2"/>
        <v>6680.4865797546008</v>
      </c>
      <c r="N44" s="31">
        <f t="shared" si="2"/>
        <v>6429.5724555429442</v>
      </c>
      <c r="O44" s="31">
        <f t="shared" si="2"/>
        <v>6536.7559290382824</v>
      </c>
      <c r="P44" s="31">
        <f t="shared" si="2"/>
        <v>6640.8736628550341</v>
      </c>
      <c r="Q44" s="31">
        <f t="shared" si="2"/>
        <v>6754.72</v>
      </c>
      <c r="R44" s="31">
        <f t="shared" si="2"/>
        <v>6868.696073157611</v>
      </c>
      <c r="S44" s="31">
        <f t="shared" si="2"/>
        <v>6981.8152866242044</v>
      </c>
      <c r="T44" s="31">
        <f t="shared" si="2"/>
        <v>7091.7073000349283</v>
      </c>
      <c r="U44" s="31">
        <f t="shared" si="2"/>
        <v>7202.72</v>
      </c>
    </row>
    <row r="46" spans="1:21" x14ac:dyDescent="0.25">
      <c r="A46" t="s">
        <v>133</v>
      </c>
    </row>
    <row r="47" spans="1:21" x14ac:dyDescent="0.25">
      <c r="A47" s="35" t="s">
        <v>177</v>
      </c>
      <c r="B47">
        <f>B22</f>
        <v>28287</v>
      </c>
      <c r="C47">
        <f t="shared" ref="C47:U47" si="3">C22</f>
        <v>28628</v>
      </c>
      <c r="D47">
        <f t="shared" si="3"/>
        <v>27925</v>
      </c>
      <c r="E47">
        <f t="shared" si="3"/>
        <v>28016</v>
      </c>
      <c r="F47">
        <f t="shared" si="3"/>
        <v>28229</v>
      </c>
      <c r="G47">
        <f t="shared" si="3"/>
        <v>28558</v>
      </c>
      <c r="H47">
        <f t="shared" si="3"/>
        <v>28906</v>
      </c>
      <c r="I47">
        <f t="shared" si="3"/>
        <v>29047</v>
      </c>
      <c r="J47">
        <f t="shared" si="3"/>
        <v>29373</v>
      </c>
      <c r="K47">
        <f t="shared" si="3"/>
        <v>29742</v>
      </c>
      <c r="L47">
        <f t="shared" si="3"/>
        <v>30121</v>
      </c>
      <c r="M47">
        <f t="shared" si="3"/>
        <v>30510</v>
      </c>
      <c r="N47">
        <f t="shared" si="3"/>
        <v>29444</v>
      </c>
      <c r="O47">
        <f t="shared" si="3"/>
        <v>29785</v>
      </c>
      <c r="P47">
        <f t="shared" si="3"/>
        <v>30171</v>
      </c>
      <c r="Q47">
        <f t="shared" si="3"/>
        <v>30609</v>
      </c>
      <c r="R47">
        <f t="shared" si="3"/>
        <v>31052</v>
      </c>
      <c r="S47">
        <f t="shared" si="3"/>
        <v>31294</v>
      </c>
      <c r="T47">
        <f t="shared" si="3"/>
        <v>31706</v>
      </c>
      <c r="U47">
        <f t="shared" si="3"/>
        <v>32115</v>
      </c>
    </row>
    <row r="48" spans="1:21" x14ac:dyDescent="0.25">
      <c r="A48" s="35" t="s">
        <v>174</v>
      </c>
      <c r="B48">
        <f>SUM(B30,B21,B15:B16)</f>
        <v>27923</v>
      </c>
      <c r="C48">
        <f t="shared" ref="C48:U48" si="4">SUM(C30,C21,C15:C16)</f>
        <v>28071</v>
      </c>
      <c r="D48">
        <f t="shared" si="4"/>
        <v>27211</v>
      </c>
      <c r="E48">
        <f t="shared" si="4"/>
        <v>27162</v>
      </c>
      <c r="F48">
        <f t="shared" si="4"/>
        <v>27246</v>
      </c>
      <c r="G48">
        <f t="shared" si="4"/>
        <v>27453</v>
      </c>
      <c r="H48">
        <f t="shared" si="4"/>
        <v>27686</v>
      </c>
      <c r="I48">
        <f t="shared" si="4"/>
        <v>27718</v>
      </c>
      <c r="J48">
        <f t="shared" si="4"/>
        <v>27937</v>
      </c>
      <c r="K48">
        <f t="shared" si="4"/>
        <v>28202</v>
      </c>
      <c r="L48">
        <f t="shared" si="4"/>
        <v>28480</v>
      </c>
      <c r="M48">
        <f t="shared" si="4"/>
        <v>28771</v>
      </c>
      <c r="N48">
        <f t="shared" si="4"/>
        <v>27608</v>
      </c>
      <c r="O48">
        <f t="shared" si="4"/>
        <v>27855</v>
      </c>
      <c r="P48">
        <f t="shared" si="4"/>
        <v>28148</v>
      </c>
      <c r="Q48">
        <f t="shared" si="4"/>
        <v>28493</v>
      </c>
      <c r="R48">
        <f t="shared" si="4"/>
        <v>28845</v>
      </c>
      <c r="S48">
        <f t="shared" si="4"/>
        <v>28999</v>
      </c>
      <c r="T48">
        <f t="shared" si="4"/>
        <v>29323</v>
      </c>
      <c r="U48">
        <f t="shared" si="4"/>
        <v>29644</v>
      </c>
    </row>
    <row r="49" spans="1:21" x14ac:dyDescent="0.25">
      <c r="A49" s="35" t="s">
        <v>175</v>
      </c>
      <c r="B49">
        <f>SUM(B31,B21,B15:B16)</f>
        <v>28651</v>
      </c>
      <c r="C49">
        <f t="shared" ref="C49:U49" si="5">SUM(C31,C21,C15:C16)</f>
        <v>29184</v>
      </c>
      <c r="D49">
        <f t="shared" si="5"/>
        <v>28639</v>
      </c>
      <c r="E49">
        <f t="shared" si="5"/>
        <v>28870</v>
      </c>
      <c r="F49">
        <f t="shared" si="5"/>
        <v>29212</v>
      </c>
      <c r="G49">
        <f t="shared" si="5"/>
        <v>29662</v>
      </c>
      <c r="H49">
        <f t="shared" si="5"/>
        <v>30125</v>
      </c>
      <c r="I49">
        <f t="shared" si="5"/>
        <v>30377</v>
      </c>
      <c r="J49">
        <f t="shared" si="5"/>
        <v>30810</v>
      </c>
      <c r="K49">
        <f t="shared" si="5"/>
        <v>31282</v>
      </c>
      <c r="L49">
        <f t="shared" si="5"/>
        <v>31762</v>
      </c>
      <c r="M49">
        <f t="shared" si="5"/>
        <v>32249</v>
      </c>
      <c r="N49">
        <f t="shared" si="5"/>
        <v>31280</v>
      </c>
      <c r="O49">
        <f t="shared" si="5"/>
        <v>31716</v>
      </c>
      <c r="P49">
        <f t="shared" si="5"/>
        <v>32195</v>
      </c>
      <c r="Q49">
        <f t="shared" si="5"/>
        <v>32724</v>
      </c>
      <c r="R49">
        <f t="shared" si="5"/>
        <v>33258</v>
      </c>
      <c r="S49">
        <f t="shared" si="5"/>
        <v>33590</v>
      </c>
      <c r="T49">
        <f t="shared" si="5"/>
        <v>34090</v>
      </c>
      <c r="U49">
        <f t="shared" si="5"/>
        <v>34586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zoomScale="80" zoomScaleNormal="8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2" x14ac:dyDescent="0.25">
      <c r="A1" t="s">
        <v>183</v>
      </c>
    </row>
    <row r="2" spans="1:42" ht="15.75" x14ac:dyDescent="0.25">
      <c r="B2" s="1" t="s">
        <v>0</v>
      </c>
      <c r="F2" s="2"/>
    </row>
    <row r="3" spans="1:42"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2" ht="15.75" x14ac:dyDescent="0.25">
      <c r="B4" s="241" t="s">
        <v>107</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2" ht="15.75" x14ac:dyDescent="0.25">
      <c r="B5" s="241" t="s">
        <v>116</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2" ht="15.75" thickBot="1" x14ac:dyDescent="0.3">
      <c r="B6" t="s">
        <v>4</v>
      </c>
      <c r="D6" s="4"/>
      <c r="E6" s="4"/>
      <c r="F6" s="5"/>
      <c r="G6" s="6" t="s">
        <v>6</v>
      </c>
      <c r="H6" s="7" t="s">
        <v>7</v>
      </c>
      <c r="I6" s="7" t="s">
        <v>8</v>
      </c>
      <c r="J6" s="7" t="s">
        <v>9</v>
      </c>
      <c r="K6" s="7" t="s">
        <v>10</v>
      </c>
      <c r="L6" s="7" t="s">
        <v>11</v>
      </c>
      <c r="M6" s="7" t="s">
        <v>12</v>
      </c>
      <c r="N6" s="7" t="s">
        <v>13</v>
      </c>
      <c r="O6" s="7" t="s">
        <v>14</v>
      </c>
      <c r="P6" s="7" t="s">
        <v>15</v>
      </c>
      <c r="Q6" s="7" t="s">
        <v>16</v>
      </c>
      <c r="R6" s="7" t="s">
        <v>17</v>
      </c>
      <c r="S6" s="7" t="s">
        <v>18</v>
      </c>
      <c r="T6" s="7" t="s">
        <v>19</v>
      </c>
      <c r="U6" s="7" t="s">
        <v>20</v>
      </c>
      <c r="V6" s="7" t="s">
        <v>21</v>
      </c>
      <c r="W6" s="7" t="s">
        <v>22</v>
      </c>
      <c r="X6" s="7" t="s">
        <v>23</v>
      </c>
      <c r="Y6" s="9" t="s">
        <v>24</v>
      </c>
      <c r="Z6" s="10" t="s">
        <v>25</v>
      </c>
      <c r="AA6" s="10" t="s">
        <v>26</v>
      </c>
      <c r="AB6" s="10" t="s">
        <v>27</v>
      </c>
      <c r="AC6" s="10" t="s">
        <v>28</v>
      </c>
      <c r="AD6" s="10" t="s">
        <v>29</v>
      </c>
      <c r="AE6" s="10" t="s">
        <v>30</v>
      </c>
      <c r="AF6" s="10" t="s">
        <v>31</v>
      </c>
      <c r="AG6" s="10" t="s">
        <v>32</v>
      </c>
      <c r="AH6" s="10" t="s">
        <v>33</v>
      </c>
      <c r="AI6" s="10" t="s">
        <v>34</v>
      </c>
      <c r="AJ6" s="10" t="s">
        <v>35</v>
      </c>
      <c r="AK6" s="10" t="s">
        <v>36</v>
      </c>
      <c r="AL6" s="10" t="s">
        <v>37</v>
      </c>
      <c r="AM6" s="10" t="s">
        <v>38</v>
      </c>
      <c r="AN6" s="10" t="s">
        <v>39</v>
      </c>
      <c r="AO6" s="10" t="s">
        <v>40</v>
      </c>
      <c r="AP6" s="10" t="s">
        <v>108</v>
      </c>
    </row>
    <row r="7" spans="1:42" x14ac:dyDescent="0.25">
      <c r="B7" s="11" t="s">
        <v>41</v>
      </c>
      <c r="C7" s="12"/>
      <c r="D7" s="12"/>
      <c r="E7" s="13"/>
      <c r="F7" s="14"/>
      <c r="G7" s="15"/>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2"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2"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2" x14ac:dyDescent="0.25">
      <c r="B10" s="27"/>
      <c r="C10" s="21"/>
      <c r="D10" s="192"/>
      <c r="E10" s="189" t="s">
        <v>44</v>
      </c>
      <c r="F10" s="34"/>
      <c r="G10" s="24">
        <v>0</v>
      </c>
      <c r="H10" s="24">
        <v>0</v>
      </c>
      <c r="I10" s="24">
        <v>0</v>
      </c>
      <c r="J10" s="17">
        <v>0</v>
      </c>
      <c r="K10" s="24">
        <v>0</v>
      </c>
      <c r="L10" s="24">
        <v>0</v>
      </c>
      <c r="M10" s="24">
        <v>0</v>
      </c>
      <c r="N10" s="24">
        <v>0</v>
      </c>
      <c r="O10" s="24">
        <v>0</v>
      </c>
      <c r="P10" s="24">
        <v>0</v>
      </c>
      <c r="Q10" s="24">
        <v>0</v>
      </c>
      <c r="R10" s="24">
        <v>0</v>
      </c>
      <c r="S10" s="24">
        <v>0</v>
      </c>
      <c r="T10" s="24">
        <v>520</v>
      </c>
      <c r="U10" s="24">
        <v>1040</v>
      </c>
      <c r="V10" s="24">
        <v>1300</v>
      </c>
      <c r="W10" s="24">
        <v>1300</v>
      </c>
      <c r="X10" s="25">
        <v>1300</v>
      </c>
      <c r="Y10" s="24">
        <v>1300</v>
      </c>
      <c r="Z10" s="24">
        <v>1300</v>
      </c>
      <c r="AA10" s="24">
        <v>1300</v>
      </c>
      <c r="AB10" s="24">
        <v>1300</v>
      </c>
      <c r="AC10" s="24">
        <v>1300</v>
      </c>
      <c r="AD10" s="24">
        <v>1300</v>
      </c>
      <c r="AE10" s="24">
        <v>1300</v>
      </c>
      <c r="AF10" s="24">
        <v>1300</v>
      </c>
      <c r="AG10" s="24">
        <v>1300</v>
      </c>
      <c r="AH10" s="24">
        <v>1300</v>
      </c>
      <c r="AI10" s="24">
        <v>1300</v>
      </c>
      <c r="AJ10" s="24">
        <v>1300</v>
      </c>
      <c r="AK10" s="24">
        <v>1300</v>
      </c>
      <c r="AL10" s="24">
        <v>1300</v>
      </c>
      <c r="AM10" s="24">
        <v>1300</v>
      </c>
      <c r="AN10" s="24">
        <v>1300</v>
      </c>
      <c r="AO10" s="24">
        <v>1300</v>
      </c>
      <c r="AP10" s="25">
        <v>1300</v>
      </c>
    </row>
    <row r="11" spans="1:42" x14ac:dyDescent="0.25">
      <c r="B11" s="27"/>
      <c r="C11" s="21"/>
      <c r="D11" s="192"/>
      <c r="E11" s="189" t="s">
        <v>45</v>
      </c>
      <c r="F11" s="34"/>
      <c r="G11" s="24">
        <v>0</v>
      </c>
      <c r="H11" s="24">
        <v>0</v>
      </c>
      <c r="I11" s="24">
        <v>0</v>
      </c>
      <c r="J11" s="17">
        <v>0</v>
      </c>
      <c r="K11" s="24">
        <v>0</v>
      </c>
      <c r="L11" s="24">
        <v>0</v>
      </c>
      <c r="M11" s="24">
        <v>90</v>
      </c>
      <c r="N11" s="24">
        <v>630</v>
      </c>
      <c r="O11" s="24">
        <v>630</v>
      </c>
      <c r="P11" s="24">
        <v>630</v>
      </c>
      <c r="Q11" s="24">
        <v>630</v>
      </c>
      <c r="R11" s="24">
        <v>630</v>
      </c>
      <c r="S11" s="24">
        <v>630</v>
      </c>
      <c r="T11" s="24">
        <v>630</v>
      </c>
      <c r="U11" s="24">
        <v>630</v>
      </c>
      <c r="V11" s="24">
        <v>630</v>
      </c>
      <c r="W11" s="24">
        <v>630</v>
      </c>
      <c r="X11" s="25">
        <v>630</v>
      </c>
      <c r="Y11" s="24">
        <v>630</v>
      </c>
      <c r="Z11" s="24">
        <v>630</v>
      </c>
      <c r="AA11" s="24">
        <v>630</v>
      </c>
      <c r="AB11" s="24">
        <v>630</v>
      </c>
      <c r="AC11" s="24">
        <v>630</v>
      </c>
      <c r="AD11" s="24">
        <v>630</v>
      </c>
      <c r="AE11" s="24">
        <v>630</v>
      </c>
      <c r="AF11" s="24">
        <v>630</v>
      </c>
      <c r="AG11" s="24">
        <v>630</v>
      </c>
      <c r="AH11" s="24">
        <v>630</v>
      </c>
      <c r="AI11" s="24">
        <v>630</v>
      </c>
      <c r="AJ11" s="24">
        <v>630</v>
      </c>
      <c r="AK11" s="24">
        <v>630</v>
      </c>
      <c r="AL11" s="24">
        <v>630</v>
      </c>
      <c r="AM11" s="24">
        <v>630</v>
      </c>
      <c r="AN11" s="24">
        <v>630</v>
      </c>
      <c r="AO11" s="24">
        <v>630</v>
      </c>
      <c r="AP11" s="25">
        <v>630</v>
      </c>
    </row>
    <row r="12" spans="1:42" s="35" customFormat="1" x14ac:dyDescent="0.25">
      <c r="B12" s="36">
        <v>1</v>
      </c>
      <c r="C12" s="37"/>
      <c r="D12" s="38" t="s">
        <v>46</v>
      </c>
      <c r="E12" s="39"/>
      <c r="F12" s="40"/>
      <c r="G12" s="41">
        <v>0</v>
      </c>
      <c r="H12" s="41">
        <v>0</v>
      </c>
      <c r="I12" s="41">
        <v>0</v>
      </c>
      <c r="J12" s="41">
        <v>0</v>
      </c>
      <c r="K12" s="41">
        <v>0</v>
      </c>
      <c r="L12" s="41">
        <v>0</v>
      </c>
      <c r="M12" s="41">
        <v>90</v>
      </c>
      <c r="N12" s="41">
        <v>630</v>
      </c>
      <c r="O12" s="41">
        <v>630</v>
      </c>
      <c r="P12" s="41">
        <v>630</v>
      </c>
      <c r="Q12" s="41">
        <v>630</v>
      </c>
      <c r="R12" s="41">
        <v>630</v>
      </c>
      <c r="S12" s="41">
        <v>630</v>
      </c>
      <c r="T12" s="41">
        <v>1150</v>
      </c>
      <c r="U12" s="41">
        <v>1670</v>
      </c>
      <c r="V12" s="41">
        <v>1930</v>
      </c>
      <c r="W12" s="41">
        <v>1930</v>
      </c>
      <c r="X12" s="42">
        <v>1930</v>
      </c>
      <c r="Y12" s="41">
        <v>1930</v>
      </c>
      <c r="Z12" s="41">
        <v>1930</v>
      </c>
      <c r="AA12" s="41">
        <v>1930</v>
      </c>
      <c r="AB12" s="41">
        <v>1930</v>
      </c>
      <c r="AC12" s="41">
        <v>1930</v>
      </c>
      <c r="AD12" s="41">
        <v>1930</v>
      </c>
      <c r="AE12" s="41">
        <v>1930</v>
      </c>
      <c r="AF12" s="41">
        <v>1930</v>
      </c>
      <c r="AG12" s="41">
        <v>1930</v>
      </c>
      <c r="AH12" s="41">
        <v>1930</v>
      </c>
      <c r="AI12" s="41">
        <v>1930</v>
      </c>
      <c r="AJ12" s="41">
        <v>1930</v>
      </c>
      <c r="AK12" s="41">
        <v>1930</v>
      </c>
      <c r="AL12" s="41">
        <v>1930</v>
      </c>
      <c r="AM12" s="41">
        <v>1930</v>
      </c>
      <c r="AN12" s="41">
        <v>1930</v>
      </c>
      <c r="AO12" s="41">
        <v>1930</v>
      </c>
      <c r="AP12" s="42">
        <v>1930</v>
      </c>
    </row>
    <row r="13" spans="1:42"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2" s="35" customFormat="1" x14ac:dyDescent="0.25">
      <c r="B14" s="43"/>
      <c r="C14" s="191"/>
      <c r="D14" s="192"/>
      <c r="E14" s="191"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245</v>
      </c>
      <c r="AO14" s="17">
        <v>245</v>
      </c>
      <c r="AP14" s="44">
        <v>245</v>
      </c>
    </row>
    <row r="15" spans="1:42" ht="15.75" customHeight="1" x14ac:dyDescent="0.25">
      <c r="B15" s="27"/>
      <c r="C15" s="21"/>
      <c r="D15" s="192"/>
      <c r="E15" s="191"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s="35" customFormat="1" x14ac:dyDescent="0.2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245</v>
      </c>
      <c r="AO16" s="41">
        <v>245</v>
      </c>
      <c r="AP16" s="42">
        <v>245</v>
      </c>
    </row>
    <row r="17" spans="2:42" s="35" customFormat="1" x14ac:dyDescent="0.25">
      <c r="B17" s="47"/>
      <c r="D17" s="192" t="s">
        <v>51</v>
      </c>
      <c r="E17" s="19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row>
    <row r="18" spans="2:42" s="35" customFormat="1" x14ac:dyDescent="0.25">
      <c r="B18" s="47"/>
      <c r="E18" s="191"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row>
    <row r="19" spans="2:42" s="35" customFormat="1" x14ac:dyDescent="0.25">
      <c r="B19" s="47"/>
      <c r="C19" s="191"/>
      <c r="E19" s="195"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row>
    <row r="20" spans="2:42" s="35" customFormat="1" x14ac:dyDescent="0.2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row>
    <row r="21" spans="2:42" s="35" customFormat="1" x14ac:dyDescent="0.25">
      <c r="B21" s="57">
        <v>4</v>
      </c>
      <c r="C21" s="58" t="s">
        <v>55</v>
      </c>
      <c r="D21" s="59"/>
      <c r="E21" s="60"/>
      <c r="F21" s="61" t="s">
        <v>56</v>
      </c>
      <c r="G21" s="62">
        <v>0</v>
      </c>
      <c r="H21" s="62">
        <v>0</v>
      </c>
      <c r="I21" s="62">
        <v>0</v>
      </c>
      <c r="J21" s="62">
        <v>0</v>
      </c>
      <c r="K21" s="62">
        <v>0</v>
      </c>
      <c r="L21" s="62">
        <v>0</v>
      </c>
      <c r="M21" s="62">
        <v>90</v>
      </c>
      <c r="N21" s="62">
        <v>630</v>
      </c>
      <c r="O21" s="62">
        <v>630</v>
      </c>
      <c r="P21" s="62">
        <v>630</v>
      </c>
      <c r="Q21" s="62">
        <v>630</v>
      </c>
      <c r="R21" s="62">
        <v>630</v>
      </c>
      <c r="S21" s="62">
        <v>630</v>
      </c>
      <c r="T21" s="62">
        <v>1150</v>
      </c>
      <c r="U21" s="62">
        <v>1670</v>
      </c>
      <c r="V21" s="62">
        <v>1930</v>
      </c>
      <c r="W21" s="62">
        <v>1930</v>
      </c>
      <c r="X21" s="63">
        <v>1930</v>
      </c>
      <c r="Y21" s="62">
        <v>1930</v>
      </c>
      <c r="Z21" s="62">
        <v>1930</v>
      </c>
      <c r="AA21" s="62">
        <v>1930</v>
      </c>
      <c r="AB21" s="62">
        <v>1930</v>
      </c>
      <c r="AC21" s="62">
        <v>1930</v>
      </c>
      <c r="AD21" s="62">
        <v>1930</v>
      </c>
      <c r="AE21" s="62">
        <v>1930</v>
      </c>
      <c r="AF21" s="62">
        <v>1930</v>
      </c>
      <c r="AG21" s="62">
        <v>1930</v>
      </c>
      <c r="AH21" s="62">
        <v>1930</v>
      </c>
      <c r="AI21" s="62">
        <v>1930</v>
      </c>
      <c r="AJ21" s="62">
        <v>1930</v>
      </c>
      <c r="AK21" s="62">
        <v>1930</v>
      </c>
      <c r="AL21" s="62">
        <v>1930</v>
      </c>
      <c r="AM21" s="62">
        <v>1930</v>
      </c>
      <c r="AN21" s="62">
        <v>2175</v>
      </c>
      <c r="AO21" s="62">
        <v>2175</v>
      </c>
      <c r="AP21" s="63">
        <v>2175</v>
      </c>
    </row>
    <row r="22" spans="2:42" s="35" customFormat="1" x14ac:dyDescent="0.25">
      <c r="B22" s="65"/>
      <c r="C22" s="20" t="s">
        <v>57</v>
      </c>
      <c r="D22" s="66"/>
      <c r="E22" s="189"/>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row>
    <row r="23" spans="2:42" s="35" customFormat="1" x14ac:dyDescent="0.25">
      <c r="B23" s="43"/>
      <c r="C23" s="191"/>
      <c r="D23" s="248" t="s">
        <v>58</v>
      </c>
      <c r="E23" s="249"/>
      <c r="F23" s="69"/>
      <c r="G23" s="50">
        <v>5124</v>
      </c>
      <c r="H23" s="50">
        <v>5127</v>
      </c>
      <c r="I23" s="50">
        <v>5164</v>
      </c>
      <c r="J23" s="50">
        <v>5167</v>
      </c>
      <c r="K23" s="50">
        <v>5194</v>
      </c>
      <c r="L23" s="50">
        <v>5197</v>
      </c>
      <c r="M23" s="50">
        <v>5200</v>
      </c>
      <c r="N23" s="50">
        <v>5203</v>
      </c>
      <c r="O23" s="50">
        <v>5206</v>
      </c>
      <c r="P23" s="50">
        <v>5209</v>
      </c>
      <c r="Q23" s="50">
        <v>5209</v>
      </c>
      <c r="R23" s="50">
        <v>5209</v>
      </c>
      <c r="S23" s="50">
        <v>5209</v>
      </c>
      <c r="T23" s="50">
        <v>5209</v>
      </c>
      <c r="U23" s="50">
        <v>5209</v>
      </c>
      <c r="V23" s="50">
        <v>5185</v>
      </c>
      <c r="W23" s="50">
        <v>5185</v>
      </c>
      <c r="X23" s="51">
        <v>5185</v>
      </c>
      <c r="Y23" s="70">
        <v>5185</v>
      </c>
      <c r="Z23" s="17">
        <v>5185</v>
      </c>
      <c r="AA23" s="17">
        <v>5185</v>
      </c>
      <c r="AB23" s="17">
        <v>5185</v>
      </c>
      <c r="AC23" s="17">
        <v>5185</v>
      </c>
      <c r="AD23" s="17">
        <v>5185</v>
      </c>
      <c r="AE23" s="17">
        <v>5185</v>
      </c>
      <c r="AF23" s="17">
        <v>5185</v>
      </c>
      <c r="AG23" s="17">
        <v>5185</v>
      </c>
      <c r="AH23" s="17">
        <v>5185</v>
      </c>
      <c r="AI23" s="17">
        <v>5185</v>
      </c>
      <c r="AJ23" s="17">
        <v>5185</v>
      </c>
      <c r="AK23" s="17">
        <v>5185</v>
      </c>
      <c r="AL23" s="17">
        <v>5185</v>
      </c>
      <c r="AM23" s="17">
        <v>5185</v>
      </c>
      <c r="AN23" s="17">
        <v>5185</v>
      </c>
      <c r="AO23" s="17">
        <v>5185</v>
      </c>
      <c r="AP23" s="51">
        <v>5185</v>
      </c>
    </row>
    <row r="24" spans="2:42"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2:42" x14ac:dyDescent="0.25">
      <c r="B25" s="27"/>
      <c r="C25" s="21"/>
      <c r="D25" s="192"/>
      <c r="E25" s="188" t="s">
        <v>60</v>
      </c>
      <c r="F25" s="73"/>
      <c r="G25" s="26">
        <v>105</v>
      </c>
      <c r="H25" s="26">
        <v>105</v>
      </c>
      <c r="I25" s="26">
        <v>105</v>
      </c>
      <c r="J25" s="50">
        <v>105</v>
      </c>
      <c r="K25" s="26">
        <v>105</v>
      </c>
      <c r="L25" s="26">
        <v>105</v>
      </c>
      <c r="M25" s="26">
        <v>0</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2:42" x14ac:dyDescent="0.25">
      <c r="B26" s="27"/>
      <c r="C26" s="21"/>
      <c r="D26" s="192"/>
      <c r="E26" s="189" t="s">
        <v>61</v>
      </c>
      <c r="F26" s="30"/>
      <c r="G26" s="26">
        <v>0</v>
      </c>
      <c r="H26" s="26">
        <v>66</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2:42" x14ac:dyDescent="0.25">
      <c r="B27" s="27"/>
      <c r="C27" s="21"/>
      <c r="D27" s="192"/>
      <c r="E27" s="19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2:42" s="35" customFormat="1" x14ac:dyDescent="0.25">
      <c r="B28" s="47"/>
      <c r="C28" s="191"/>
      <c r="D28" s="191" t="s">
        <v>63</v>
      </c>
      <c r="F28" s="74"/>
      <c r="G28" s="50">
        <v>550</v>
      </c>
      <c r="H28" s="50">
        <v>385</v>
      </c>
      <c r="I28" s="50">
        <v>385</v>
      </c>
      <c r="J28" s="50">
        <v>385</v>
      </c>
      <c r="K28" s="50">
        <v>385</v>
      </c>
      <c r="L28" s="50">
        <v>385</v>
      </c>
      <c r="M28" s="50">
        <v>385</v>
      </c>
      <c r="N28" s="50">
        <v>385</v>
      </c>
      <c r="O28" s="50">
        <v>385</v>
      </c>
      <c r="P28" s="50">
        <v>385</v>
      </c>
      <c r="Q28" s="50">
        <v>385</v>
      </c>
      <c r="R28" s="50">
        <v>385</v>
      </c>
      <c r="S28" s="50">
        <v>0</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row>
    <row r="29" spans="2:42" s="35" customFormat="1" x14ac:dyDescent="0.25">
      <c r="B29" s="47"/>
      <c r="C29" s="191"/>
      <c r="D29" s="191" t="s">
        <v>64</v>
      </c>
      <c r="F29" s="74"/>
      <c r="G29" s="50">
        <v>0</v>
      </c>
      <c r="H29" s="50">
        <v>220</v>
      </c>
      <c r="I29" s="50">
        <v>220</v>
      </c>
      <c r="J29" s="50">
        <v>220</v>
      </c>
      <c r="K29" s="50">
        <v>220</v>
      </c>
      <c r="L29" s="50">
        <v>220</v>
      </c>
      <c r="M29" s="50">
        <v>220</v>
      </c>
      <c r="N29" s="50">
        <v>220</v>
      </c>
      <c r="O29" s="50">
        <v>220</v>
      </c>
      <c r="P29" s="50">
        <v>220</v>
      </c>
      <c r="Q29" s="50">
        <v>220</v>
      </c>
      <c r="R29" s="50">
        <v>220</v>
      </c>
      <c r="S29" s="50">
        <v>220</v>
      </c>
      <c r="T29" s="50">
        <v>220</v>
      </c>
      <c r="U29" s="50">
        <v>220</v>
      </c>
      <c r="V29" s="50">
        <v>220</v>
      </c>
      <c r="W29" s="50">
        <v>220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2:42" x14ac:dyDescent="0.25">
      <c r="B30" s="27"/>
      <c r="C30" s="21"/>
      <c r="D30" s="188"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45</v>
      </c>
      <c r="Y30" s="31">
        <v>45</v>
      </c>
      <c r="Z30" s="26">
        <v>45</v>
      </c>
      <c r="AA30" s="26">
        <v>45</v>
      </c>
      <c r="AB30" s="26">
        <v>45</v>
      </c>
      <c r="AC30" s="26">
        <v>45</v>
      </c>
      <c r="AD30" s="26">
        <v>45</v>
      </c>
      <c r="AE30" s="26">
        <v>45</v>
      </c>
      <c r="AF30" s="26">
        <v>45</v>
      </c>
      <c r="AG30" s="26">
        <v>45</v>
      </c>
      <c r="AH30" s="26">
        <v>45</v>
      </c>
      <c r="AI30" s="26">
        <v>45</v>
      </c>
      <c r="AJ30" s="26">
        <v>45</v>
      </c>
      <c r="AK30" s="26">
        <v>45</v>
      </c>
      <c r="AL30" s="26">
        <v>45</v>
      </c>
      <c r="AM30" s="26">
        <v>45</v>
      </c>
      <c r="AN30" s="26">
        <v>45</v>
      </c>
      <c r="AO30" s="26">
        <v>45</v>
      </c>
      <c r="AP30" s="71">
        <v>45</v>
      </c>
    </row>
    <row r="31" spans="2:42" x14ac:dyDescent="0.25">
      <c r="B31" s="27"/>
      <c r="C31" s="21"/>
      <c r="D31" s="242" t="s">
        <v>66</v>
      </c>
      <c r="E31" s="243"/>
      <c r="F31" s="30"/>
      <c r="G31" s="26">
        <v>0</v>
      </c>
      <c r="H31" s="26">
        <v>0</v>
      </c>
      <c r="I31" s="26">
        <v>0</v>
      </c>
      <c r="J31" s="50">
        <v>0</v>
      </c>
      <c r="K31" s="26">
        <v>86</v>
      </c>
      <c r="L31" s="26">
        <v>86</v>
      </c>
      <c r="M31" s="26">
        <v>86</v>
      </c>
      <c r="N31" s="26">
        <v>75</v>
      </c>
      <c r="O31" s="26">
        <v>75</v>
      </c>
      <c r="P31" s="26">
        <v>75</v>
      </c>
      <c r="Q31" s="26">
        <v>75</v>
      </c>
      <c r="R31" s="26">
        <v>75</v>
      </c>
      <c r="S31" s="26">
        <v>75</v>
      </c>
      <c r="T31" s="26">
        <v>75</v>
      </c>
      <c r="U31" s="26">
        <v>14</v>
      </c>
      <c r="V31" s="26">
        <v>14</v>
      </c>
      <c r="W31" s="26">
        <v>14</v>
      </c>
      <c r="X31" s="71">
        <v>14</v>
      </c>
      <c r="Y31" s="31">
        <v>14</v>
      </c>
      <c r="Z31" s="26">
        <v>14</v>
      </c>
      <c r="AA31" s="26">
        <v>14</v>
      </c>
      <c r="AB31" s="26">
        <v>14</v>
      </c>
      <c r="AC31" s="26">
        <v>14</v>
      </c>
      <c r="AD31" s="26">
        <v>14</v>
      </c>
      <c r="AE31" s="26">
        <v>14</v>
      </c>
      <c r="AF31" s="26">
        <v>14</v>
      </c>
      <c r="AG31" s="26">
        <v>14</v>
      </c>
      <c r="AH31" s="26">
        <v>14</v>
      </c>
      <c r="AI31" s="26">
        <v>14</v>
      </c>
      <c r="AJ31" s="26">
        <v>14</v>
      </c>
      <c r="AK31" s="26">
        <v>14</v>
      </c>
      <c r="AL31" s="26">
        <v>14</v>
      </c>
      <c r="AM31" s="26">
        <v>14</v>
      </c>
      <c r="AN31" s="26">
        <v>14</v>
      </c>
      <c r="AO31" s="26">
        <v>14</v>
      </c>
      <c r="AP31" s="71">
        <v>14</v>
      </c>
    </row>
    <row r="32" spans="2:42" ht="15.75" thickBot="1" x14ac:dyDescent="0.3">
      <c r="B32" s="75">
        <v>5</v>
      </c>
      <c r="C32" s="76" t="s">
        <v>94</v>
      </c>
      <c r="D32" s="37"/>
      <c r="E32" s="77"/>
      <c r="F32" s="78"/>
      <c r="G32" s="79">
        <v>6059</v>
      </c>
      <c r="H32" s="79">
        <v>6183</v>
      </c>
      <c r="I32" s="79">
        <v>6286</v>
      </c>
      <c r="J32" s="79">
        <v>6289</v>
      </c>
      <c r="K32" s="79">
        <v>6402</v>
      </c>
      <c r="L32" s="79">
        <v>6405</v>
      </c>
      <c r="M32" s="79">
        <v>6303</v>
      </c>
      <c r="N32" s="79">
        <v>6295</v>
      </c>
      <c r="O32" s="79">
        <v>6298</v>
      </c>
      <c r="P32" s="79">
        <v>6301</v>
      </c>
      <c r="Q32" s="79">
        <v>6301</v>
      </c>
      <c r="R32" s="79">
        <v>6301</v>
      </c>
      <c r="S32" s="79">
        <v>5916</v>
      </c>
      <c r="T32" s="79">
        <v>5916</v>
      </c>
      <c r="U32" s="79">
        <v>5855</v>
      </c>
      <c r="V32" s="79">
        <v>5831</v>
      </c>
      <c r="W32" s="79">
        <v>5831</v>
      </c>
      <c r="X32" s="80">
        <v>5656</v>
      </c>
      <c r="Y32" s="79">
        <v>5656</v>
      </c>
      <c r="Z32" s="79">
        <v>5656</v>
      </c>
      <c r="AA32" s="79">
        <v>5656</v>
      </c>
      <c r="AB32" s="79">
        <v>5656</v>
      </c>
      <c r="AC32" s="79">
        <v>5656</v>
      </c>
      <c r="AD32" s="79">
        <v>5656</v>
      </c>
      <c r="AE32" s="79">
        <v>5656</v>
      </c>
      <c r="AF32" s="79">
        <v>5656</v>
      </c>
      <c r="AG32" s="79">
        <v>5656</v>
      </c>
      <c r="AH32" s="79">
        <v>5656</v>
      </c>
      <c r="AI32" s="79">
        <v>5656</v>
      </c>
      <c r="AJ32" s="79">
        <v>5656</v>
      </c>
      <c r="AK32" s="79">
        <v>5656</v>
      </c>
      <c r="AL32" s="79">
        <v>5656</v>
      </c>
      <c r="AM32" s="79">
        <v>5656</v>
      </c>
      <c r="AN32" s="79">
        <v>5656</v>
      </c>
      <c r="AO32" s="79">
        <v>5656</v>
      </c>
      <c r="AP32" s="80">
        <v>5656</v>
      </c>
    </row>
    <row r="33" spans="2:43" ht="15.75" thickBot="1" x14ac:dyDescent="0.3">
      <c r="B33" s="81">
        <v>6</v>
      </c>
      <c r="C33" s="82" t="s">
        <v>68</v>
      </c>
      <c r="D33" s="82"/>
      <c r="E33" s="82"/>
      <c r="F33" s="83" t="s">
        <v>69</v>
      </c>
      <c r="G33" s="84">
        <v>6059</v>
      </c>
      <c r="H33" s="84">
        <v>6183</v>
      </c>
      <c r="I33" s="84">
        <v>6286</v>
      </c>
      <c r="J33" s="84">
        <v>6289</v>
      </c>
      <c r="K33" s="84">
        <v>6402</v>
      </c>
      <c r="L33" s="84">
        <v>6405</v>
      </c>
      <c r="M33" s="84">
        <v>6393</v>
      </c>
      <c r="N33" s="84">
        <v>6925</v>
      </c>
      <c r="O33" s="84">
        <v>6928</v>
      </c>
      <c r="P33" s="84">
        <v>6931</v>
      </c>
      <c r="Q33" s="84">
        <v>6931</v>
      </c>
      <c r="R33" s="84">
        <v>6931</v>
      </c>
      <c r="S33" s="84">
        <v>6546</v>
      </c>
      <c r="T33" s="84">
        <v>7066</v>
      </c>
      <c r="U33" s="84">
        <v>7525</v>
      </c>
      <c r="V33" s="84">
        <v>7761</v>
      </c>
      <c r="W33" s="84">
        <v>7761</v>
      </c>
      <c r="X33" s="85">
        <v>7586</v>
      </c>
      <c r="Y33" s="84">
        <v>7586</v>
      </c>
      <c r="Z33" s="84">
        <v>7586</v>
      </c>
      <c r="AA33" s="84">
        <v>7586</v>
      </c>
      <c r="AB33" s="84">
        <v>7586</v>
      </c>
      <c r="AC33" s="84">
        <v>7586</v>
      </c>
      <c r="AD33" s="84">
        <v>7586</v>
      </c>
      <c r="AE33" s="84">
        <v>7586</v>
      </c>
      <c r="AF33" s="84">
        <v>7586</v>
      </c>
      <c r="AG33" s="84">
        <v>7586</v>
      </c>
      <c r="AH33" s="84">
        <v>7586</v>
      </c>
      <c r="AI33" s="84">
        <v>7586</v>
      </c>
      <c r="AJ33" s="84">
        <v>7586</v>
      </c>
      <c r="AK33" s="84">
        <v>7586</v>
      </c>
      <c r="AL33" s="84">
        <v>7586</v>
      </c>
      <c r="AM33" s="84">
        <v>7586</v>
      </c>
      <c r="AN33" s="84">
        <v>7831</v>
      </c>
      <c r="AO33" s="84">
        <v>7831</v>
      </c>
      <c r="AP33" s="86">
        <v>7831</v>
      </c>
    </row>
    <row r="34" spans="2:43" ht="15.75" thickBot="1" x14ac:dyDescent="0.3">
      <c r="B34" s="87"/>
      <c r="D34" s="192"/>
      <c r="E34" s="192"/>
      <c r="F34" s="19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3"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3" x14ac:dyDescent="0.25">
      <c r="B36" s="93"/>
      <c r="C36" s="21"/>
      <c r="D36" s="250" t="s">
        <v>109</v>
      </c>
      <c r="E36" s="244"/>
      <c r="F36" s="49"/>
      <c r="G36" s="26">
        <v>4601</v>
      </c>
      <c r="H36" s="26">
        <v>4680</v>
      </c>
      <c r="I36" s="26">
        <v>4742</v>
      </c>
      <c r="J36" s="26">
        <v>4801</v>
      </c>
      <c r="K36" s="26">
        <v>4857</v>
      </c>
      <c r="L36" s="26">
        <v>4930</v>
      </c>
      <c r="M36" s="26">
        <v>5002</v>
      </c>
      <c r="N36" s="26">
        <v>5074</v>
      </c>
      <c r="O36" s="26">
        <v>5147</v>
      </c>
      <c r="P36" s="26">
        <v>5222</v>
      </c>
      <c r="Q36" s="26">
        <v>5296</v>
      </c>
      <c r="R36" s="26">
        <v>5369</v>
      </c>
      <c r="S36" s="26">
        <v>5443</v>
      </c>
      <c r="T36" s="26">
        <v>5516</v>
      </c>
      <c r="U36" s="26">
        <v>5588</v>
      </c>
      <c r="V36" s="26">
        <v>5664</v>
      </c>
      <c r="W36" s="26">
        <v>5739</v>
      </c>
      <c r="X36" s="71">
        <v>5813</v>
      </c>
      <c r="Y36" s="31">
        <v>5886</v>
      </c>
      <c r="Z36" s="26">
        <v>5959</v>
      </c>
      <c r="AA36" s="26">
        <v>6032</v>
      </c>
      <c r="AB36" s="26">
        <v>6105</v>
      </c>
      <c r="AC36" s="26">
        <v>6178</v>
      </c>
      <c r="AD36" s="26">
        <v>6251</v>
      </c>
      <c r="AE36" s="26">
        <v>6324</v>
      </c>
      <c r="AF36" s="26">
        <v>6396</v>
      </c>
      <c r="AG36" s="26">
        <v>6469</v>
      </c>
      <c r="AH36" s="26">
        <v>6542</v>
      </c>
      <c r="AI36" s="26">
        <v>6615</v>
      </c>
      <c r="AJ36" s="26">
        <v>6688</v>
      </c>
      <c r="AK36" s="26">
        <v>6761</v>
      </c>
      <c r="AL36" s="26">
        <v>6834</v>
      </c>
      <c r="AM36" s="26">
        <v>6907</v>
      </c>
      <c r="AN36" s="26">
        <v>6979</v>
      </c>
      <c r="AO36" s="26">
        <v>7052</v>
      </c>
      <c r="AP36" s="71">
        <v>7125</v>
      </c>
    </row>
    <row r="37" spans="2:43" x14ac:dyDescent="0.25">
      <c r="B37" s="93"/>
      <c r="C37" s="21"/>
      <c r="D37" s="193" t="s">
        <v>117</v>
      </c>
      <c r="E37" s="194"/>
      <c r="F37" s="96"/>
      <c r="G37" s="26">
        <v>-34</v>
      </c>
      <c r="H37" s="26">
        <v>-65</v>
      </c>
      <c r="I37" s="26">
        <v>-93</v>
      </c>
      <c r="J37" s="26">
        <v>-119</v>
      </c>
      <c r="K37" s="26">
        <v>-141</v>
      </c>
      <c r="L37" s="26">
        <v>-163</v>
      </c>
      <c r="M37" s="26">
        <v>-177</v>
      </c>
      <c r="N37" s="26">
        <v>-191</v>
      </c>
      <c r="O37" s="26">
        <v>-204</v>
      </c>
      <c r="P37" s="26">
        <v>-216</v>
      </c>
      <c r="Q37" s="26">
        <v>-224</v>
      </c>
      <c r="R37" s="26">
        <v>-230</v>
      </c>
      <c r="S37" s="26">
        <v>-235</v>
      </c>
      <c r="T37" s="26">
        <v>-242</v>
      </c>
      <c r="U37" s="26">
        <v>-249</v>
      </c>
      <c r="V37" s="26">
        <v>-246</v>
      </c>
      <c r="W37" s="26">
        <v>-243</v>
      </c>
      <c r="X37" s="71">
        <v>-242</v>
      </c>
      <c r="Y37" s="31">
        <v>-240</v>
      </c>
      <c r="Z37" s="26">
        <v>-239</v>
      </c>
      <c r="AA37" s="26">
        <v>-230</v>
      </c>
      <c r="AB37" s="26">
        <v>-221</v>
      </c>
      <c r="AC37" s="26">
        <v>-212</v>
      </c>
      <c r="AD37" s="26">
        <v>-204</v>
      </c>
      <c r="AE37" s="26">
        <v>-196</v>
      </c>
      <c r="AF37" s="26">
        <v>-185</v>
      </c>
      <c r="AG37" s="26">
        <v>-175</v>
      </c>
      <c r="AH37" s="26">
        <v>-166</v>
      </c>
      <c r="AI37" s="26">
        <v>-158</v>
      </c>
      <c r="AJ37" s="26">
        <v>-150</v>
      </c>
      <c r="AK37" s="26">
        <v>-150</v>
      </c>
      <c r="AL37" s="26">
        <v>-150</v>
      </c>
      <c r="AM37" s="26">
        <v>-150</v>
      </c>
      <c r="AN37" s="26">
        <v>-150</v>
      </c>
      <c r="AO37" s="26">
        <v>-150</v>
      </c>
      <c r="AP37" s="71">
        <v>-150</v>
      </c>
    </row>
    <row r="38" spans="2:43" ht="15" customHeight="1" x14ac:dyDescent="0.25">
      <c r="B38" s="36">
        <v>7</v>
      </c>
      <c r="C38" s="38" t="s">
        <v>73</v>
      </c>
      <c r="D38" s="97"/>
      <c r="E38" s="97"/>
      <c r="F38" s="98"/>
      <c r="G38" s="55">
        <v>4567</v>
      </c>
      <c r="H38" s="55">
        <v>4615</v>
      </c>
      <c r="I38" s="55">
        <v>4649</v>
      </c>
      <c r="J38" s="55">
        <v>4682</v>
      </c>
      <c r="K38" s="55">
        <v>4716</v>
      </c>
      <c r="L38" s="55">
        <v>4767</v>
      </c>
      <c r="M38" s="55">
        <v>4825</v>
      </c>
      <c r="N38" s="55">
        <v>4883</v>
      </c>
      <c r="O38" s="55">
        <v>4943</v>
      </c>
      <c r="P38" s="55">
        <v>5006</v>
      </c>
      <c r="Q38" s="55">
        <v>5072</v>
      </c>
      <c r="R38" s="55">
        <v>5139</v>
      </c>
      <c r="S38" s="55">
        <v>5208</v>
      </c>
      <c r="T38" s="55">
        <v>5274</v>
      </c>
      <c r="U38" s="55">
        <v>5339</v>
      </c>
      <c r="V38" s="55">
        <v>5418</v>
      </c>
      <c r="W38" s="55">
        <v>5496</v>
      </c>
      <c r="X38" s="56">
        <v>5571</v>
      </c>
      <c r="Y38" s="55">
        <v>5646</v>
      </c>
      <c r="Z38" s="55">
        <v>5720</v>
      </c>
      <c r="AA38" s="55">
        <v>5802</v>
      </c>
      <c r="AB38" s="55">
        <v>5884</v>
      </c>
      <c r="AC38" s="55">
        <v>5966</v>
      </c>
      <c r="AD38" s="55">
        <v>6047</v>
      </c>
      <c r="AE38" s="55">
        <v>6128</v>
      </c>
      <c r="AF38" s="55">
        <v>6211</v>
      </c>
      <c r="AG38" s="55">
        <v>6294</v>
      </c>
      <c r="AH38" s="55">
        <v>6376</v>
      </c>
      <c r="AI38" s="55">
        <v>6457</v>
      </c>
      <c r="AJ38" s="55">
        <v>6538</v>
      </c>
      <c r="AK38" s="55">
        <v>6611</v>
      </c>
      <c r="AL38" s="55">
        <v>6684</v>
      </c>
      <c r="AM38" s="55">
        <v>6757</v>
      </c>
      <c r="AN38" s="55">
        <v>6829</v>
      </c>
      <c r="AO38" s="55">
        <v>6902</v>
      </c>
      <c r="AP38" s="56">
        <v>6975</v>
      </c>
    </row>
    <row r="39" spans="2:43" ht="15" customHeight="1" x14ac:dyDescent="0.25">
      <c r="B39" s="93"/>
      <c r="C39" s="21"/>
      <c r="D39" s="193" t="s">
        <v>74</v>
      </c>
      <c r="E39" s="194"/>
      <c r="F39" s="96"/>
      <c r="G39" s="26">
        <v>605</v>
      </c>
      <c r="H39" s="26">
        <v>605</v>
      </c>
      <c r="I39" s="26">
        <v>358</v>
      </c>
      <c r="J39" s="26">
        <v>358</v>
      </c>
      <c r="K39" s="26">
        <v>358</v>
      </c>
      <c r="L39" s="26">
        <v>358</v>
      </c>
      <c r="M39" s="26">
        <v>358</v>
      </c>
      <c r="N39" s="26">
        <v>633</v>
      </c>
      <c r="O39" s="26">
        <v>880</v>
      </c>
      <c r="P39" s="26">
        <v>880</v>
      </c>
      <c r="Q39" s="26">
        <v>880</v>
      </c>
      <c r="R39" s="26">
        <v>880</v>
      </c>
      <c r="S39" s="26">
        <v>385</v>
      </c>
      <c r="T39" s="26">
        <v>385</v>
      </c>
      <c r="U39" s="26">
        <v>275</v>
      </c>
      <c r="V39" s="26">
        <v>275</v>
      </c>
      <c r="W39" s="26">
        <v>275</v>
      </c>
      <c r="X39" s="71">
        <v>275</v>
      </c>
      <c r="Y39" s="26">
        <v>275</v>
      </c>
      <c r="Z39" s="26">
        <v>275</v>
      </c>
      <c r="AA39" s="26">
        <v>275</v>
      </c>
      <c r="AB39" s="26">
        <v>275</v>
      </c>
      <c r="AC39" s="26">
        <v>0</v>
      </c>
      <c r="AD39" s="26">
        <v>0</v>
      </c>
      <c r="AE39" s="26">
        <v>0</v>
      </c>
      <c r="AF39" s="26">
        <v>0</v>
      </c>
      <c r="AG39" s="26">
        <v>0</v>
      </c>
      <c r="AH39" s="26">
        <v>0</v>
      </c>
      <c r="AI39" s="26">
        <v>0</v>
      </c>
      <c r="AJ39" s="26">
        <v>0</v>
      </c>
      <c r="AK39" s="26">
        <v>0</v>
      </c>
      <c r="AL39" s="26">
        <v>0</v>
      </c>
      <c r="AM39" s="26">
        <v>0</v>
      </c>
      <c r="AN39" s="26">
        <v>0</v>
      </c>
      <c r="AO39" s="26">
        <v>0</v>
      </c>
      <c r="AP39" s="71">
        <v>0</v>
      </c>
    </row>
    <row r="40" spans="2:43" ht="15" customHeight="1" x14ac:dyDescent="0.25">
      <c r="B40" s="93"/>
      <c r="C40" s="21"/>
      <c r="D40" s="193" t="s">
        <v>75</v>
      </c>
      <c r="E40" s="194"/>
      <c r="F40" s="96"/>
      <c r="G40" s="26">
        <v>0</v>
      </c>
      <c r="H40" s="26">
        <v>119</v>
      </c>
      <c r="I40" s="26">
        <v>174</v>
      </c>
      <c r="J40" s="26">
        <v>174</v>
      </c>
      <c r="K40" s="26">
        <v>174</v>
      </c>
      <c r="L40" s="26">
        <v>174</v>
      </c>
      <c r="M40" s="26">
        <v>174</v>
      </c>
      <c r="N40" s="26">
        <v>119</v>
      </c>
      <c r="O40" s="26">
        <v>0</v>
      </c>
      <c r="P40" s="26">
        <v>0</v>
      </c>
      <c r="Q40" s="26">
        <v>0</v>
      </c>
      <c r="R40" s="26">
        <v>0</v>
      </c>
      <c r="S40" s="26">
        <v>0</v>
      </c>
      <c r="T40" s="26">
        <v>220</v>
      </c>
      <c r="U40" s="26">
        <v>330</v>
      </c>
      <c r="V40" s="26">
        <v>330</v>
      </c>
      <c r="W40" s="26">
        <v>330</v>
      </c>
      <c r="X40" s="71">
        <v>330</v>
      </c>
      <c r="Y40" s="26">
        <v>330</v>
      </c>
      <c r="Z40" s="26">
        <v>330</v>
      </c>
      <c r="AA40" s="26">
        <v>330</v>
      </c>
      <c r="AB40" s="26">
        <v>330</v>
      </c>
      <c r="AC40" s="26">
        <v>330</v>
      </c>
      <c r="AD40" s="26">
        <v>0</v>
      </c>
      <c r="AE40" s="26">
        <v>0</v>
      </c>
      <c r="AF40" s="26">
        <v>0</v>
      </c>
      <c r="AG40" s="26">
        <v>0</v>
      </c>
      <c r="AH40" s="26">
        <v>0</v>
      </c>
      <c r="AI40" s="26">
        <v>0</v>
      </c>
      <c r="AJ40" s="26">
        <v>0</v>
      </c>
      <c r="AK40" s="26">
        <v>0</v>
      </c>
      <c r="AL40" s="26">
        <v>0</v>
      </c>
      <c r="AM40" s="26">
        <v>0</v>
      </c>
      <c r="AN40" s="26">
        <v>0</v>
      </c>
      <c r="AO40" s="26">
        <v>0</v>
      </c>
      <c r="AP40" s="71">
        <v>0</v>
      </c>
    </row>
    <row r="41" spans="2:43" ht="15" customHeight="1" x14ac:dyDescent="0.25">
      <c r="B41" s="36">
        <v>8</v>
      </c>
      <c r="C41" s="38" t="s">
        <v>76</v>
      </c>
      <c r="D41" s="99"/>
      <c r="E41" s="97"/>
      <c r="F41" s="98"/>
      <c r="G41" s="55">
        <v>605</v>
      </c>
      <c r="H41" s="55">
        <v>724</v>
      </c>
      <c r="I41" s="55">
        <v>532</v>
      </c>
      <c r="J41" s="55">
        <v>532</v>
      </c>
      <c r="K41" s="55">
        <v>532</v>
      </c>
      <c r="L41" s="55">
        <v>532</v>
      </c>
      <c r="M41" s="55">
        <v>532</v>
      </c>
      <c r="N41" s="55">
        <v>752</v>
      </c>
      <c r="O41" s="55">
        <v>880</v>
      </c>
      <c r="P41" s="55">
        <v>880</v>
      </c>
      <c r="Q41" s="55">
        <v>880</v>
      </c>
      <c r="R41" s="55">
        <v>880</v>
      </c>
      <c r="S41" s="55">
        <v>385</v>
      </c>
      <c r="T41" s="55">
        <v>605</v>
      </c>
      <c r="U41" s="55">
        <v>605</v>
      </c>
      <c r="V41" s="55">
        <v>605</v>
      </c>
      <c r="W41" s="55">
        <v>605</v>
      </c>
      <c r="X41" s="56">
        <v>605</v>
      </c>
      <c r="Y41" s="55">
        <v>605</v>
      </c>
      <c r="Z41" s="55">
        <v>605</v>
      </c>
      <c r="AA41" s="55">
        <v>605</v>
      </c>
      <c r="AB41" s="55">
        <v>605</v>
      </c>
      <c r="AC41" s="55">
        <v>330</v>
      </c>
      <c r="AD41" s="55">
        <v>0</v>
      </c>
      <c r="AE41" s="55">
        <v>0</v>
      </c>
      <c r="AF41" s="55">
        <v>0</v>
      </c>
      <c r="AG41" s="55">
        <v>0</v>
      </c>
      <c r="AH41" s="55">
        <v>0</v>
      </c>
      <c r="AI41" s="55">
        <v>0</v>
      </c>
      <c r="AJ41" s="55">
        <v>0</v>
      </c>
      <c r="AK41" s="55">
        <v>0</v>
      </c>
      <c r="AL41" s="55">
        <v>0</v>
      </c>
      <c r="AM41" s="55">
        <v>0</v>
      </c>
      <c r="AN41" s="55">
        <v>0</v>
      </c>
      <c r="AO41" s="55">
        <v>0</v>
      </c>
      <c r="AP41" s="56">
        <v>0</v>
      </c>
    </row>
    <row r="42" spans="2:43" ht="15.75" thickBot="1" x14ac:dyDescent="0.3">
      <c r="B42" s="81">
        <v>9</v>
      </c>
      <c r="C42" s="100" t="s">
        <v>77</v>
      </c>
      <c r="D42" s="100"/>
      <c r="E42" s="100"/>
      <c r="F42" s="101" t="s">
        <v>78</v>
      </c>
      <c r="G42" s="102">
        <v>5172</v>
      </c>
      <c r="H42" s="102">
        <v>5339</v>
      </c>
      <c r="I42" s="102">
        <v>5181</v>
      </c>
      <c r="J42" s="102">
        <v>5214</v>
      </c>
      <c r="K42" s="102">
        <v>5248</v>
      </c>
      <c r="L42" s="102">
        <v>5299</v>
      </c>
      <c r="M42" s="102">
        <v>5357</v>
      </c>
      <c r="N42" s="102">
        <v>5635</v>
      </c>
      <c r="O42" s="102">
        <v>5823</v>
      </c>
      <c r="P42" s="102">
        <v>5886</v>
      </c>
      <c r="Q42" s="102">
        <v>5952</v>
      </c>
      <c r="R42" s="102">
        <v>6019</v>
      </c>
      <c r="S42" s="102">
        <v>5593</v>
      </c>
      <c r="T42" s="102">
        <v>5879</v>
      </c>
      <c r="U42" s="102">
        <v>5944</v>
      </c>
      <c r="V42" s="102">
        <v>6023</v>
      </c>
      <c r="W42" s="102">
        <v>6101</v>
      </c>
      <c r="X42" s="103">
        <v>6176</v>
      </c>
      <c r="Y42" s="102">
        <v>6251</v>
      </c>
      <c r="Z42" s="102">
        <v>6325</v>
      </c>
      <c r="AA42" s="102">
        <v>6407</v>
      </c>
      <c r="AB42" s="102">
        <v>6489</v>
      </c>
      <c r="AC42" s="102">
        <v>6296</v>
      </c>
      <c r="AD42" s="102">
        <v>6047</v>
      </c>
      <c r="AE42" s="102">
        <v>6128</v>
      </c>
      <c r="AF42" s="102">
        <v>6211</v>
      </c>
      <c r="AG42" s="102">
        <v>6294</v>
      </c>
      <c r="AH42" s="102">
        <v>6376</v>
      </c>
      <c r="AI42" s="102">
        <v>6457</v>
      </c>
      <c r="AJ42" s="102">
        <v>6538</v>
      </c>
      <c r="AK42" s="102">
        <v>6611</v>
      </c>
      <c r="AL42" s="102">
        <v>6684</v>
      </c>
      <c r="AM42" s="102">
        <v>6757</v>
      </c>
      <c r="AN42" s="102">
        <v>6829</v>
      </c>
      <c r="AO42" s="102">
        <v>6902</v>
      </c>
      <c r="AP42" s="103">
        <v>6975</v>
      </c>
    </row>
    <row r="43" spans="2:43" ht="15.75" thickBot="1" x14ac:dyDescent="0.3">
      <c r="D43" s="192"/>
      <c r="E43" s="192"/>
      <c r="F43" s="192"/>
      <c r="G43" s="26"/>
      <c r="H43" s="26"/>
      <c r="I43" s="26"/>
      <c r="J43" s="26"/>
      <c r="K43" s="50"/>
      <c r="L43" s="26"/>
      <c r="M43" s="26"/>
      <c r="N43" s="26"/>
      <c r="O43" s="26"/>
      <c r="P43" s="26"/>
      <c r="Q43" s="26"/>
      <c r="R43" s="26"/>
      <c r="S43" s="26"/>
      <c r="T43" s="26"/>
      <c r="U43" s="26"/>
      <c r="V43" s="26"/>
      <c r="W43" s="26"/>
      <c r="X43" s="71"/>
      <c r="Y43" s="26"/>
      <c r="Z43" s="26"/>
      <c r="AA43" s="26"/>
      <c r="AB43" s="26"/>
      <c r="AC43" s="26"/>
      <c r="AD43" s="26"/>
      <c r="AE43" s="26"/>
      <c r="AF43" s="26"/>
      <c r="AG43" s="26"/>
      <c r="AH43" s="26"/>
      <c r="AI43" s="26"/>
      <c r="AJ43" s="26"/>
      <c r="AK43" s="26"/>
      <c r="AL43" s="26"/>
      <c r="AM43" s="26"/>
      <c r="AN43" s="26"/>
      <c r="AO43" s="26"/>
      <c r="AP43" s="26"/>
      <c r="AQ43" s="21"/>
    </row>
    <row r="44" spans="2:43" x14ac:dyDescent="0.25">
      <c r="B44" s="105">
        <v>10</v>
      </c>
      <c r="C44" s="12"/>
      <c r="D44" s="245" t="s">
        <v>79</v>
      </c>
      <c r="E44" s="245"/>
      <c r="F44" s="106"/>
      <c r="G44" s="18">
        <v>482</v>
      </c>
      <c r="H44" s="18">
        <v>508</v>
      </c>
      <c r="I44" s="18">
        <v>558</v>
      </c>
      <c r="J44" s="18">
        <v>562</v>
      </c>
      <c r="K44" s="18">
        <v>566</v>
      </c>
      <c r="L44" s="18">
        <v>572</v>
      </c>
      <c r="M44" s="18">
        <v>579</v>
      </c>
      <c r="N44" s="18">
        <v>586</v>
      </c>
      <c r="O44" s="18">
        <v>593</v>
      </c>
      <c r="P44" s="18">
        <v>601</v>
      </c>
      <c r="Q44" s="18">
        <v>609</v>
      </c>
      <c r="R44" s="18">
        <v>617</v>
      </c>
      <c r="S44" s="18">
        <v>625</v>
      </c>
      <c r="T44" s="18">
        <v>633</v>
      </c>
      <c r="U44" s="18">
        <v>641</v>
      </c>
      <c r="V44" s="18">
        <v>650</v>
      </c>
      <c r="W44" s="18">
        <v>659</v>
      </c>
      <c r="X44" s="91">
        <v>669</v>
      </c>
      <c r="Y44" s="18">
        <v>678</v>
      </c>
      <c r="Z44" s="18">
        <v>686</v>
      </c>
      <c r="AA44" s="18">
        <v>696</v>
      </c>
      <c r="AB44" s="18">
        <v>706</v>
      </c>
      <c r="AC44" s="18">
        <v>716</v>
      </c>
      <c r="AD44" s="18">
        <v>726</v>
      </c>
      <c r="AE44" s="18">
        <v>735</v>
      </c>
      <c r="AF44" s="18">
        <v>745</v>
      </c>
      <c r="AG44" s="18">
        <v>755</v>
      </c>
      <c r="AH44" s="18">
        <v>765</v>
      </c>
      <c r="AI44" s="18">
        <v>775</v>
      </c>
      <c r="AJ44" s="18">
        <v>785</v>
      </c>
      <c r="AK44" s="18">
        <v>793</v>
      </c>
      <c r="AL44" s="18">
        <v>802</v>
      </c>
      <c r="AM44" s="18">
        <v>811</v>
      </c>
      <c r="AN44" s="18">
        <v>820</v>
      </c>
      <c r="AO44" s="18">
        <v>828</v>
      </c>
      <c r="AP44" s="91">
        <v>837</v>
      </c>
    </row>
    <row r="45" spans="2:43" x14ac:dyDescent="0.25">
      <c r="B45" s="107">
        <v>11</v>
      </c>
      <c r="C45" s="108" t="s">
        <v>118</v>
      </c>
      <c r="D45" s="108"/>
      <c r="E45" s="108"/>
      <c r="F45" s="109" t="s">
        <v>81</v>
      </c>
      <c r="G45" s="110">
        <v>405</v>
      </c>
      <c r="H45" s="110">
        <v>336</v>
      </c>
      <c r="I45" s="110">
        <v>547</v>
      </c>
      <c r="J45" s="110">
        <v>513</v>
      </c>
      <c r="K45" s="110">
        <v>588</v>
      </c>
      <c r="L45" s="110">
        <v>534</v>
      </c>
      <c r="M45" s="110">
        <v>457</v>
      </c>
      <c r="N45" s="110">
        <v>704</v>
      </c>
      <c r="O45" s="110">
        <v>512</v>
      </c>
      <c r="P45" s="110">
        <v>444</v>
      </c>
      <c r="Q45" s="110">
        <v>370</v>
      </c>
      <c r="R45" s="110">
        <v>295</v>
      </c>
      <c r="S45" s="110">
        <v>328</v>
      </c>
      <c r="T45" s="110">
        <v>554</v>
      </c>
      <c r="U45" s="110">
        <v>940</v>
      </c>
      <c r="V45" s="110">
        <v>1088</v>
      </c>
      <c r="W45" s="110">
        <v>1001</v>
      </c>
      <c r="X45" s="207">
        <v>741</v>
      </c>
      <c r="Y45" s="208">
        <v>657</v>
      </c>
      <c r="Z45" s="110">
        <v>575</v>
      </c>
      <c r="AA45" s="110">
        <v>483</v>
      </c>
      <c r="AB45" s="110">
        <v>391</v>
      </c>
      <c r="AC45" s="110">
        <v>574</v>
      </c>
      <c r="AD45" s="110">
        <v>813</v>
      </c>
      <c r="AE45" s="110">
        <v>723</v>
      </c>
      <c r="AF45" s="110">
        <v>630</v>
      </c>
      <c r="AG45" s="110">
        <v>537</v>
      </c>
      <c r="AH45" s="110">
        <v>445</v>
      </c>
      <c r="AI45" s="110">
        <v>354</v>
      </c>
      <c r="AJ45" s="110">
        <v>263</v>
      </c>
      <c r="AK45" s="110">
        <v>182</v>
      </c>
      <c r="AL45" s="110">
        <v>100</v>
      </c>
      <c r="AM45" s="110">
        <v>18</v>
      </c>
      <c r="AN45" s="110">
        <v>182</v>
      </c>
      <c r="AO45" s="110">
        <v>101</v>
      </c>
      <c r="AP45" s="207">
        <v>19</v>
      </c>
    </row>
    <row r="46" spans="2:43" ht="15.75" thickBot="1" x14ac:dyDescent="0.3">
      <c r="B46" s="93">
        <v>12</v>
      </c>
      <c r="C46" s="21"/>
      <c r="D46" s="191" t="s">
        <v>82</v>
      </c>
      <c r="E46" s="192" t="s">
        <v>83</v>
      </c>
      <c r="F46" s="74"/>
      <c r="G46" s="26">
        <v>-105</v>
      </c>
      <c r="H46" s="26">
        <v>-105</v>
      </c>
      <c r="I46" s="26">
        <v>-105</v>
      </c>
      <c r="J46" s="26">
        <v>-105</v>
      </c>
      <c r="K46" s="50">
        <v>-105</v>
      </c>
      <c r="L46" s="26">
        <v>-105</v>
      </c>
      <c r="M46" s="26">
        <v>0</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3" ht="15.75" thickBot="1" x14ac:dyDescent="0.3">
      <c r="B47" s="115" t="s">
        <v>84</v>
      </c>
      <c r="C47" s="116"/>
      <c r="D47" s="116"/>
      <c r="E47" s="116"/>
      <c r="F47" s="117" t="s">
        <v>85</v>
      </c>
      <c r="G47" s="118">
        <v>300</v>
      </c>
      <c r="H47" s="118">
        <v>231</v>
      </c>
      <c r="I47" s="118">
        <v>442</v>
      </c>
      <c r="J47" s="118">
        <v>408</v>
      </c>
      <c r="K47" s="118">
        <v>483</v>
      </c>
      <c r="L47" s="118">
        <v>429</v>
      </c>
      <c r="M47" s="118">
        <v>457</v>
      </c>
      <c r="N47" s="118">
        <v>704</v>
      </c>
      <c r="O47" s="118">
        <v>512</v>
      </c>
      <c r="P47" s="118">
        <v>444</v>
      </c>
      <c r="Q47" s="118">
        <v>370</v>
      </c>
      <c r="R47" s="118">
        <v>295</v>
      </c>
      <c r="S47" s="118">
        <v>328</v>
      </c>
      <c r="T47" s="118">
        <v>554</v>
      </c>
      <c r="U47" s="118">
        <v>940</v>
      </c>
      <c r="V47" s="118">
        <v>1088</v>
      </c>
      <c r="W47" s="118">
        <v>1001</v>
      </c>
      <c r="X47" s="119">
        <v>741</v>
      </c>
      <c r="Y47" s="118">
        <v>657</v>
      </c>
      <c r="Z47" s="118">
        <v>575</v>
      </c>
      <c r="AA47" s="118">
        <v>483</v>
      </c>
      <c r="AB47" s="118">
        <v>391</v>
      </c>
      <c r="AC47" s="118">
        <v>574</v>
      </c>
      <c r="AD47" s="118">
        <v>813</v>
      </c>
      <c r="AE47" s="118">
        <v>723</v>
      </c>
      <c r="AF47" s="118">
        <v>630</v>
      </c>
      <c r="AG47" s="118">
        <v>537</v>
      </c>
      <c r="AH47" s="118">
        <v>445</v>
      </c>
      <c r="AI47" s="118">
        <v>354</v>
      </c>
      <c r="AJ47" s="118">
        <v>263</v>
      </c>
      <c r="AK47" s="118">
        <v>182</v>
      </c>
      <c r="AL47" s="118">
        <v>100</v>
      </c>
      <c r="AM47" s="118">
        <v>18</v>
      </c>
      <c r="AN47" s="118">
        <v>182</v>
      </c>
      <c r="AO47" s="118">
        <v>101</v>
      </c>
      <c r="AP47" s="119">
        <v>19</v>
      </c>
    </row>
  </sheetData>
  <mergeCells count="12">
    <mergeCell ref="B3:X3"/>
    <mergeCell ref="Y3:AP3"/>
    <mergeCell ref="B4:X4"/>
    <mergeCell ref="Y4:AP4"/>
    <mergeCell ref="B5:X5"/>
    <mergeCell ref="Y5:AP5"/>
    <mergeCell ref="D31:E31"/>
    <mergeCell ref="D36:E36"/>
    <mergeCell ref="D44:E44"/>
    <mergeCell ref="D13:E13"/>
    <mergeCell ref="D23:E23"/>
    <mergeCell ref="D24:E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EI53"/>
  <sheetViews>
    <sheetView showGridLines="0" zoomScale="80" zoomScaleNormal="8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42" width="9.140625" customWidth="1"/>
    <col min="43" max="43" width="3.7109375" customWidth="1"/>
  </cols>
  <sheetData>
    <row r="1" spans="1:59" x14ac:dyDescent="0.25">
      <c r="A1" t="s">
        <v>183</v>
      </c>
    </row>
    <row r="2" spans="1:59" s="191" customFormat="1" ht="15.75" x14ac:dyDescent="0.25">
      <c r="A2" s="120"/>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59" s="191" customFormat="1"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row>
    <row r="4" spans="1:59" s="191" customFormat="1" ht="15.75" x14ac:dyDescent="0.25">
      <c r="A4" s="120"/>
      <c r="B4" s="256" t="s">
        <v>107</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59" s="191" customFormat="1" x14ac:dyDescent="0.25">
      <c r="A5" s="120"/>
      <c r="B5" s="254" t="s">
        <v>116</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row>
    <row r="6" spans="1:59" s="191" customFormat="1" ht="15.75" thickBot="1" x14ac:dyDescent="0.3">
      <c r="A6" s="122"/>
      <c r="B6" s="4" t="s">
        <v>4</v>
      </c>
      <c r="C6" s="120"/>
      <c r="E6" s="4"/>
      <c r="F6" s="5"/>
      <c r="G6" s="6" t="s">
        <v>6</v>
      </c>
      <c r="H6" s="123" t="s">
        <v>7</v>
      </c>
      <c r="I6" s="123" t="s">
        <v>8</v>
      </c>
      <c r="J6" s="123" t="s">
        <v>9</v>
      </c>
      <c r="K6" s="123" t="s">
        <v>10</v>
      </c>
      <c r="L6" s="123" t="s">
        <v>11</v>
      </c>
      <c r="M6" s="123" t="s">
        <v>12</v>
      </c>
      <c r="N6" s="123" t="s">
        <v>13</v>
      </c>
      <c r="O6" s="123" t="s">
        <v>14</v>
      </c>
      <c r="P6" s="123" t="s">
        <v>15</v>
      </c>
      <c r="Q6" s="123" t="s">
        <v>16</v>
      </c>
      <c r="R6" s="123" t="s">
        <v>17</v>
      </c>
      <c r="S6" s="123" t="s">
        <v>18</v>
      </c>
      <c r="T6" s="123" t="s">
        <v>19</v>
      </c>
      <c r="U6" s="123" t="s">
        <v>20</v>
      </c>
      <c r="V6" s="123" t="s">
        <v>21</v>
      </c>
      <c r="W6" s="123" t="s">
        <v>22</v>
      </c>
      <c r="X6" s="123" t="s">
        <v>23</v>
      </c>
      <c r="Y6" s="125" t="s">
        <v>24</v>
      </c>
      <c r="Z6" s="125" t="s">
        <v>25</v>
      </c>
      <c r="AA6" s="125" t="s">
        <v>26</v>
      </c>
      <c r="AB6" s="125" t="s">
        <v>27</v>
      </c>
      <c r="AC6" s="125" t="s">
        <v>28</v>
      </c>
      <c r="AD6" s="125" t="s">
        <v>29</v>
      </c>
      <c r="AE6" s="125" t="s">
        <v>30</v>
      </c>
      <c r="AF6" s="125" t="s">
        <v>31</v>
      </c>
      <c r="AG6" s="125" t="s">
        <v>32</v>
      </c>
      <c r="AH6" s="125" t="s">
        <v>33</v>
      </c>
      <c r="AI6" s="125" t="s">
        <v>34</v>
      </c>
      <c r="AJ6" s="125" t="s">
        <v>35</v>
      </c>
      <c r="AK6" s="125" t="s">
        <v>36</v>
      </c>
      <c r="AL6" s="125" t="s">
        <v>37</v>
      </c>
      <c r="AM6" s="125" t="s">
        <v>38</v>
      </c>
      <c r="AN6" s="125" t="s">
        <v>39</v>
      </c>
      <c r="AO6" s="125" t="s">
        <v>40</v>
      </c>
      <c r="AP6" s="182" t="s">
        <v>108</v>
      </c>
    </row>
    <row r="7" spans="1:59" s="191" customFormat="1"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c r="AQ7" s="192"/>
      <c r="AR7" s="192"/>
      <c r="AS7" s="192"/>
      <c r="AT7" s="192"/>
      <c r="AU7" s="192"/>
      <c r="AV7" s="192"/>
      <c r="AW7" s="192"/>
      <c r="AX7" s="192"/>
      <c r="AY7" s="192"/>
      <c r="AZ7" s="192"/>
      <c r="BA7" s="192"/>
      <c r="BB7" s="192"/>
      <c r="BC7" s="192"/>
      <c r="BD7" s="192"/>
      <c r="BE7" s="192"/>
      <c r="BF7" s="192"/>
      <c r="BG7" s="192"/>
    </row>
    <row r="8" spans="1:59" s="191" customFormat="1"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c r="AQ8" s="192"/>
      <c r="AR8" s="192"/>
      <c r="AS8" s="192"/>
      <c r="AT8" s="192"/>
      <c r="AU8" s="192"/>
      <c r="AV8" s="192"/>
      <c r="AW8" s="192"/>
      <c r="AX8" s="192"/>
      <c r="AY8" s="192"/>
      <c r="AZ8" s="192"/>
      <c r="BA8" s="192"/>
      <c r="BB8" s="192"/>
      <c r="BC8" s="192"/>
      <c r="BD8" s="192"/>
      <c r="BE8" s="192"/>
      <c r="BF8" s="192"/>
      <c r="BG8" s="192"/>
    </row>
    <row r="9" spans="1:59" s="191" customFormat="1"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c r="AQ9" s="192"/>
      <c r="AR9" s="192"/>
      <c r="AS9" s="192"/>
      <c r="AT9" s="192"/>
      <c r="AU9" s="192"/>
      <c r="AV9" s="192"/>
      <c r="AW9" s="192"/>
      <c r="AX9" s="192"/>
      <c r="AY9" s="192"/>
      <c r="AZ9" s="192"/>
      <c r="BA9" s="192"/>
      <c r="BB9" s="192"/>
      <c r="BC9" s="192"/>
      <c r="BD9" s="192"/>
      <c r="BE9" s="192"/>
      <c r="BF9" s="192"/>
      <c r="BG9" s="192"/>
    </row>
    <row r="10" spans="1:59" s="191" customFormat="1" x14ac:dyDescent="0.25">
      <c r="A10" s="122"/>
      <c r="B10" s="27"/>
      <c r="C10" s="21"/>
      <c r="D10" s="192"/>
      <c r="E10" s="189" t="s">
        <v>44</v>
      </c>
      <c r="F10" s="34"/>
      <c r="G10" s="24">
        <v>0</v>
      </c>
      <c r="H10" s="24">
        <v>0</v>
      </c>
      <c r="I10" s="24">
        <v>0</v>
      </c>
      <c r="J10" s="24">
        <v>0</v>
      </c>
      <c r="K10" s="24">
        <v>0</v>
      </c>
      <c r="L10" s="24">
        <v>0</v>
      </c>
      <c r="M10" s="24">
        <v>0</v>
      </c>
      <c r="N10" s="24">
        <v>0</v>
      </c>
      <c r="O10" s="24">
        <v>0</v>
      </c>
      <c r="P10" s="24">
        <v>0</v>
      </c>
      <c r="Q10" s="24">
        <v>0</v>
      </c>
      <c r="R10" s="24">
        <v>0</v>
      </c>
      <c r="S10" s="24">
        <v>0</v>
      </c>
      <c r="T10" s="24">
        <v>2198</v>
      </c>
      <c r="U10" s="24">
        <v>4650</v>
      </c>
      <c r="V10" s="24">
        <v>4650</v>
      </c>
      <c r="W10" s="24">
        <v>4650</v>
      </c>
      <c r="X10" s="25">
        <v>4650</v>
      </c>
      <c r="Y10" s="24">
        <v>4650</v>
      </c>
      <c r="Z10" s="24">
        <v>4650</v>
      </c>
      <c r="AA10" s="24">
        <v>4650</v>
      </c>
      <c r="AB10" s="24">
        <v>4650</v>
      </c>
      <c r="AC10" s="24">
        <v>4650</v>
      </c>
      <c r="AD10" s="24">
        <v>4650</v>
      </c>
      <c r="AE10" s="24">
        <v>4650</v>
      </c>
      <c r="AF10" s="24">
        <v>4650</v>
      </c>
      <c r="AG10" s="24">
        <v>4650</v>
      </c>
      <c r="AH10" s="24">
        <v>4650</v>
      </c>
      <c r="AI10" s="24">
        <v>4650</v>
      </c>
      <c r="AJ10" s="24">
        <v>4650</v>
      </c>
      <c r="AK10" s="24">
        <v>4650</v>
      </c>
      <c r="AL10" s="24">
        <v>4650</v>
      </c>
      <c r="AM10" s="24">
        <v>4650</v>
      </c>
      <c r="AN10" s="24">
        <v>4650</v>
      </c>
      <c r="AO10" s="24">
        <v>4650</v>
      </c>
      <c r="AP10" s="25">
        <v>4650</v>
      </c>
      <c r="AQ10" s="192"/>
      <c r="AR10" s="192"/>
      <c r="AS10" s="192"/>
      <c r="AT10" s="192"/>
      <c r="AU10" s="192"/>
      <c r="AV10" s="192"/>
      <c r="AW10" s="192"/>
      <c r="AX10" s="192"/>
      <c r="AY10" s="192"/>
      <c r="AZ10" s="192"/>
      <c r="BA10" s="192"/>
      <c r="BB10" s="192"/>
      <c r="BC10" s="192"/>
      <c r="BD10" s="192"/>
      <c r="BE10" s="192"/>
      <c r="BF10" s="192"/>
      <c r="BG10" s="192"/>
    </row>
    <row r="11" spans="1:59" s="191" customFormat="1" ht="13.5" customHeight="1" x14ac:dyDescent="0.25">
      <c r="A11" s="122"/>
      <c r="B11" s="27"/>
      <c r="C11" s="21"/>
      <c r="D11" s="192"/>
      <c r="E11" s="189" t="s">
        <v>45</v>
      </c>
      <c r="F11" s="34"/>
      <c r="G11" s="24">
        <v>0</v>
      </c>
      <c r="H11" s="24">
        <v>0</v>
      </c>
      <c r="I11" s="24">
        <v>0</v>
      </c>
      <c r="J11" s="24">
        <v>0</v>
      </c>
      <c r="K11" s="24">
        <v>0</v>
      </c>
      <c r="L11" s="24">
        <v>0</v>
      </c>
      <c r="M11" s="24">
        <v>493</v>
      </c>
      <c r="N11" s="24">
        <v>2974</v>
      </c>
      <c r="O11" s="24">
        <v>3003</v>
      </c>
      <c r="P11" s="24">
        <v>3003</v>
      </c>
      <c r="Q11" s="24">
        <v>3003</v>
      </c>
      <c r="R11" s="24">
        <v>3003</v>
      </c>
      <c r="S11" s="24">
        <v>3003</v>
      </c>
      <c r="T11" s="24">
        <v>3003</v>
      </c>
      <c r="U11" s="24">
        <v>3003</v>
      </c>
      <c r="V11" s="24">
        <v>3003</v>
      </c>
      <c r="W11" s="24">
        <v>3003</v>
      </c>
      <c r="X11" s="25">
        <v>3003</v>
      </c>
      <c r="Y11" s="24">
        <v>3003</v>
      </c>
      <c r="Z11" s="24">
        <v>3003</v>
      </c>
      <c r="AA11" s="24">
        <v>3003</v>
      </c>
      <c r="AB11" s="24">
        <v>3003</v>
      </c>
      <c r="AC11" s="24">
        <v>3003</v>
      </c>
      <c r="AD11" s="24">
        <v>3003</v>
      </c>
      <c r="AE11" s="24">
        <v>3003</v>
      </c>
      <c r="AF11" s="24">
        <v>3003</v>
      </c>
      <c r="AG11" s="24">
        <v>3003</v>
      </c>
      <c r="AH11" s="24">
        <v>3003</v>
      </c>
      <c r="AI11" s="24">
        <v>3003</v>
      </c>
      <c r="AJ11" s="24">
        <v>3003</v>
      </c>
      <c r="AK11" s="24">
        <v>3003</v>
      </c>
      <c r="AL11" s="24">
        <v>3003</v>
      </c>
      <c r="AM11" s="24">
        <v>3003</v>
      </c>
      <c r="AN11" s="24">
        <v>3003</v>
      </c>
      <c r="AO11" s="24">
        <v>3003</v>
      </c>
      <c r="AP11" s="25">
        <v>3003</v>
      </c>
      <c r="AQ11" s="192"/>
      <c r="AR11" s="192"/>
      <c r="AS11" s="192"/>
      <c r="AT11" s="192"/>
      <c r="AU11" s="192"/>
      <c r="AV11" s="192"/>
      <c r="AW11" s="192"/>
      <c r="AX11" s="192"/>
      <c r="AY11" s="192"/>
      <c r="AZ11" s="192"/>
      <c r="BA11" s="192"/>
      <c r="BB11" s="192"/>
      <c r="BC11" s="192"/>
      <c r="BD11" s="192"/>
      <c r="BE11" s="192"/>
      <c r="BF11" s="192"/>
      <c r="BG11" s="192"/>
    </row>
    <row r="12" spans="1:59" s="191" customFormat="1" x14ac:dyDescent="0.25">
      <c r="A12" s="130"/>
      <c r="B12" s="36">
        <v>1</v>
      </c>
      <c r="C12" s="38"/>
      <c r="D12" s="38" t="s">
        <v>46</v>
      </c>
      <c r="E12" s="77"/>
      <c r="F12" s="131"/>
      <c r="G12" s="132">
        <v>0</v>
      </c>
      <c r="H12" s="132">
        <v>0</v>
      </c>
      <c r="I12" s="132">
        <v>0</v>
      </c>
      <c r="J12" s="132">
        <v>0</v>
      </c>
      <c r="K12" s="132">
        <v>0</v>
      </c>
      <c r="L12" s="132">
        <v>0</v>
      </c>
      <c r="M12" s="132">
        <v>493</v>
      </c>
      <c r="N12" s="132">
        <v>2974</v>
      </c>
      <c r="O12" s="132">
        <v>3003</v>
      </c>
      <c r="P12" s="132">
        <v>3003</v>
      </c>
      <c r="Q12" s="132">
        <v>3003</v>
      </c>
      <c r="R12" s="132">
        <v>3003</v>
      </c>
      <c r="S12" s="132">
        <v>3003</v>
      </c>
      <c r="T12" s="132">
        <v>5201</v>
      </c>
      <c r="U12" s="132">
        <v>7653</v>
      </c>
      <c r="V12" s="132">
        <v>7653</v>
      </c>
      <c r="W12" s="132">
        <v>7653</v>
      </c>
      <c r="X12" s="133">
        <v>7653</v>
      </c>
      <c r="Y12" s="132">
        <v>7653</v>
      </c>
      <c r="Z12" s="132">
        <v>7653</v>
      </c>
      <c r="AA12" s="132">
        <v>7653</v>
      </c>
      <c r="AB12" s="132">
        <v>7653</v>
      </c>
      <c r="AC12" s="132">
        <v>7653</v>
      </c>
      <c r="AD12" s="132">
        <v>7653</v>
      </c>
      <c r="AE12" s="132">
        <v>7653</v>
      </c>
      <c r="AF12" s="132">
        <v>7653</v>
      </c>
      <c r="AG12" s="132">
        <v>7653</v>
      </c>
      <c r="AH12" s="132">
        <v>7653</v>
      </c>
      <c r="AI12" s="132">
        <v>7653</v>
      </c>
      <c r="AJ12" s="132">
        <v>7653</v>
      </c>
      <c r="AK12" s="132">
        <v>7653</v>
      </c>
      <c r="AL12" s="132">
        <v>7653</v>
      </c>
      <c r="AM12" s="132">
        <v>7653</v>
      </c>
      <c r="AN12" s="132">
        <v>7653</v>
      </c>
      <c r="AO12" s="132">
        <v>7653</v>
      </c>
      <c r="AP12" s="133">
        <v>7653</v>
      </c>
      <c r="AQ12" s="192"/>
      <c r="AR12" s="192"/>
      <c r="AS12" s="192"/>
      <c r="AT12" s="192"/>
      <c r="AU12" s="192"/>
      <c r="AV12" s="192"/>
      <c r="AW12" s="192"/>
      <c r="AX12" s="192"/>
      <c r="AY12" s="192"/>
      <c r="AZ12" s="192"/>
      <c r="BA12" s="192"/>
      <c r="BB12" s="192"/>
      <c r="BC12" s="192"/>
      <c r="BD12" s="192"/>
      <c r="BE12" s="192"/>
      <c r="BF12" s="192"/>
      <c r="BG12" s="192"/>
    </row>
    <row r="13" spans="1:59" s="191" customFormat="1"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c r="AQ13" s="192"/>
      <c r="AR13" s="192"/>
      <c r="AS13" s="192"/>
      <c r="AT13" s="192"/>
      <c r="AU13" s="192"/>
      <c r="AV13" s="192"/>
      <c r="AW13" s="192"/>
      <c r="AX13" s="192"/>
      <c r="AY13" s="192"/>
      <c r="AZ13" s="192"/>
      <c r="BA13" s="192"/>
      <c r="BB13" s="192"/>
      <c r="BC13" s="192"/>
      <c r="BD13" s="192"/>
      <c r="BE13" s="192"/>
      <c r="BF13" s="192"/>
      <c r="BG13" s="192"/>
    </row>
    <row r="14" spans="1:59" s="191" customFormat="1" x14ac:dyDescent="0.25">
      <c r="A14" s="122"/>
      <c r="B14" s="47"/>
      <c r="D14" s="192"/>
      <c r="E14" s="191"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1857</v>
      </c>
      <c r="AO14" s="17">
        <v>1857</v>
      </c>
      <c r="AP14" s="44">
        <v>1857</v>
      </c>
      <c r="AQ14" s="192"/>
      <c r="AR14" s="192"/>
      <c r="AS14" s="192"/>
      <c r="AT14" s="192"/>
      <c r="AU14" s="192"/>
      <c r="AV14" s="192"/>
      <c r="AW14" s="192"/>
      <c r="AX14" s="192"/>
      <c r="AY14" s="192"/>
      <c r="AZ14" s="192"/>
      <c r="BA14" s="192"/>
      <c r="BB14" s="192"/>
      <c r="BC14" s="192"/>
      <c r="BD14" s="192"/>
      <c r="BE14" s="192"/>
      <c r="BF14" s="192"/>
      <c r="BG14" s="192"/>
    </row>
    <row r="15" spans="1:59" s="191" customFormat="1" x14ac:dyDescent="0.25">
      <c r="A15" s="122"/>
      <c r="B15" s="93"/>
      <c r="C15" s="21"/>
      <c r="D15" s="192"/>
      <c r="E15" s="191"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c r="AQ15" s="192"/>
      <c r="AR15" s="192"/>
      <c r="AS15" s="192"/>
      <c r="AT15" s="192"/>
      <c r="AU15" s="192"/>
      <c r="AV15" s="192"/>
      <c r="AW15" s="192"/>
      <c r="AX15" s="192"/>
      <c r="AY15" s="192"/>
      <c r="AZ15" s="192"/>
      <c r="BA15" s="192"/>
      <c r="BB15" s="192"/>
      <c r="BC15" s="192"/>
      <c r="BD15" s="192"/>
      <c r="BE15" s="192"/>
      <c r="BF15" s="192"/>
      <c r="BG15" s="192"/>
    </row>
    <row r="16" spans="1:59" s="191" customFormat="1"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1857</v>
      </c>
      <c r="AO16" s="132">
        <v>1857</v>
      </c>
      <c r="AP16" s="133">
        <v>1857</v>
      </c>
      <c r="AQ16" s="192"/>
      <c r="AR16" s="192"/>
      <c r="AS16" s="192"/>
      <c r="AT16" s="192"/>
      <c r="AU16" s="192"/>
      <c r="AV16" s="192"/>
      <c r="AW16" s="192"/>
      <c r="AX16" s="192"/>
      <c r="AY16" s="192"/>
      <c r="AZ16" s="192"/>
      <c r="BA16" s="192"/>
      <c r="BB16" s="192"/>
      <c r="BC16" s="192"/>
      <c r="BD16" s="192"/>
      <c r="BE16" s="192"/>
      <c r="BF16" s="192"/>
      <c r="BG16" s="192"/>
    </row>
    <row r="17" spans="1:59" s="191" customFormat="1" x14ac:dyDescent="0.25">
      <c r="A17" s="130"/>
      <c r="B17" s="47"/>
      <c r="D17" s="195" t="s">
        <v>51</v>
      </c>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row>
    <row r="18" spans="1:59" s="191" customFormat="1" x14ac:dyDescent="0.25">
      <c r="A18" s="130"/>
      <c r="B18" s="47"/>
      <c r="D18" s="195"/>
      <c r="E18" s="191" t="s">
        <v>87</v>
      </c>
      <c r="F18" s="135"/>
      <c r="G18" s="50">
        <v>0</v>
      </c>
      <c r="H18" s="50">
        <v>0</v>
      </c>
      <c r="I18" s="50">
        <v>0</v>
      </c>
      <c r="J18" s="50">
        <v>0</v>
      </c>
      <c r="K18" s="50">
        <v>0</v>
      </c>
      <c r="L18" s="50">
        <v>0</v>
      </c>
      <c r="M18" s="50">
        <v>0</v>
      </c>
      <c r="N18" s="50">
        <v>928</v>
      </c>
      <c r="O18" s="50">
        <v>1113</v>
      </c>
      <c r="P18" s="50">
        <v>1113</v>
      </c>
      <c r="Q18" s="50">
        <v>1113</v>
      </c>
      <c r="R18" s="50">
        <v>1113</v>
      </c>
      <c r="S18" s="50">
        <v>1113</v>
      </c>
      <c r="T18" s="50">
        <v>1113</v>
      </c>
      <c r="U18" s="50">
        <v>1113</v>
      </c>
      <c r="V18" s="50">
        <v>1113</v>
      </c>
      <c r="W18" s="50">
        <v>1113</v>
      </c>
      <c r="X18" s="51">
        <v>1113</v>
      </c>
      <c r="Y18" s="50">
        <v>1113</v>
      </c>
      <c r="Z18" s="50">
        <v>1113</v>
      </c>
      <c r="AA18" s="50">
        <v>1113</v>
      </c>
      <c r="AB18" s="50">
        <v>1113</v>
      </c>
      <c r="AC18" s="50">
        <v>186</v>
      </c>
      <c r="AD18" s="50">
        <v>0</v>
      </c>
      <c r="AE18" s="50">
        <v>0</v>
      </c>
      <c r="AF18" s="50">
        <v>0</v>
      </c>
      <c r="AG18" s="50">
        <v>0</v>
      </c>
      <c r="AH18" s="50">
        <v>0</v>
      </c>
      <c r="AI18" s="50">
        <v>0</v>
      </c>
      <c r="AJ18" s="50">
        <v>0</v>
      </c>
      <c r="AK18" s="50">
        <v>0</v>
      </c>
      <c r="AL18" s="50">
        <v>0</v>
      </c>
      <c r="AM18" s="50">
        <v>0</v>
      </c>
      <c r="AN18" s="50">
        <v>0</v>
      </c>
      <c r="AO18" s="50">
        <v>0</v>
      </c>
      <c r="AP18" s="51">
        <v>0</v>
      </c>
    </row>
    <row r="19" spans="1:59" s="191" customFormat="1" x14ac:dyDescent="0.25">
      <c r="A19" s="130"/>
      <c r="B19" s="47"/>
      <c r="D19" s="195"/>
      <c r="E19" s="191" t="s">
        <v>88</v>
      </c>
      <c r="F19" s="49"/>
      <c r="G19" s="50">
        <v>0</v>
      </c>
      <c r="H19" s="50">
        <v>0</v>
      </c>
      <c r="I19" s="50">
        <v>0</v>
      </c>
      <c r="J19" s="50">
        <v>0</v>
      </c>
      <c r="K19" s="50">
        <v>0</v>
      </c>
      <c r="L19" s="50">
        <v>0</v>
      </c>
      <c r="M19" s="50">
        <v>0</v>
      </c>
      <c r="N19" s="50">
        <v>0</v>
      </c>
      <c r="O19" s="50">
        <v>0</v>
      </c>
      <c r="P19" s="50">
        <v>0</v>
      </c>
      <c r="Q19" s="50">
        <v>0</v>
      </c>
      <c r="R19" s="50">
        <v>0</v>
      </c>
      <c r="S19" s="50">
        <v>0</v>
      </c>
      <c r="T19" s="50">
        <v>742</v>
      </c>
      <c r="U19" s="50">
        <v>1262</v>
      </c>
      <c r="V19" s="50">
        <v>1336</v>
      </c>
      <c r="W19" s="50">
        <v>1336</v>
      </c>
      <c r="X19" s="51">
        <v>1336</v>
      </c>
      <c r="Y19" s="50">
        <v>1336</v>
      </c>
      <c r="Z19" s="50">
        <v>1336</v>
      </c>
      <c r="AA19" s="50">
        <v>1336</v>
      </c>
      <c r="AB19" s="50">
        <v>1336</v>
      </c>
      <c r="AC19" s="50">
        <v>1336</v>
      </c>
      <c r="AD19" s="50">
        <v>223</v>
      </c>
      <c r="AE19" s="50">
        <v>0</v>
      </c>
      <c r="AF19" s="50">
        <v>0</v>
      </c>
      <c r="AG19" s="50">
        <v>0</v>
      </c>
      <c r="AH19" s="50">
        <v>0</v>
      </c>
      <c r="AI19" s="50">
        <v>0</v>
      </c>
      <c r="AJ19" s="50">
        <v>0</v>
      </c>
      <c r="AK19" s="50">
        <v>0</v>
      </c>
      <c r="AL19" s="50">
        <v>0</v>
      </c>
      <c r="AM19" s="50">
        <v>0</v>
      </c>
      <c r="AN19" s="50">
        <v>0</v>
      </c>
      <c r="AO19" s="50">
        <v>0</v>
      </c>
      <c r="AP19" s="51">
        <v>0</v>
      </c>
    </row>
    <row r="20" spans="1:59" s="191" customFormat="1" x14ac:dyDescent="0.25">
      <c r="A20" s="130"/>
      <c r="B20" s="36">
        <v>3</v>
      </c>
      <c r="C20" s="52"/>
      <c r="D20" s="38" t="s">
        <v>54</v>
      </c>
      <c r="E20" s="45"/>
      <c r="F20" s="134"/>
      <c r="G20" s="132">
        <v>0</v>
      </c>
      <c r="H20" s="132">
        <v>0</v>
      </c>
      <c r="I20" s="132">
        <v>0</v>
      </c>
      <c r="J20" s="132">
        <v>0</v>
      </c>
      <c r="K20" s="132">
        <v>0</v>
      </c>
      <c r="L20" s="132">
        <v>0</v>
      </c>
      <c r="M20" s="132">
        <v>0</v>
      </c>
      <c r="N20" s="132">
        <v>928</v>
      </c>
      <c r="O20" s="132">
        <v>1113</v>
      </c>
      <c r="P20" s="132">
        <v>1113</v>
      </c>
      <c r="Q20" s="132">
        <v>1113</v>
      </c>
      <c r="R20" s="132">
        <v>1113</v>
      </c>
      <c r="S20" s="132">
        <v>1113</v>
      </c>
      <c r="T20" s="132">
        <v>1855</v>
      </c>
      <c r="U20" s="132">
        <v>2375</v>
      </c>
      <c r="V20" s="132">
        <v>2449</v>
      </c>
      <c r="W20" s="132">
        <v>2449</v>
      </c>
      <c r="X20" s="133">
        <v>2449</v>
      </c>
      <c r="Y20" s="132">
        <v>2449</v>
      </c>
      <c r="Z20" s="132">
        <v>2449</v>
      </c>
      <c r="AA20" s="132">
        <v>2449</v>
      </c>
      <c r="AB20" s="132">
        <v>2449</v>
      </c>
      <c r="AC20" s="132">
        <v>1522</v>
      </c>
      <c r="AD20" s="132">
        <v>223</v>
      </c>
      <c r="AE20" s="132">
        <v>0</v>
      </c>
      <c r="AF20" s="132">
        <v>0</v>
      </c>
      <c r="AG20" s="132">
        <v>0</v>
      </c>
      <c r="AH20" s="132">
        <v>0</v>
      </c>
      <c r="AI20" s="132">
        <v>0</v>
      </c>
      <c r="AJ20" s="132">
        <v>0</v>
      </c>
      <c r="AK20" s="132">
        <v>0</v>
      </c>
      <c r="AL20" s="132">
        <v>0</v>
      </c>
      <c r="AM20" s="132">
        <v>0</v>
      </c>
      <c r="AN20" s="132">
        <v>0</v>
      </c>
      <c r="AO20" s="132">
        <v>0</v>
      </c>
      <c r="AP20" s="133">
        <v>0</v>
      </c>
      <c r="AQ20" s="192"/>
      <c r="AR20" s="192"/>
      <c r="AS20" s="192"/>
      <c r="AT20" s="192"/>
      <c r="AU20" s="192"/>
      <c r="AV20" s="192"/>
      <c r="AW20" s="192"/>
      <c r="AX20" s="192"/>
      <c r="AY20" s="192"/>
      <c r="AZ20" s="192"/>
      <c r="BA20" s="192"/>
      <c r="BB20" s="192"/>
      <c r="BC20" s="192"/>
      <c r="BD20" s="192"/>
      <c r="BE20" s="192"/>
      <c r="BF20" s="192"/>
      <c r="BG20" s="192"/>
    </row>
    <row r="21" spans="1:59" s="191" customFormat="1" x14ac:dyDescent="0.25">
      <c r="A21" s="130"/>
      <c r="B21" s="47">
        <v>4</v>
      </c>
      <c r="D21" s="192" t="s">
        <v>89</v>
      </c>
      <c r="E21" s="189"/>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c r="AQ21" s="192"/>
      <c r="AR21" s="192"/>
      <c r="AS21" s="192"/>
      <c r="AT21" s="192"/>
      <c r="AU21" s="192"/>
      <c r="AV21" s="192"/>
      <c r="AW21" s="192"/>
      <c r="AX21" s="192"/>
      <c r="AY21" s="192"/>
      <c r="AZ21" s="192"/>
      <c r="BA21" s="192"/>
      <c r="BB21" s="192"/>
      <c r="BC21" s="192"/>
      <c r="BD21" s="192"/>
      <c r="BE21" s="192"/>
      <c r="BF21" s="192"/>
      <c r="BG21" s="192"/>
    </row>
    <row r="22" spans="1:59" s="66" customFormat="1" x14ac:dyDescent="0.25">
      <c r="A22" s="137"/>
      <c r="B22" s="57">
        <v>5</v>
      </c>
      <c r="C22" s="58" t="s">
        <v>55</v>
      </c>
      <c r="D22" s="59"/>
      <c r="E22" s="60"/>
      <c r="F22" s="61" t="s">
        <v>90</v>
      </c>
      <c r="G22" s="62">
        <v>0</v>
      </c>
      <c r="H22" s="62">
        <v>0</v>
      </c>
      <c r="I22" s="62">
        <v>0</v>
      </c>
      <c r="J22" s="62">
        <v>0</v>
      </c>
      <c r="K22" s="62">
        <v>0</v>
      </c>
      <c r="L22" s="62">
        <v>0</v>
      </c>
      <c r="M22" s="62">
        <v>493</v>
      </c>
      <c r="N22" s="62">
        <v>3902</v>
      </c>
      <c r="O22" s="62">
        <v>4116</v>
      </c>
      <c r="P22" s="62">
        <v>4116</v>
      </c>
      <c r="Q22" s="62">
        <v>4116</v>
      </c>
      <c r="R22" s="62">
        <v>4116</v>
      </c>
      <c r="S22" s="62">
        <v>4116</v>
      </c>
      <c r="T22" s="62">
        <v>7056</v>
      </c>
      <c r="U22" s="62">
        <v>10028</v>
      </c>
      <c r="V22" s="62">
        <v>10102</v>
      </c>
      <c r="W22" s="62">
        <v>10102</v>
      </c>
      <c r="X22" s="63">
        <v>10102</v>
      </c>
      <c r="Y22" s="62">
        <v>10102</v>
      </c>
      <c r="Z22" s="62">
        <v>10102</v>
      </c>
      <c r="AA22" s="62">
        <v>10102</v>
      </c>
      <c r="AB22" s="62">
        <v>10102</v>
      </c>
      <c r="AC22" s="62">
        <v>9175</v>
      </c>
      <c r="AD22" s="62">
        <v>7876</v>
      </c>
      <c r="AE22" s="62">
        <v>7653</v>
      </c>
      <c r="AF22" s="62">
        <v>7653</v>
      </c>
      <c r="AG22" s="62">
        <v>7653</v>
      </c>
      <c r="AH22" s="62">
        <v>7653</v>
      </c>
      <c r="AI22" s="62">
        <v>7653</v>
      </c>
      <c r="AJ22" s="62">
        <v>7653</v>
      </c>
      <c r="AK22" s="62">
        <v>7653</v>
      </c>
      <c r="AL22" s="62">
        <v>7653</v>
      </c>
      <c r="AM22" s="62">
        <v>7653</v>
      </c>
      <c r="AN22" s="62">
        <v>9510</v>
      </c>
      <c r="AO22" s="62">
        <v>9510</v>
      </c>
      <c r="AP22" s="63">
        <v>9510</v>
      </c>
    </row>
    <row r="23" spans="1:59" s="66" customFormat="1" x14ac:dyDescent="0.25">
      <c r="A23" s="137"/>
      <c r="B23" s="138"/>
      <c r="C23" s="20" t="s">
        <v>57</v>
      </c>
      <c r="E23" s="189"/>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row>
    <row r="24" spans="1:59" s="191" customFormat="1" x14ac:dyDescent="0.25">
      <c r="A24" s="130"/>
      <c r="B24" s="43"/>
      <c r="D24" s="248" t="s">
        <v>58</v>
      </c>
      <c r="E24" s="249"/>
      <c r="F24" s="69"/>
      <c r="G24" s="50">
        <v>21914</v>
      </c>
      <c r="H24" s="50">
        <v>21912</v>
      </c>
      <c r="I24" s="50">
        <v>21911</v>
      </c>
      <c r="J24" s="50">
        <v>21899</v>
      </c>
      <c r="K24" s="50">
        <v>21888</v>
      </c>
      <c r="L24" s="50">
        <v>21880</v>
      </c>
      <c r="M24" s="50">
        <v>21862</v>
      </c>
      <c r="N24" s="50">
        <v>21854</v>
      </c>
      <c r="O24" s="50">
        <v>21846</v>
      </c>
      <c r="P24" s="50">
        <v>21838</v>
      </c>
      <c r="Q24" s="50">
        <v>21838</v>
      </c>
      <c r="R24" s="50">
        <v>21828</v>
      </c>
      <c r="S24" s="50">
        <v>21818</v>
      </c>
      <c r="T24" s="50">
        <v>21818</v>
      </c>
      <c r="U24" s="50">
        <v>21808</v>
      </c>
      <c r="V24" s="50">
        <v>21798</v>
      </c>
      <c r="W24" s="50">
        <v>21798</v>
      </c>
      <c r="X24" s="51">
        <v>21788</v>
      </c>
      <c r="Y24" s="50">
        <v>21788</v>
      </c>
      <c r="Z24" s="50">
        <v>21778</v>
      </c>
      <c r="AA24" s="50">
        <v>21768</v>
      </c>
      <c r="AB24" s="17">
        <v>21768</v>
      </c>
      <c r="AC24" s="50">
        <v>21758</v>
      </c>
      <c r="AD24" s="17">
        <v>21748</v>
      </c>
      <c r="AE24" s="17">
        <v>21748</v>
      </c>
      <c r="AF24" s="17">
        <v>21738</v>
      </c>
      <c r="AG24" s="17">
        <v>21738</v>
      </c>
      <c r="AH24" s="17">
        <v>21728</v>
      </c>
      <c r="AI24" s="17">
        <v>21718</v>
      </c>
      <c r="AJ24" s="17">
        <v>21718</v>
      </c>
      <c r="AK24" s="17">
        <v>21708</v>
      </c>
      <c r="AL24" s="17">
        <v>21698</v>
      </c>
      <c r="AM24" s="17">
        <v>21698</v>
      </c>
      <c r="AN24" s="17">
        <v>21688</v>
      </c>
      <c r="AO24" s="17">
        <v>21678</v>
      </c>
      <c r="AP24" s="44">
        <v>21678</v>
      </c>
    </row>
    <row r="25" spans="1:59" s="191" customFormat="1"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row>
    <row r="26" spans="1:59" s="191" customFormat="1" ht="15.75" customHeight="1" x14ac:dyDescent="0.25">
      <c r="A26" s="122"/>
      <c r="B26" s="27"/>
      <c r="C26" s="21"/>
      <c r="D26" s="192"/>
      <c r="E26" s="188" t="s">
        <v>60</v>
      </c>
      <c r="F26" s="73"/>
      <c r="G26" s="50">
        <v>811</v>
      </c>
      <c r="H26" s="50">
        <v>811</v>
      </c>
      <c r="I26" s="26">
        <v>811</v>
      </c>
      <c r="J26" s="26">
        <v>811</v>
      </c>
      <c r="K26" s="26">
        <v>811</v>
      </c>
      <c r="L26" s="26">
        <v>811</v>
      </c>
      <c r="M26" s="26">
        <v>592</v>
      </c>
      <c r="N26" s="26">
        <v>0</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row>
    <row r="27" spans="1:59" s="191" customFormat="1" x14ac:dyDescent="0.25">
      <c r="A27" s="122"/>
      <c r="B27" s="27"/>
      <c r="C27" s="21"/>
      <c r="D27" s="192"/>
      <c r="E27" s="189"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row>
    <row r="28" spans="1:59" s="191" customFormat="1" x14ac:dyDescent="0.25">
      <c r="A28" s="122"/>
      <c r="B28" s="27"/>
      <c r="C28" s="21"/>
      <c r="D28" s="192"/>
      <c r="E28" s="19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row>
    <row r="29" spans="1:59" s="191" customFormat="1" x14ac:dyDescent="0.25">
      <c r="A29" s="130"/>
      <c r="B29" s="43"/>
      <c r="D29" s="191" t="s">
        <v>63</v>
      </c>
      <c r="E29" s="192"/>
      <c r="F29" s="30"/>
      <c r="G29" s="50">
        <v>2705</v>
      </c>
      <c r="H29" s="50">
        <v>1949</v>
      </c>
      <c r="I29" s="50">
        <v>1549</v>
      </c>
      <c r="J29" s="50">
        <v>1639</v>
      </c>
      <c r="K29" s="50">
        <v>1639</v>
      </c>
      <c r="L29" s="50">
        <v>1639</v>
      </c>
      <c r="M29" s="50">
        <v>1639</v>
      </c>
      <c r="N29" s="50">
        <v>1639</v>
      </c>
      <c r="O29" s="50">
        <v>1639</v>
      </c>
      <c r="P29" s="50">
        <v>1639</v>
      </c>
      <c r="Q29" s="50">
        <v>1639</v>
      </c>
      <c r="R29" s="50">
        <v>1639</v>
      </c>
      <c r="S29" s="50">
        <v>271</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59" s="191" customFormat="1" x14ac:dyDescent="0.25">
      <c r="A30" s="130"/>
      <c r="B30" s="43"/>
      <c r="D30" s="191" t="s">
        <v>64</v>
      </c>
      <c r="E30" s="192"/>
      <c r="F30" s="30"/>
      <c r="G30" s="50">
        <v>0</v>
      </c>
      <c r="H30" s="50">
        <v>781</v>
      </c>
      <c r="I30" s="50">
        <v>936</v>
      </c>
      <c r="J30" s="50">
        <v>936</v>
      </c>
      <c r="K30" s="50">
        <v>936</v>
      </c>
      <c r="L30" s="50">
        <v>936</v>
      </c>
      <c r="M30" s="50">
        <v>936</v>
      </c>
      <c r="N30" s="50">
        <v>936</v>
      </c>
      <c r="O30" s="50">
        <v>936</v>
      </c>
      <c r="P30" s="50">
        <v>936</v>
      </c>
      <c r="Q30" s="50">
        <v>936</v>
      </c>
      <c r="R30" s="50">
        <v>936</v>
      </c>
      <c r="S30" s="50">
        <v>936</v>
      </c>
      <c r="T30" s="50">
        <v>936</v>
      </c>
      <c r="U30" s="50">
        <v>936</v>
      </c>
      <c r="V30" s="50">
        <v>936</v>
      </c>
      <c r="W30" s="50">
        <v>936</v>
      </c>
      <c r="X30" s="51">
        <v>155</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row>
    <row r="31" spans="1:59" s="191" customFormat="1" x14ac:dyDescent="0.25">
      <c r="A31" s="130"/>
      <c r="B31" s="43"/>
      <c r="D31" s="191" t="s">
        <v>91</v>
      </c>
      <c r="F31" s="74"/>
      <c r="G31" s="50">
        <v>340</v>
      </c>
      <c r="H31" s="50">
        <v>373</v>
      </c>
      <c r="I31" s="50">
        <v>784</v>
      </c>
      <c r="J31" s="50">
        <v>844</v>
      </c>
      <c r="K31" s="50">
        <v>844</v>
      </c>
      <c r="L31" s="50">
        <v>844</v>
      </c>
      <c r="M31" s="50">
        <v>844</v>
      </c>
      <c r="N31" s="50">
        <v>844</v>
      </c>
      <c r="O31" s="50">
        <v>844</v>
      </c>
      <c r="P31" s="50">
        <v>844</v>
      </c>
      <c r="Q31" s="50">
        <v>844</v>
      </c>
      <c r="R31" s="50">
        <v>844</v>
      </c>
      <c r="S31" s="50">
        <v>406</v>
      </c>
      <c r="T31" s="50">
        <v>307</v>
      </c>
      <c r="U31" s="50">
        <v>307</v>
      </c>
      <c r="V31" s="50">
        <v>307</v>
      </c>
      <c r="W31" s="50">
        <v>307</v>
      </c>
      <c r="X31" s="51">
        <v>70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row>
    <row r="32" spans="1:59" s="191" customFormat="1" x14ac:dyDescent="0.25">
      <c r="A32" s="130"/>
      <c r="B32" s="47"/>
      <c r="D32" s="195" t="s">
        <v>92</v>
      </c>
      <c r="F32" s="49"/>
      <c r="G32" s="50">
        <v>363</v>
      </c>
      <c r="H32" s="50">
        <v>338</v>
      </c>
      <c r="I32" s="50">
        <v>583</v>
      </c>
      <c r="J32" s="50">
        <v>493</v>
      </c>
      <c r="K32" s="50">
        <v>493</v>
      </c>
      <c r="L32" s="50">
        <v>493</v>
      </c>
      <c r="M32" s="50">
        <v>493</v>
      </c>
      <c r="N32" s="50">
        <v>957</v>
      </c>
      <c r="O32" s="50">
        <v>1050</v>
      </c>
      <c r="P32" s="50">
        <v>1050</v>
      </c>
      <c r="Q32" s="50">
        <v>1050</v>
      </c>
      <c r="R32" s="50">
        <v>1050</v>
      </c>
      <c r="S32" s="50">
        <v>2417</v>
      </c>
      <c r="T32" s="50">
        <v>1946</v>
      </c>
      <c r="U32" s="50">
        <v>1426</v>
      </c>
      <c r="V32" s="50">
        <v>1352</v>
      </c>
      <c r="W32" s="50">
        <v>1352</v>
      </c>
      <c r="X32" s="51">
        <v>2133</v>
      </c>
      <c r="Y32" s="50">
        <v>2288</v>
      </c>
      <c r="Z32" s="50">
        <v>2288</v>
      </c>
      <c r="AA32" s="50">
        <v>2288</v>
      </c>
      <c r="AB32" s="50">
        <v>2288</v>
      </c>
      <c r="AC32" s="50">
        <v>3216</v>
      </c>
      <c r="AD32" s="50">
        <v>3380</v>
      </c>
      <c r="AE32" s="50">
        <v>3397</v>
      </c>
      <c r="AF32" s="50">
        <v>3442</v>
      </c>
      <c r="AG32" s="50">
        <v>3486</v>
      </c>
      <c r="AH32" s="50">
        <v>3530</v>
      </c>
      <c r="AI32" s="50">
        <v>3573</v>
      </c>
      <c r="AJ32" s="50">
        <v>3616</v>
      </c>
      <c r="AK32" s="50">
        <v>3656</v>
      </c>
      <c r="AL32" s="50">
        <v>3696</v>
      </c>
      <c r="AM32" s="50">
        <v>3736</v>
      </c>
      <c r="AN32" s="50">
        <v>3776</v>
      </c>
      <c r="AO32" s="50">
        <v>3816</v>
      </c>
      <c r="AP32" s="51">
        <v>3857</v>
      </c>
    </row>
    <row r="33" spans="1:9603" s="191" customFormat="1" x14ac:dyDescent="0.25">
      <c r="A33" s="130"/>
      <c r="B33" s="27"/>
      <c r="C33" s="21"/>
      <c r="D33" s="246" t="s">
        <v>93</v>
      </c>
      <c r="E33" s="247"/>
      <c r="F33" s="30"/>
      <c r="G33" s="50">
        <v>771</v>
      </c>
      <c r="H33" s="50">
        <v>771</v>
      </c>
      <c r="I33" s="50">
        <v>771</v>
      </c>
      <c r="J33" s="50">
        <v>771</v>
      </c>
      <c r="K33" s="50">
        <v>771</v>
      </c>
      <c r="L33" s="50">
        <v>771</v>
      </c>
      <c r="M33" s="50">
        <v>771</v>
      </c>
      <c r="N33" s="50">
        <v>771</v>
      </c>
      <c r="O33" s="50">
        <v>771</v>
      </c>
      <c r="P33" s="50">
        <v>771</v>
      </c>
      <c r="Q33" s="50">
        <v>771</v>
      </c>
      <c r="R33" s="50">
        <v>771</v>
      </c>
      <c r="S33" s="50">
        <v>771</v>
      </c>
      <c r="T33" s="50">
        <v>771</v>
      </c>
      <c r="U33" s="50">
        <v>771</v>
      </c>
      <c r="V33" s="50">
        <v>771</v>
      </c>
      <c r="W33" s="50">
        <v>771</v>
      </c>
      <c r="X33" s="51">
        <v>771</v>
      </c>
      <c r="Y33" s="50">
        <v>771</v>
      </c>
      <c r="Z33" s="50">
        <v>771</v>
      </c>
      <c r="AA33" s="50">
        <v>771</v>
      </c>
      <c r="AB33" s="50">
        <v>771</v>
      </c>
      <c r="AC33" s="50">
        <v>771</v>
      </c>
      <c r="AD33" s="50">
        <v>771</v>
      </c>
      <c r="AE33" s="50">
        <v>771</v>
      </c>
      <c r="AF33" s="50">
        <v>771</v>
      </c>
      <c r="AG33" s="50">
        <v>771</v>
      </c>
      <c r="AH33" s="50">
        <v>771</v>
      </c>
      <c r="AI33" s="50">
        <v>771</v>
      </c>
      <c r="AJ33" s="50">
        <v>771</v>
      </c>
      <c r="AK33" s="50">
        <v>771</v>
      </c>
      <c r="AL33" s="50">
        <v>771</v>
      </c>
      <c r="AM33" s="50">
        <v>771</v>
      </c>
      <c r="AN33" s="50">
        <v>771</v>
      </c>
      <c r="AO33" s="50">
        <v>771</v>
      </c>
      <c r="AP33" s="51">
        <v>771</v>
      </c>
    </row>
    <row r="34" spans="1:9603" s="191" customFormat="1" ht="14.25" customHeight="1" x14ac:dyDescent="0.25">
      <c r="A34" s="122"/>
      <c r="B34" s="27"/>
      <c r="C34" s="21"/>
      <c r="D34" s="188" t="s">
        <v>65</v>
      </c>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60</v>
      </c>
      <c r="Y34" s="26">
        <v>150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row>
    <row r="35" spans="1:9603" s="191" customFormat="1" x14ac:dyDescent="0.25">
      <c r="A35" s="122"/>
      <c r="B35" s="27"/>
      <c r="C35" s="21"/>
      <c r="D35" s="188" t="s">
        <v>66</v>
      </c>
      <c r="E35" s="189"/>
      <c r="F35" s="30"/>
      <c r="G35" s="26">
        <v>0</v>
      </c>
      <c r="H35" s="26">
        <v>0</v>
      </c>
      <c r="I35" s="26">
        <v>0</v>
      </c>
      <c r="J35" s="26">
        <v>0</v>
      </c>
      <c r="K35" s="26">
        <v>190</v>
      </c>
      <c r="L35" s="26">
        <v>190</v>
      </c>
      <c r="M35" s="26">
        <v>190</v>
      </c>
      <c r="N35" s="26">
        <v>202</v>
      </c>
      <c r="O35" s="26">
        <v>202</v>
      </c>
      <c r="P35" s="26">
        <v>202</v>
      </c>
      <c r="Q35" s="26">
        <v>202</v>
      </c>
      <c r="R35" s="26">
        <v>202</v>
      </c>
      <c r="S35" s="26">
        <v>202</v>
      </c>
      <c r="T35" s="26">
        <v>202</v>
      </c>
      <c r="U35" s="26">
        <v>133</v>
      </c>
      <c r="V35" s="26">
        <v>133</v>
      </c>
      <c r="W35" s="26">
        <v>133</v>
      </c>
      <c r="X35" s="71">
        <v>133</v>
      </c>
      <c r="Y35" s="26">
        <v>133</v>
      </c>
      <c r="Z35" s="26">
        <v>133</v>
      </c>
      <c r="AA35" s="26">
        <v>133</v>
      </c>
      <c r="AB35" s="26">
        <v>133</v>
      </c>
      <c r="AC35" s="26">
        <v>133</v>
      </c>
      <c r="AD35" s="26">
        <v>133</v>
      </c>
      <c r="AE35" s="26">
        <v>133</v>
      </c>
      <c r="AF35" s="26">
        <v>133</v>
      </c>
      <c r="AG35" s="26">
        <v>133</v>
      </c>
      <c r="AH35" s="26">
        <v>133</v>
      </c>
      <c r="AI35" s="26">
        <v>133</v>
      </c>
      <c r="AJ35" s="26">
        <v>133</v>
      </c>
      <c r="AK35" s="26">
        <v>133</v>
      </c>
      <c r="AL35" s="26">
        <v>133</v>
      </c>
      <c r="AM35" s="26">
        <v>133</v>
      </c>
      <c r="AN35" s="26">
        <v>133</v>
      </c>
      <c r="AO35" s="26">
        <v>133</v>
      </c>
      <c r="AP35" s="71">
        <v>133</v>
      </c>
    </row>
    <row r="36" spans="1:9603" s="191" customFormat="1" ht="15.75" thickBot="1" x14ac:dyDescent="0.3">
      <c r="A36" s="122"/>
      <c r="B36" s="75">
        <v>6</v>
      </c>
      <c r="C36" s="76" t="s">
        <v>94</v>
      </c>
      <c r="D36" s="37"/>
      <c r="E36" s="77"/>
      <c r="F36" s="78"/>
      <c r="G36" s="79">
        <v>30211</v>
      </c>
      <c r="H36" s="79">
        <v>30242</v>
      </c>
      <c r="I36" s="79">
        <v>30652</v>
      </c>
      <c r="J36" s="79">
        <v>30700</v>
      </c>
      <c r="K36" s="79">
        <v>30879</v>
      </c>
      <c r="L36" s="79">
        <v>30871</v>
      </c>
      <c r="M36" s="79">
        <v>30634</v>
      </c>
      <c r="N36" s="79">
        <v>30510</v>
      </c>
      <c r="O36" s="79">
        <v>30595</v>
      </c>
      <c r="P36" s="79">
        <v>30587</v>
      </c>
      <c r="Q36" s="79">
        <v>30587</v>
      </c>
      <c r="R36" s="79">
        <v>30577</v>
      </c>
      <c r="S36" s="79">
        <v>30128</v>
      </c>
      <c r="T36" s="79">
        <v>29287</v>
      </c>
      <c r="U36" s="79">
        <v>28688</v>
      </c>
      <c r="V36" s="79">
        <v>28604</v>
      </c>
      <c r="W36" s="79">
        <v>28604</v>
      </c>
      <c r="X36" s="80">
        <v>28417</v>
      </c>
      <c r="Y36" s="79">
        <v>28437</v>
      </c>
      <c r="Z36" s="79">
        <v>28427</v>
      </c>
      <c r="AA36" s="79">
        <v>28417</v>
      </c>
      <c r="AB36" s="79">
        <v>28417</v>
      </c>
      <c r="AC36" s="79">
        <v>29335</v>
      </c>
      <c r="AD36" s="79">
        <v>29489</v>
      </c>
      <c r="AE36" s="79">
        <v>29506</v>
      </c>
      <c r="AF36" s="79">
        <v>29541</v>
      </c>
      <c r="AG36" s="79">
        <v>29585</v>
      </c>
      <c r="AH36" s="79">
        <v>29619</v>
      </c>
      <c r="AI36" s="79">
        <v>29652</v>
      </c>
      <c r="AJ36" s="79">
        <v>29695</v>
      </c>
      <c r="AK36" s="79">
        <v>29725</v>
      </c>
      <c r="AL36" s="79">
        <v>29755</v>
      </c>
      <c r="AM36" s="79">
        <v>29795</v>
      </c>
      <c r="AN36" s="79">
        <v>29825</v>
      </c>
      <c r="AO36" s="79">
        <v>29855</v>
      </c>
      <c r="AP36" s="80">
        <v>29896</v>
      </c>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c r="AMK36" s="50"/>
      <c r="AML36" s="50"/>
      <c r="AMM36" s="50"/>
      <c r="AMN36" s="50"/>
      <c r="AMO36" s="50"/>
      <c r="AMP36" s="50"/>
      <c r="AMQ36" s="50"/>
      <c r="AMR36" s="50"/>
      <c r="AMS36" s="50"/>
      <c r="AMT36" s="50"/>
      <c r="AMU36" s="50"/>
      <c r="AMV36" s="50"/>
      <c r="AMW36" s="50"/>
      <c r="AMX36" s="50"/>
      <c r="AMY36" s="50"/>
      <c r="AMZ36" s="50"/>
      <c r="ANA36" s="50"/>
      <c r="ANB36" s="50"/>
      <c r="ANC36" s="50"/>
      <c r="AND36" s="50"/>
      <c r="ANE36" s="50"/>
      <c r="ANF36" s="50"/>
      <c r="ANG36" s="50"/>
      <c r="ANH36" s="50"/>
      <c r="ANI36" s="50"/>
      <c r="ANJ36" s="50"/>
      <c r="ANK36" s="50"/>
      <c r="ANL36" s="50"/>
      <c r="ANM36" s="50"/>
      <c r="ANN36" s="50"/>
      <c r="ANO36" s="50"/>
      <c r="ANP36" s="50"/>
      <c r="ANQ36" s="50"/>
      <c r="ANR36" s="50"/>
      <c r="ANS36" s="50"/>
      <c r="ANT36" s="50"/>
      <c r="ANU36" s="50"/>
      <c r="ANV36" s="50"/>
      <c r="ANW36" s="50"/>
      <c r="ANX36" s="50"/>
      <c r="ANY36" s="50"/>
      <c r="ANZ36" s="50"/>
      <c r="AOA36" s="50"/>
      <c r="AOB36" s="50"/>
      <c r="AOC36" s="50"/>
      <c r="AOD36" s="50"/>
      <c r="AOE36" s="50"/>
      <c r="AOF36" s="50"/>
      <c r="AOG36" s="50"/>
      <c r="AOH36" s="50"/>
      <c r="AOI36" s="50"/>
      <c r="AOJ36" s="50"/>
      <c r="AOK36" s="50"/>
      <c r="AOL36" s="50"/>
      <c r="AOM36" s="50"/>
      <c r="AON36" s="50"/>
      <c r="AOO36" s="50"/>
      <c r="AOP36" s="50"/>
      <c r="AOQ36" s="50"/>
      <c r="AOR36" s="50"/>
      <c r="AOS36" s="50"/>
      <c r="AOT36" s="50"/>
      <c r="AOU36" s="50"/>
      <c r="AOV36" s="50"/>
      <c r="AOW36" s="50"/>
      <c r="AOX36" s="50"/>
      <c r="AOY36" s="50"/>
      <c r="AOZ36" s="50"/>
      <c r="APA36" s="50"/>
      <c r="APB36" s="50"/>
      <c r="APC36" s="50"/>
      <c r="APD36" s="50"/>
      <c r="APE36" s="50"/>
      <c r="APF36" s="50"/>
      <c r="APG36" s="50"/>
      <c r="APH36" s="50"/>
      <c r="API36" s="50"/>
      <c r="APJ36" s="50"/>
      <c r="APK36" s="50"/>
      <c r="APL36" s="50"/>
      <c r="APM36" s="50"/>
      <c r="APN36" s="50"/>
      <c r="APO36" s="50"/>
      <c r="APP36" s="50"/>
      <c r="APQ36" s="50"/>
      <c r="APR36" s="50"/>
      <c r="APS36" s="50"/>
      <c r="APT36" s="50"/>
      <c r="APU36" s="50"/>
      <c r="APV36" s="50"/>
      <c r="APW36" s="50"/>
      <c r="APX36" s="50"/>
      <c r="APY36" s="50"/>
      <c r="APZ36" s="50"/>
      <c r="AQA36" s="50"/>
      <c r="AQB36" s="50"/>
      <c r="AQC36" s="50"/>
      <c r="AQD36" s="50"/>
      <c r="AQE36" s="50"/>
      <c r="AQF36" s="50"/>
      <c r="AQG36" s="50"/>
      <c r="AQH36" s="50"/>
      <c r="AQI36" s="50"/>
      <c r="AQJ36" s="50"/>
      <c r="AQK36" s="50"/>
      <c r="AQL36" s="50"/>
      <c r="AQM36" s="50"/>
      <c r="AQN36" s="50"/>
      <c r="AQO36" s="50"/>
      <c r="AQP36" s="50"/>
      <c r="AQQ36" s="50"/>
      <c r="AQR36" s="50"/>
      <c r="AQS36" s="50"/>
      <c r="AQT36" s="50"/>
      <c r="AQU36" s="50"/>
      <c r="AQV36" s="50"/>
      <c r="AQW36" s="50"/>
      <c r="AQX36" s="50"/>
      <c r="AQY36" s="50"/>
      <c r="AQZ36" s="50"/>
      <c r="ARA36" s="50"/>
      <c r="ARB36" s="50"/>
      <c r="ARC36" s="50"/>
      <c r="ARD36" s="50"/>
      <c r="ARE36" s="50"/>
      <c r="ARF36" s="50"/>
      <c r="ARG36" s="50"/>
      <c r="ARH36" s="50"/>
      <c r="ARI36" s="50"/>
      <c r="ARJ36" s="50"/>
      <c r="ARK36" s="50"/>
      <c r="ARL36" s="50"/>
      <c r="ARM36" s="50"/>
      <c r="ARN36" s="50"/>
      <c r="ARO36" s="50"/>
      <c r="ARP36" s="50"/>
      <c r="ARQ36" s="50"/>
      <c r="ARR36" s="50"/>
      <c r="ARS36" s="50"/>
      <c r="ART36" s="50"/>
      <c r="ARU36" s="50"/>
      <c r="ARV36" s="50"/>
      <c r="ARW36" s="50"/>
      <c r="ARX36" s="50"/>
      <c r="ARY36" s="50"/>
      <c r="ARZ36" s="50"/>
      <c r="ASA36" s="50"/>
      <c r="ASB36" s="50"/>
      <c r="ASC36" s="50"/>
      <c r="ASD36" s="50"/>
      <c r="ASE36" s="50"/>
      <c r="ASF36" s="50"/>
      <c r="ASG36" s="50"/>
      <c r="ASH36" s="50"/>
      <c r="ASI36" s="50"/>
      <c r="ASJ36" s="50"/>
      <c r="ASK36" s="50"/>
      <c r="ASL36" s="50"/>
      <c r="ASM36" s="50"/>
      <c r="ASN36" s="50"/>
      <c r="ASO36" s="50"/>
      <c r="ASP36" s="50"/>
      <c r="ASQ36" s="50"/>
      <c r="ASR36" s="50"/>
      <c r="ASS36" s="50"/>
      <c r="AST36" s="50"/>
      <c r="ASU36" s="50"/>
      <c r="ASV36" s="50"/>
      <c r="ASW36" s="50"/>
      <c r="ASX36" s="50"/>
      <c r="ASY36" s="50"/>
      <c r="ASZ36" s="50"/>
      <c r="ATA36" s="50"/>
      <c r="ATB36" s="50"/>
      <c r="ATC36" s="50"/>
      <c r="ATD36" s="50"/>
      <c r="ATE36" s="50"/>
      <c r="ATF36" s="50"/>
      <c r="ATG36" s="50"/>
      <c r="ATH36" s="50"/>
      <c r="ATI36" s="50"/>
      <c r="ATJ36" s="50"/>
      <c r="ATK36" s="50"/>
      <c r="ATL36" s="50"/>
      <c r="ATM36" s="50"/>
      <c r="ATN36" s="50"/>
      <c r="ATO36" s="50"/>
      <c r="ATP36" s="50"/>
      <c r="ATQ36" s="50"/>
      <c r="ATR36" s="50"/>
      <c r="ATS36" s="50"/>
      <c r="ATT36" s="50"/>
      <c r="ATU36" s="50"/>
      <c r="ATV36" s="50"/>
      <c r="ATW36" s="50"/>
      <c r="ATX36" s="50"/>
      <c r="ATY36" s="50"/>
      <c r="ATZ36" s="50"/>
      <c r="AUA36" s="50"/>
      <c r="AUB36" s="50"/>
      <c r="AUC36" s="50"/>
      <c r="AUD36" s="50"/>
      <c r="AUE36" s="50"/>
      <c r="AUF36" s="50"/>
      <c r="AUG36" s="50"/>
      <c r="AUH36" s="50"/>
      <c r="AUI36" s="50"/>
      <c r="AUJ36" s="50"/>
      <c r="AUK36" s="50"/>
      <c r="AUL36" s="50"/>
      <c r="AUM36" s="50"/>
      <c r="AUN36" s="50"/>
      <c r="AUO36" s="50"/>
      <c r="AUP36" s="50"/>
      <c r="AUQ36" s="50"/>
      <c r="AUR36" s="50"/>
      <c r="AUS36" s="50"/>
      <c r="AUT36" s="50"/>
      <c r="AUU36" s="50"/>
      <c r="AUV36" s="50"/>
      <c r="AUW36" s="50"/>
      <c r="AUX36" s="50"/>
      <c r="AUY36" s="50"/>
      <c r="AUZ36" s="50"/>
      <c r="AVA36" s="50"/>
      <c r="AVB36" s="50"/>
      <c r="AVC36" s="50"/>
      <c r="AVD36" s="50"/>
      <c r="AVE36" s="50"/>
      <c r="AVF36" s="50"/>
      <c r="AVG36" s="50"/>
      <c r="AVH36" s="50"/>
      <c r="AVI36" s="50"/>
      <c r="AVJ36" s="50"/>
      <c r="AVK36" s="50"/>
      <c r="AVL36" s="50"/>
      <c r="AVM36" s="50"/>
      <c r="AVN36" s="50"/>
      <c r="AVO36" s="50"/>
      <c r="AVP36" s="50"/>
      <c r="AVQ36" s="50"/>
      <c r="AVR36" s="50"/>
      <c r="AVS36" s="50"/>
      <c r="AVT36" s="50"/>
      <c r="AVU36" s="50"/>
      <c r="AVV36" s="50"/>
      <c r="AVW36" s="50"/>
      <c r="AVX36" s="50"/>
      <c r="AVY36" s="50"/>
      <c r="AVZ36" s="50"/>
      <c r="AWA36" s="50"/>
      <c r="AWB36" s="50"/>
      <c r="AWC36" s="50"/>
      <c r="AWD36" s="50"/>
      <c r="AWE36" s="50"/>
      <c r="AWF36" s="50"/>
      <c r="AWG36" s="50"/>
      <c r="AWH36" s="50"/>
      <c r="AWI36" s="50"/>
      <c r="AWJ36" s="50"/>
      <c r="AWK36" s="50"/>
      <c r="AWL36" s="50"/>
      <c r="AWM36" s="50"/>
      <c r="AWN36" s="50"/>
      <c r="AWO36" s="50"/>
      <c r="AWP36" s="50"/>
      <c r="AWQ36" s="50"/>
      <c r="AWR36" s="50"/>
      <c r="AWS36" s="50"/>
      <c r="AWT36" s="50"/>
      <c r="AWU36" s="50"/>
      <c r="AWV36" s="50"/>
      <c r="AWW36" s="50"/>
      <c r="AWX36" s="50"/>
      <c r="AWY36" s="50"/>
      <c r="AWZ36" s="50"/>
      <c r="AXA36" s="50"/>
      <c r="AXB36" s="50"/>
      <c r="AXC36" s="50"/>
      <c r="AXD36" s="50"/>
      <c r="AXE36" s="50"/>
      <c r="AXF36" s="50"/>
      <c r="AXG36" s="50"/>
      <c r="AXH36" s="50"/>
      <c r="AXI36" s="50"/>
      <c r="AXJ36" s="50"/>
      <c r="AXK36" s="50"/>
      <c r="AXL36" s="50"/>
      <c r="AXM36" s="50"/>
      <c r="AXN36" s="50"/>
      <c r="AXO36" s="50"/>
      <c r="AXP36" s="50"/>
      <c r="AXQ36" s="50"/>
      <c r="AXR36" s="50"/>
      <c r="AXS36" s="50"/>
      <c r="AXT36" s="50"/>
      <c r="AXU36" s="50"/>
      <c r="AXV36" s="50"/>
      <c r="AXW36" s="50"/>
      <c r="AXX36" s="50"/>
      <c r="AXY36" s="50"/>
      <c r="AXZ36" s="50"/>
      <c r="AYA36" s="50"/>
      <c r="AYB36" s="50"/>
      <c r="AYC36" s="50"/>
      <c r="AYD36" s="50"/>
      <c r="AYE36" s="50"/>
      <c r="AYF36" s="50"/>
      <c r="AYG36" s="50"/>
      <c r="AYH36" s="50"/>
      <c r="AYI36" s="50"/>
      <c r="AYJ36" s="50"/>
      <c r="AYK36" s="50"/>
      <c r="AYL36" s="50"/>
      <c r="AYM36" s="50"/>
      <c r="AYN36" s="50"/>
      <c r="AYO36" s="50"/>
      <c r="AYP36" s="50"/>
      <c r="AYQ36" s="50"/>
      <c r="AYR36" s="50"/>
      <c r="AYS36" s="50"/>
      <c r="AYT36" s="50"/>
      <c r="AYU36" s="50"/>
      <c r="AYV36" s="50"/>
      <c r="AYW36" s="50"/>
      <c r="AYX36" s="50"/>
      <c r="AYY36" s="50"/>
      <c r="AYZ36" s="50"/>
      <c r="AZA36" s="50"/>
      <c r="AZB36" s="50"/>
      <c r="AZC36" s="50"/>
      <c r="AZD36" s="50"/>
      <c r="AZE36" s="50"/>
      <c r="AZF36" s="50"/>
      <c r="AZG36" s="50"/>
      <c r="AZH36" s="50"/>
      <c r="AZI36" s="50"/>
      <c r="AZJ36" s="50"/>
      <c r="AZK36" s="50"/>
      <c r="AZL36" s="50"/>
      <c r="AZM36" s="50"/>
      <c r="AZN36" s="50"/>
      <c r="AZO36" s="50"/>
      <c r="AZP36" s="50"/>
      <c r="AZQ36" s="50"/>
      <c r="AZR36" s="50"/>
      <c r="AZS36" s="50"/>
      <c r="AZT36" s="50"/>
      <c r="AZU36" s="50"/>
      <c r="AZV36" s="50"/>
      <c r="AZW36" s="50"/>
      <c r="AZX36" s="50"/>
      <c r="AZY36" s="50"/>
      <c r="AZZ36" s="50"/>
      <c r="BAA36" s="50"/>
      <c r="BAB36" s="50"/>
      <c r="BAC36" s="50"/>
      <c r="BAD36" s="50"/>
      <c r="BAE36" s="50"/>
      <c r="BAF36" s="50"/>
      <c r="BAG36" s="50"/>
      <c r="BAH36" s="50"/>
      <c r="BAI36" s="50"/>
      <c r="BAJ36" s="50"/>
      <c r="BAK36" s="50"/>
      <c r="BAL36" s="50"/>
      <c r="BAM36" s="50"/>
      <c r="BAN36" s="50"/>
      <c r="BAO36" s="50"/>
      <c r="BAP36" s="50"/>
      <c r="BAQ36" s="50"/>
      <c r="BAR36" s="50"/>
      <c r="BAS36" s="50"/>
      <c r="BAT36" s="50"/>
      <c r="BAU36" s="50"/>
      <c r="BAV36" s="50"/>
      <c r="BAW36" s="50"/>
      <c r="BAX36" s="50"/>
      <c r="BAY36" s="50"/>
      <c r="BAZ36" s="50"/>
      <c r="BBA36" s="50"/>
      <c r="BBB36" s="50"/>
      <c r="BBC36" s="50"/>
      <c r="BBD36" s="50"/>
      <c r="BBE36" s="50"/>
      <c r="BBF36" s="50"/>
      <c r="BBG36" s="50"/>
      <c r="BBH36" s="50"/>
      <c r="BBI36" s="50"/>
      <c r="BBJ36" s="50"/>
      <c r="BBK36" s="50"/>
      <c r="BBL36" s="50"/>
      <c r="BBM36" s="50"/>
      <c r="BBN36" s="50"/>
      <c r="BBO36" s="50"/>
      <c r="BBP36" s="50"/>
      <c r="BBQ36" s="50"/>
      <c r="BBR36" s="50"/>
      <c r="BBS36" s="50"/>
      <c r="BBT36" s="50"/>
      <c r="BBU36" s="50"/>
      <c r="BBV36" s="50"/>
      <c r="BBW36" s="50"/>
      <c r="BBX36" s="50"/>
      <c r="BBY36" s="50"/>
      <c r="BBZ36" s="50"/>
      <c r="BCA36" s="50"/>
      <c r="BCB36" s="50"/>
      <c r="BCC36" s="50"/>
      <c r="BCD36" s="50"/>
      <c r="BCE36" s="50"/>
      <c r="BCF36" s="50"/>
      <c r="BCG36" s="50"/>
      <c r="BCH36" s="50"/>
      <c r="BCI36" s="50"/>
      <c r="BCJ36" s="50"/>
      <c r="BCK36" s="50"/>
      <c r="BCL36" s="50"/>
      <c r="BCM36" s="50"/>
      <c r="BCN36" s="50"/>
      <c r="BCO36" s="50"/>
      <c r="BCP36" s="50"/>
      <c r="BCQ36" s="50"/>
      <c r="BCR36" s="50"/>
      <c r="BCS36" s="50"/>
      <c r="BCT36" s="50"/>
      <c r="BCU36" s="50"/>
      <c r="BCV36" s="50"/>
      <c r="BCW36" s="50"/>
      <c r="BCX36" s="50"/>
      <c r="BCY36" s="50"/>
      <c r="BCZ36" s="50"/>
      <c r="BDA36" s="50"/>
      <c r="BDB36" s="50"/>
      <c r="BDC36" s="50"/>
      <c r="BDD36" s="50"/>
      <c r="BDE36" s="50"/>
      <c r="BDF36" s="50"/>
      <c r="BDG36" s="50"/>
      <c r="BDH36" s="50"/>
      <c r="BDI36" s="50"/>
      <c r="BDJ36" s="50"/>
      <c r="BDK36" s="50"/>
      <c r="BDL36" s="50"/>
      <c r="BDM36" s="50"/>
      <c r="BDN36" s="50"/>
      <c r="BDO36" s="50"/>
      <c r="BDP36" s="50"/>
      <c r="BDQ36" s="50"/>
      <c r="BDR36" s="50"/>
      <c r="BDS36" s="50"/>
      <c r="BDT36" s="50"/>
      <c r="BDU36" s="50"/>
      <c r="BDV36" s="50"/>
      <c r="BDW36" s="50"/>
      <c r="BDX36" s="50"/>
      <c r="BDY36" s="50"/>
      <c r="BDZ36" s="50"/>
      <c r="BEA36" s="50"/>
      <c r="BEB36" s="50"/>
      <c r="BEC36" s="50"/>
      <c r="BED36" s="50"/>
      <c r="BEE36" s="50"/>
      <c r="BEF36" s="50"/>
      <c r="BEG36" s="50"/>
      <c r="BEH36" s="50"/>
      <c r="BEI36" s="50"/>
      <c r="BEJ36" s="50"/>
      <c r="BEK36" s="50"/>
      <c r="BEL36" s="50"/>
      <c r="BEM36" s="50"/>
      <c r="BEN36" s="50"/>
      <c r="BEO36" s="50"/>
      <c r="BEP36" s="50"/>
      <c r="BEQ36" s="50"/>
      <c r="BER36" s="50"/>
      <c r="BES36" s="50"/>
      <c r="BET36" s="50"/>
      <c r="BEU36" s="50"/>
      <c r="BEV36" s="50"/>
      <c r="BEW36" s="50"/>
      <c r="BEX36" s="50"/>
      <c r="BEY36" s="50"/>
      <c r="BEZ36" s="50"/>
      <c r="BFA36" s="50"/>
      <c r="BFB36" s="50"/>
      <c r="BFC36" s="50"/>
      <c r="BFD36" s="50"/>
      <c r="BFE36" s="50"/>
      <c r="BFF36" s="50"/>
      <c r="BFG36" s="50"/>
      <c r="BFH36" s="50"/>
      <c r="BFI36" s="50"/>
      <c r="BFJ36" s="50"/>
      <c r="BFK36" s="50"/>
      <c r="BFL36" s="50"/>
      <c r="BFM36" s="50"/>
      <c r="BFN36" s="50"/>
      <c r="BFO36" s="50"/>
      <c r="BFP36" s="50"/>
      <c r="BFQ36" s="50"/>
      <c r="BFR36" s="50"/>
      <c r="BFS36" s="50"/>
      <c r="BFT36" s="50"/>
      <c r="BFU36" s="50"/>
      <c r="BFV36" s="50"/>
      <c r="BFW36" s="50"/>
      <c r="BFX36" s="50"/>
      <c r="BFY36" s="50"/>
      <c r="BFZ36" s="50"/>
      <c r="BGA36" s="50"/>
      <c r="BGB36" s="50"/>
      <c r="BGC36" s="50"/>
      <c r="BGD36" s="50"/>
      <c r="BGE36" s="50"/>
      <c r="BGF36" s="50"/>
      <c r="BGG36" s="50"/>
      <c r="BGH36" s="50"/>
      <c r="BGI36" s="50"/>
      <c r="BGJ36" s="50"/>
      <c r="BGK36" s="50"/>
      <c r="BGL36" s="50"/>
      <c r="BGM36" s="50"/>
      <c r="BGN36" s="50"/>
      <c r="BGO36" s="50"/>
      <c r="BGP36" s="50"/>
      <c r="BGQ36" s="50"/>
      <c r="BGR36" s="50"/>
      <c r="BGS36" s="50"/>
      <c r="BGT36" s="50"/>
      <c r="BGU36" s="50"/>
      <c r="BGV36" s="50"/>
      <c r="BGW36" s="50"/>
      <c r="BGX36" s="50"/>
      <c r="BGY36" s="50"/>
      <c r="BGZ36" s="50"/>
      <c r="BHA36" s="50"/>
      <c r="BHB36" s="50"/>
      <c r="BHC36" s="50"/>
      <c r="BHD36" s="50"/>
      <c r="BHE36" s="50"/>
      <c r="BHF36" s="50"/>
      <c r="BHG36" s="50"/>
      <c r="BHH36" s="50"/>
      <c r="BHI36" s="50"/>
      <c r="BHJ36" s="50"/>
      <c r="BHK36" s="50"/>
      <c r="BHL36" s="50"/>
      <c r="BHM36" s="50"/>
      <c r="BHN36" s="50"/>
      <c r="BHO36" s="50"/>
      <c r="BHP36" s="50"/>
      <c r="BHQ36" s="50"/>
      <c r="BHR36" s="50"/>
      <c r="BHS36" s="50"/>
      <c r="BHT36" s="50"/>
      <c r="BHU36" s="50"/>
      <c r="BHV36" s="50"/>
      <c r="BHW36" s="50"/>
      <c r="BHX36" s="50"/>
      <c r="BHY36" s="50"/>
      <c r="BHZ36" s="50"/>
      <c r="BIA36" s="50"/>
      <c r="BIB36" s="50"/>
      <c r="BIC36" s="50"/>
      <c r="BID36" s="50"/>
      <c r="BIE36" s="50"/>
      <c r="BIF36" s="50"/>
      <c r="BIG36" s="50"/>
      <c r="BIH36" s="50"/>
      <c r="BII36" s="50"/>
      <c r="BIJ36" s="50"/>
      <c r="BIK36" s="50"/>
      <c r="BIL36" s="50"/>
      <c r="BIM36" s="50"/>
      <c r="BIN36" s="50"/>
      <c r="BIO36" s="50"/>
      <c r="BIP36" s="50"/>
      <c r="BIQ36" s="50"/>
      <c r="BIR36" s="50"/>
      <c r="BIS36" s="50"/>
      <c r="BIT36" s="50"/>
      <c r="BIU36" s="50"/>
      <c r="BIV36" s="50"/>
      <c r="BIW36" s="50"/>
      <c r="BIX36" s="50"/>
      <c r="BIY36" s="50"/>
      <c r="BIZ36" s="50"/>
      <c r="BJA36" s="50"/>
      <c r="BJB36" s="50"/>
      <c r="BJC36" s="50"/>
      <c r="BJD36" s="50"/>
      <c r="BJE36" s="50"/>
      <c r="BJF36" s="50"/>
      <c r="BJG36" s="50"/>
      <c r="BJH36" s="50"/>
      <c r="BJI36" s="50"/>
      <c r="BJJ36" s="50"/>
      <c r="BJK36" s="50"/>
      <c r="BJL36" s="50"/>
      <c r="BJM36" s="50"/>
      <c r="BJN36" s="50"/>
      <c r="BJO36" s="50"/>
      <c r="BJP36" s="50"/>
      <c r="BJQ36" s="50"/>
      <c r="BJR36" s="50"/>
      <c r="BJS36" s="50"/>
      <c r="BJT36" s="50"/>
      <c r="BJU36" s="50"/>
      <c r="BJV36" s="50"/>
      <c r="BJW36" s="50"/>
      <c r="BJX36" s="50"/>
      <c r="BJY36" s="50"/>
      <c r="BJZ36" s="50"/>
      <c r="BKA36" s="50"/>
      <c r="BKB36" s="50"/>
      <c r="BKC36" s="50"/>
      <c r="BKD36" s="50"/>
      <c r="BKE36" s="50"/>
      <c r="BKF36" s="50"/>
      <c r="BKG36" s="50"/>
      <c r="BKH36" s="50"/>
      <c r="BKI36" s="50"/>
      <c r="BKJ36" s="50"/>
      <c r="BKK36" s="50"/>
      <c r="BKL36" s="50"/>
      <c r="BKM36" s="50"/>
      <c r="BKN36" s="50"/>
      <c r="BKO36" s="50"/>
      <c r="BKP36" s="50"/>
      <c r="BKQ36" s="50"/>
      <c r="BKR36" s="50"/>
      <c r="BKS36" s="50"/>
      <c r="BKT36" s="50"/>
      <c r="BKU36" s="50"/>
      <c r="BKV36" s="50"/>
      <c r="BKW36" s="50"/>
      <c r="BKX36" s="50"/>
      <c r="BKY36" s="50"/>
      <c r="BKZ36" s="50"/>
      <c r="BLA36" s="50"/>
      <c r="BLB36" s="50"/>
      <c r="BLC36" s="50"/>
      <c r="BLD36" s="50"/>
      <c r="BLE36" s="50"/>
      <c r="BLF36" s="50"/>
      <c r="BLG36" s="50"/>
      <c r="BLH36" s="50"/>
      <c r="BLI36" s="50"/>
      <c r="BLJ36" s="50"/>
      <c r="BLK36" s="50"/>
      <c r="BLL36" s="50"/>
      <c r="BLM36" s="50"/>
      <c r="BLN36" s="50"/>
      <c r="BLO36" s="50"/>
      <c r="BLP36" s="50"/>
      <c r="BLQ36" s="50"/>
      <c r="BLR36" s="50"/>
      <c r="BLS36" s="50"/>
      <c r="BLT36" s="50"/>
      <c r="BLU36" s="50"/>
      <c r="BLV36" s="50"/>
      <c r="BLW36" s="50"/>
      <c r="BLX36" s="50"/>
      <c r="BLY36" s="50"/>
      <c r="BLZ36" s="50"/>
      <c r="BMA36" s="50"/>
      <c r="BMB36" s="50"/>
      <c r="BMC36" s="50"/>
      <c r="BMD36" s="50"/>
      <c r="BME36" s="50"/>
      <c r="BMF36" s="50"/>
      <c r="BMG36" s="50"/>
      <c r="BMH36" s="50"/>
      <c r="BMI36" s="50"/>
      <c r="BMJ36" s="50"/>
      <c r="BMK36" s="50"/>
      <c r="BML36" s="50"/>
      <c r="BMM36" s="50"/>
      <c r="BMN36" s="50"/>
      <c r="BMO36" s="50"/>
      <c r="BMP36" s="50"/>
      <c r="BMQ36" s="50"/>
      <c r="BMR36" s="50"/>
      <c r="BMS36" s="50"/>
      <c r="BMT36" s="50"/>
      <c r="BMU36" s="50"/>
      <c r="BMV36" s="50"/>
      <c r="BMW36" s="50"/>
      <c r="BMX36" s="50"/>
      <c r="BMY36" s="50"/>
      <c r="BMZ36" s="50"/>
      <c r="BNA36" s="50"/>
      <c r="BNB36" s="50"/>
      <c r="BNC36" s="50"/>
      <c r="BND36" s="50"/>
      <c r="BNE36" s="50"/>
      <c r="BNF36" s="50"/>
      <c r="BNG36" s="50"/>
      <c r="BNH36" s="50"/>
      <c r="BNI36" s="50"/>
      <c r="BNJ36" s="50"/>
      <c r="BNK36" s="50"/>
      <c r="BNL36" s="50"/>
      <c r="BNM36" s="50"/>
      <c r="BNN36" s="50"/>
      <c r="BNO36" s="50"/>
      <c r="BNP36" s="50"/>
      <c r="BNQ36" s="50"/>
      <c r="BNR36" s="50"/>
      <c r="BNS36" s="50"/>
      <c r="BNT36" s="50"/>
      <c r="BNU36" s="50"/>
      <c r="BNV36" s="50"/>
      <c r="BNW36" s="50"/>
      <c r="BNX36" s="50"/>
      <c r="BNY36" s="50"/>
      <c r="BNZ36" s="50"/>
      <c r="BOA36" s="50"/>
      <c r="BOB36" s="50"/>
      <c r="BOC36" s="50"/>
      <c r="BOD36" s="50"/>
      <c r="BOE36" s="50"/>
      <c r="BOF36" s="50"/>
      <c r="BOG36" s="50"/>
      <c r="BOH36" s="50"/>
      <c r="BOI36" s="50"/>
      <c r="BOJ36" s="50"/>
      <c r="BOK36" s="50"/>
      <c r="BOL36" s="50"/>
      <c r="BOM36" s="50"/>
      <c r="BON36" s="50"/>
      <c r="BOO36" s="50"/>
      <c r="BOP36" s="50"/>
      <c r="BOQ36" s="50"/>
      <c r="BOR36" s="50"/>
      <c r="BOS36" s="50"/>
      <c r="BOT36" s="50"/>
      <c r="BOU36" s="50"/>
      <c r="BOV36" s="50"/>
      <c r="BOW36" s="50"/>
      <c r="BOX36" s="50"/>
      <c r="BOY36" s="50"/>
      <c r="BOZ36" s="50"/>
      <c r="BPA36" s="50"/>
      <c r="BPB36" s="50"/>
      <c r="BPC36" s="50"/>
      <c r="BPD36" s="50"/>
      <c r="BPE36" s="50"/>
      <c r="BPF36" s="50"/>
      <c r="BPG36" s="50"/>
      <c r="BPH36" s="50"/>
      <c r="BPI36" s="50"/>
      <c r="BPJ36" s="50"/>
      <c r="BPK36" s="50"/>
      <c r="BPL36" s="50"/>
      <c r="BPM36" s="50"/>
      <c r="BPN36" s="50"/>
      <c r="BPO36" s="50"/>
      <c r="BPP36" s="50"/>
      <c r="BPQ36" s="50"/>
      <c r="BPR36" s="50"/>
      <c r="BPS36" s="50"/>
      <c r="BPT36" s="50"/>
      <c r="BPU36" s="50"/>
      <c r="BPV36" s="50"/>
      <c r="BPW36" s="50"/>
      <c r="BPX36" s="50"/>
      <c r="BPY36" s="50"/>
      <c r="BPZ36" s="50"/>
      <c r="BQA36" s="50"/>
      <c r="BQB36" s="50"/>
      <c r="BQC36" s="50"/>
      <c r="BQD36" s="50"/>
      <c r="BQE36" s="50"/>
      <c r="BQF36" s="50"/>
      <c r="BQG36" s="50"/>
      <c r="BQH36" s="50"/>
      <c r="BQI36" s="50"/>
      <c r="BQJ36" s="50"/>
      <c r="BQK36" s="50"/>
      <c r="BQL36" s="50"/>
      <c r="BQM36" s="50"/>
      <c r="BQN36" s="50"/>
      <c r="BQO36" s="50"/>
      <c r="BQP36" s="50"/>
      <c r="BQQ36" s="50"/>
      <c r="BQR36" s="50"/>
      <c r="BQS36" s="50"/>
      <c r="BQT36" s="50"/>
      <c r="BQU36" s="50"/>
      <c r="BQV36" s="50"/>
      <c r="BQW36" s="50"/>
      <c r="BQX36" s="50"/>
      <c r="BQY36" s="50"/>
      <c r="BQZ36" s="50"/>
      <c r="BRA36" s="50"/>
      <c r="BRB36" s="50"/>
      <c r="BRC36" s="50"/>
      <c r="BRD36" s="50"/>
      <c r="BRE36" s="50"/>
      <c r="BRF36" s="50"/>
      <c r="BRG36" s="50"/>
      <c r="BRH36" s="50"/>
      <c r="BRI36" s="50"/>
      <c r="BRJ36" s="50"/>
      <c r="BRK36" s="50"/>
      <c r="BRL36" s="50"/>
      <c r="BRM36" s="50"/>
      <c r="BRN36" s="50"/>
      <c r="BRO36" s="50"/>
      <c r="BRP36" s="50"/>
      <c r="BRQ36" s="50"/>
      <c r="BRR36" s="50"/>
      <c r="BRS36" s="50"/>
      <c r="BRT36" s="50"/>
      <c r="BRU36" s="50"/>
      <c r="BRV36" s="50"/>
      <c r="BRW36" s="50"/>
      <c r="BRX36" s="50"/>
      <c r="BRY36" s="50"/>
      <c r="BRZ36" s="50"/>
      <c r="BSA36" s="50"/>
      <c r="BSB36" s="50"/>
      <c r="BSC36" s="50"/>
      <c r="BSD36" s="50"/>
      <c r="BSE36" s="50"/>
      <c r="BSF36" s="50"/>
      <c r="BSG36" s="50"/>
      <c r="BSH36" s="50"/>
      <c r="BSI36" s="50"/>
      <c r="BSJ36" s="50"/>
      <c r="BSK36" s="50"/>
      <c r="BSL36" s="50"/>
      <c r="BSM36" s="50"/>
      <c r="BSN36" s="50"/>
      <c r="BSO36" s="50"/>
      <c r="BSP36" s="50"/>
      <c r="BSQ36" s="50"/>
      <c r="BSR36" s="50"/>
      <c r="BSS36" s="50"/>
      <c r="BST36" s="50"/>
      <c r="BSU36" s="50"/>
      <c r="BSV36" s="50"/>
      <c r="BSW36" s="50"/>
      <c r="BSX36" s="50"/>
      <c r="BSY36" s="50"/>
      <c r="BSZ36" s="50"/>
      <c r="BTA36" s="50"/>
      <c r="BTB36" s="50"/>
      <c r="BTC36" s="50"/>
      <c r="BTD36" s="50"/>
      <c r="BTE36" s="50"/>
      <c r="BTF36" s="50"/>
      <c r="BTG36" s="50"/>
      <c r="BTH36" s="50"/>
      <c r="BTI36" s="50"/>
      <c r="BTJ36" s="50"/>
      <c r="BTK36" s="50"/>
      <c r="BTL36" s="50"/>
      <c r="BTM36" s="50"/>
      <c r="BTN36" s="50"/>
      <c r="BTO36" s="50"/>
      <c r="BTP36" s="50"/>
      <c r="BTQ36" s="50"/>
      <c r="BTR36" s="50"/>
      <c r="BTS36" s="50"/>
      <c r="BTT36" s="50"/>
      <c r="BTU36" s="50"/>
      <c r="BTV36" s="50"/>
      <c r="BTW36" s="50"/>
      <c r="BTX36" s="50"/>
      <c r="BTY36" s="50"/>
      <c r="BTZ36" s="50"/>
      <c r="BUA36" s="50"/>
      <c r="BUB36" s="50"/>
      <c r="BUC36" s="50"/>
      <c r="BUD36" s="50"/>
      <c r="BUE36" s="50"/>
      <c r="BUF36" s="50"/>
      <c r="BUG36" s="50"/>
      <c r="BUH36" s="50"/>
      <c r="BUI36" s="50"/>
      <c r="BUJ36" s="50"/>
      <c r="BUK36" s="50"/>
      <c r="BUL36" s="50"/>
      <c r="BUM36" s="50"/>
      <c r="BUN36" s="50"/>
      <c r="BUO36" s="50"/>
      <c r="BUP36" s="50"/>
      <c r="BUQ36" s="50"/>
      <c r="BUR36" s="50"/>
      <c r="BUS36" s="50"/>
      <c r="BUT36" s="50"/>
      <c r="BUU36" s="50"/>
      <c r="BUV36" s="50"/>
      <c r="BUW36" s="50"/>
      <c r="BUX36" s="50"/>
      <c r="BUY36" s="50"/>
      <c r="BUZ36" s="50"/>
      <c r="BVA36" s="50"/>
      <c r="BVB36" s="50"/>
      <c r="BVC36" s="50"/>
      <c r="BVD36" s="50"/>
      <c r="BVE36" s="50"/>
      <c r="BVF36" s="50"/>
      <c r="BVG36" s="50"/>
      <c r="BVH36" s="50"/>
      <c r="BVI36" s="50"/>
      <c r="BVJ36" s="50"/>
      <c r="BVK36" s="50"/>
      <c r="BVL36" s="50"/>
      <c r="BVM36" s="50"/>
      <c r="BVN36" s="50"/>
      <c r="BVO36" s="50"/>
      <c r="BVP36" s="50"/>
      <c r="BVQ36" s="50"/>
      <c r="BVR36" s="50"/>
      <c r="BVS36" s="50"/>
      <c r="BVT36" s="50"/>
      <c r="BVU36" s="50"/>
      <c r="BVV36" s="50"/>
      <c r="BVW36" s="50"/>
      <c r="BVX36" s="50"/>
      <c r="BVY36" s="50"/>
      <c r="BVZ36" s="50"/>
      <c r="BWA36" s="50"/>
      <c r="BWB36" s="50"/>
      <c r="BWC36" s="50"/>
      <c r="BWD36" s="50"/>
      <c r="BWE36" s="50"/>
      <c r="BWF36" s="50"/>
      <c r="BWG36" s="50"/>
      <c r="BWH36" s="50"/>
      <c r="BWI36" s="50"/>
      <c r="BWJ36" s="50"/>
      <c r="BWK36" s="50"/>
      <c r="BWL36" s="50"/>
      <c r="BWM36" s="50"/>
      <c r="BWN36" s="50"/>
      <c r="BWO36" s="50"/>
      <c r="BWP36" s="50"/>
      <c r="BWQ36" s="50"/>
      <c r="BWR36" s="50"/>
      <c r="BWS36" s="50"/>
      <c r="BWT36" s="50"/>
      <c r="BWU36" s="50"/>
      <c r="BWV36" s="50"/>
      <c r="BWW36" s="50"/>
      <c r="BWX36" s="50"/>
      <c r="BWY36" s="50"/>
      <c r="BWZ36" s="50"/>
      <c r="BXA36" s="50"/>
      <c r="BXB36" s="50"/>
      <c r="BXC36" s="50"/>
      <c r="BXD36" s="50"/>
      <c r="BXE36" s="50"/>
      <c r="BXF36" s="50"/>
      <c r="BXG36" s="50"/>
      <c r="BXH36" s="50"/>
      <c r="BXI36" s="50"/>
      <c r="BXJ36" s="50"/>
      <c r="BXK36" s="50"/>
      <c r="BXL36" s="50"/>
      <c r="BXM36" s="50"/>
      <c r="BXN36" s="50"/>
      <c r="BXO36" s="50"/>
      <c r="BXP36" s="50"/>
      <c r="BXQ36" s="50"/>
      <c r="BXR36" s="50"/>
      <c r="BXS36" s="50"/>
      <c r="BXT36" s="50"/>
      <c r="BXU36" s="50"/>
      <c r="BXV36" s="50"/>
      <c r="BXW36" s="50"/>
      <c r="BXX36" s="50"/>
      <c r="BXY36" s="50"/>
      <c r="BXZ36" s="50"/>
      <c r="BYA36" s="50"/>
      <c r="BYB36" s="50"/>
      <c r="BYC36" s="50"/>
      <c r="BYD36" s="50"/>
      <c r="BYE36" s="50"/>
      <c r="BYF36" s="50"/>
      <c r="BYG36" s="50"/>
      <c r="BYH36" s="50"/>
      <c r="BYI36" s="50"/>
      <c r="BYJ36" s="50"/>
      <c r="BYK36" s="50"/>
      <c r="BYL36" s="50"/>
      <c r="BYM36" s="50"/>
      <c r="BYN36" s="50"/>
      <c r="BYO36" s="50"/>
      <c r="BYP36" s="50"/>
      <c r="BYQ36" s="50"/>
      <c r="BYR36" s="50"/>
      <c r="BYS36" s="50"/>
      <c r="BYT36" s="50"/>
      <c r="BYU36" s="50"/>
      <c r="BYV36" s="50"/>
      <c r="BYW36" s="50"/>
      <c r="BYX36" s="50"/>
      <c r="BYY36" s="50"/>
      <c r="BYZ36" s="50"/>
      <c r="BZA36" s="50"/>
      <c r="BZB36" s="50"/>
      <c r="BZC36" s="50"/>
      <c r="BZD36" s="50"/>
      <c r="BZE36" s="50"/>
      <c r="BZF36" s="50"/>
      <c r="BZG36" s="50"/>
      <c r="BZH36" s="50"/>
      <c r="BZI36" s="50"/>
      <c r="BZJ36" s="50"/>
      <c r="BZK36" s="50"/>
      <c r="BZL36" s="50"/>
      <c r="BZM36" s="50"/>
      <c r="BZN36" s="50"/>
      <c r="BZO36" s="50"/>
      <c r="BZP36" s="50"/>
      <c r="BZQ36" s="50"/>
      <c r="BZR36" s="50"/>
      <c r="BZS36" s="50"/>
      <c r="BZT36" s="50"/>
      <c r="BZU36" s="50"/>
      <c r="BZV36" s="50"/>
      <c r="BZW36" s="50"/>
      <c r="BZX36" s="50"/>
      <c r="BZY36" s="50"/>
      <c r="BZZ36" s="50"/>
      <c r="CAA36" s="50"/>
      <c r="CAB36" s="50"/>
      <c r="CAC36" s="50"/>
      <c r="CAD36" s="50"/>
      <c r="CAE36" s="50"/>
      <c r="CAF36" s="50"/>
      <c r="CAG36" s="50"/>
      <c r="CAH36" s="50"/>
      <c r="CAI36" s="50"/>
      <c r="CAJ36" s="50"/>
      <c r="CAK36" s="50"/>
      <c r="CAL36" s="50"/>
      <c r="CAM36" s="50"/>
      <c r="CAN36" s="50"/>
      <c r="CAO36" s="50"/>
      <c r="CAP36" s="50"/>
      <c r="CAQ36" s="50"/>
      <c r="CAR36" s="50"/>
      <c r="CAS36" s="50"/>
      <c r="CAT36" s="50"/>
      <c r="CAU36" s="50"/>
      <c r="CAV36" s="50"/>
      <c r="CAW36" s="50"/>
      <c r="CAX36" s="50"/>
      <c r="CAY36" s="50"/>
      <c r="CAZ36" s="50"/>
      <c r="CBA36" s="50"/>
      <c r="CBB36" s="50"/>
      <c r="CBC36" s="50"/>
      <c r="CBD36" s="50"/>
      <c r="CBE36" s="50"/>
      <c r="CBF36" s="50"/>
      <c r="CBG36" s="50"/>
      <c r="CBH36" s="50"/>
      <c r="CBI36" s="50"/>
      <c r="CBJ36" s="50"/>
      <c r="CBK36" s="50"/>
      <c r="CBL36" s="50"/>
      <c r="CBM36" s="50"/>
      <c r="CBN36" s="50"/>
      <c r="CBO36" s="50"/>
      <c r="CBP36" s="50"/>
      <c r="CBQ36" s="50"/>
      <c r="CBR36" s="50"/>
      <c r="CBS36" s="50"/>
      <c r="CBT36" s="50"/>
      <c r="CBU36" s="50"/>
      <c r="CBV36" s="50"/>
      <c r="CBW36" s="50"/>
      <c r="CBX36" s="50"/>
      <c r="CBY36" s="50"/>
      <c r="CBZ36" s="50"/>
      <c r="CCA36" s="50"/>
      <c r="CCB36" s="50"/>
      <c r="CCC36" s="50"/>
      <c r="CCD36" s="50"/>
      <c r="CCE36" s="50"/>
      <c r="CCF36" s="50"/>
      <c r="CCG36" s="50"/>
      <c r="CCH36" s="50"/>
      <c r="CCI36" s="50"/>
      <c r="CCJ36" s="50"/>
      <c r="CCK36" s="50"/>
      <c r="CCL36" s="50"/>
      <c r="CCM36" s="50"/>
      <c r="CCN36" s="50"/>
      <c r="CCO36" s="50"/>
      <c r="CCP36" s="50"/>
      <c r="CCQ36" s="50"/>
      <c r="CCR36" s="50"/>
      <c r="CCS36" s="50"/>
      <c r="CCT36" s="50"/>
      <c r="CCU36" s="50"/>
      <c r="CCV36" s="50"/>
      <c r="CCW36" s="50"/>
      <c r="CCX36" s="50"/>
      <c r="CCY36" s="50"/>
      <c r="CCZ36" s="50"/>
      <c r="CDA36" s="50"/>
      <c r="CDB36" s="50"/>
      <c r="CDC36" s="50"/>
      <c r="CDD36" s="50"/>
      <c r="CDE36" s="50"/>
      <c r="CDF36" s="50"/>
      <c r="CDG36" s="50"/>
      <c r="CDH36" s="50"/>
      <c r="CDI36" s="50"/>
      <c r="CDJ36" s="50"/>
      <c r="CDK36" s="50"/>
      <c r="CDL36" s="50"/>
      <c r="CDM36" s="50"/>
      <c r="CDN36" s="50"/>
      <c r="CDO36" s="50"/>
      <c r="CDP36" s="50"/>
      <c r="CDQ36" s="50"/>
      <c r="CDR36" s="50"/>
      <c r="CDS36" s="50"/>
      <c r="CDT36" s="50"/>
      <c r="CDU36" s="50"/>
      <c r="CDV36" s="50"/>
      <c r="CDW36" s="50"/>
      <c r="CDX36" s="50"/>
      <c r="CDY36" s="50"/>
      <c r="CDZ36" s="50"/>
      <c r="CEA36" s="50"/>
      <c r="CEB36" s="50"/>
      <c r="CEC36" s="50"/>
      <c r="CED36" s="50"/>
      <c r="CEE36" s="50"/>
      <c r="CEF36" s="50"/>
      <c r="CEG36" s="50"/>
      <c r="CEH36" s="50"/>
      <c r="CEI36" s="50"/>
      <c r="CEJ36" s="50"/>
      <c r="CEK36" s="50"/>
      <c r="CEL36" s="50"/>
      <c r="CEM36" s="50"/>
      <c r="CEN36" s="50"/>
      <c r="CEO36" s="50"/>
      <c r="CEP36" s="50"/>
      <c r="CEQ36" s="50"/>
      <c r="CER36" s="50"/>
      <c r="CES36" s="50"/>
      <c r="CET36" s="50"/>
      <c r="CEU36" s="50"/>
      <c r="CEV36" s="50"/>
      <c r="CEW36" s="50"/>
      <c r="CEX36" s="50"/>
      <c r="CEY36" s="50"/>
      <c r="CEZ36" s="50"/>
      <c r="CFA36" s="50"/>
      <c r="CFB36" s="50"/>
      <c r="CFC36" s="50"/>
      <c r="CFD36" s="50"/>
      <c r="CFE36" s="50"/>
      <c r="CFF36" s="50"/>
      <c r="CFG36" s="50"/>
      <c r="CFH36" s="50"/>
      <c r="CFI36" s="50"/>
      <c r="CFJ36" s="50"/>
      <c r="CFK36" s="50"/>
      <c r="CFL36" s="50"/>
      <c r="CFM36" s="50"/>
      <c r="CFN36" s="50"/>
      <c r="CFO36" s="50"/>
      <c r="CFP36" s="50"/>
      <c r="CFQ36" s="50"/>
      <c r="CFR36" s="50"/>
      <c r="CFS36" s="50"/>
      <c r="CFT36" s="50"/>
      <c r="CFU36" s="50"/>
      <c r="CFV36" s="50"/>
      <c r="CFW36" s="50"/>
      <c r="CFX36" s="50"/>
      <c r="CFY36" s="50"/>
      <c r="CFZ36" s="50"/>
      <c r="CGA36" s="50"/>
      <c r="CGB36" s="50"/>
      <c r="CGC36" s="50"/>
      <c r="CGD36" s="50"/>
      <c r="CGE36" s="50"/>
      <c r="CGF36" s="50"/>
      <c r="CGG36" s="50"/>
      <c r="CGH36" s="50"/>
      <c r="CGI36" s="50"/>
      <c r="CGJ36" s="50"/>
      <c r="CGK36" s="50"/>
      <c r="CGL36" s="50"/>
      <c r="CGM36" s="50"/>
      <c r="CGN36" s="50"/>
      <c r="CGO36" s="50"/>
      <c r="CGP36" s="50"/>
      <c r="CGQ36" s="50"/>
      <c r="CGR36" s="50"/>
      <c r="CGS36" s="50"/>
      <c r="CGT36" s="50"/>
      <c r="CGU36" s="50"/>
      <c r="CGV36" s="50"/>
      <c r="CGW36" s="50"/>
      <c r="CGX36" s="50"/>
      <c r="CGY36" s="50"/>
      <c r="CGZ36" s="50"/>
      <c r="CHA36" s="50"/>
      <c r="CHB36" s="50"/>
      <c r="CHC36" s="50"/>
      <c r="CHD36" s="50"/>
      <c r="CHE36" s="50"/>
      <c r="CHF36" s="50"/>
      <c r="CHG36" s="50"/>
      <c r="CHH36" s="50"/>
      <c r="CHI36" s="50"/>
      <c r="CHJ36" s="50"/>
      <c r="CHK36" s="50"/>
      <c r="CHL36" s="50"/>
      <c r="CHM36" s="50"/>
      <c r="CHN36" s="50"/>
      <c r="CHO36" s="50"/>
      <c r="CHP36" s="50"/>
      <c r="CHQ36" s="50"/>
      <c r="CHR36" s="50"/>
      <c r="CHS36" s="50"/>
      <c r="CHT36" s="50"/>
      <c r="CHU36" s="50"/>
      <c r="CHV36" s="50"/>
      <c r="CHW36" s="50"/>
      <c r="CHX36" s="50"/>
      <c r="CHY36" s="50"/>
      <c r="CHZ36" s="50"/>
      <c r="CIA36" s="50"/>
      <c r="CIB36" s="50"/>
      <c r="CIC36" s="50"/>
      <c r="CID36" s="50"/>
      <c r="CIE36" s="50"/>
      <c r="CIF36" s="50"/>
      <c r="CIG36" s="50"/>
      <c r="CIH36" s="50"/>
      <c r="CII36" s="50"/>
      <c r="CIJ36" s="50"/>
      <c r="CIK36" s="50"/>
      <c r="CIL36" s="50"/>
      <c r="CIM36" s="50"/>
      <c r="CIN36" s="50"/>
      <c r="CIO36" s="50"/>
      <c r="CIP36" s="50"/>
      <c r="CIQ36" s="50"/>
      <c r="CIR36" s="50"/>
      <c r="CIS36" s="50"/>
      <c r="CIT36" s="50"/>
      <c r="CIU36" s="50"/>
      <c r="CIV36" s="50"/>
      <c r="CIW36" s="50"/>
      <c r="CIX36" s="50"/>
      <c r="CIY36" s="50"/>
      <c r="CIZ36" s="50"/>
      <c r="CJA36" s="50"/>
      <c r="CJB36" s="50"/>
      <c r="CJC36" s="50"/>
      <c r="CJD36" s="50"/>
      <c r="CJE36" s="50"/>
      <c r="CJF36" s="50"/>
      <c r="CJG36" s="50"/>
      <c r="CJH36" s="50"/>
      <c r="CJI36" s="50"/>
      <c r="CJJ36" s="50"/>
      <c r="CJK36" s="50"/>
      <c r="CJL36" s="50"/>
      <c r="CJM36" s="50"/>
      <c r="CJN36" s="50"/>
      <c r="CJO36" s="50"/>
      <c r="CJP36" s="50"/>
      <c r="CJQ36" s="50"/>
      <c r="CJR36" s="50"/>
      <c r="CJS36" s="50"/>
      <c r="CJT36" s="50"/>
      <c r="CJU36" s="50"/>
      <c r="CJV36" s="50"/>
      <c r="CJW36" s="50"/>
      <c r="CJX36" s="50"/>
      <c r="CJY36" s="50"/>
      <c r="CJZ36" s="50"/>
      <c r="CKA36" s="50"/>
      <c r="CKB36" s="50"/>
      <c r="CKC36" s="50"/>
      <c r="CKD36" s="50"/>
      <c r="CKE36" s="50"/>
      <c r="CKF36" s="50"/>
      <c r="CKG36" s="50"/>
      <c r="CKH36" s="50"/>
      <c r="CKI36" s="50"/>
      <c r="CKJ36" s="50"/>
      <c r="CKK36" s="50"/>
      <c r="CKL36" s="50"/>
      <c r="CKM36" s="50"/>
      <c r="CKN36" s="50"/>
      <c r="CKO36" s="50"/>
      <c r="CKP36" s="50"/>
      <c r="CKQ36" s="50"/>
      <c r="CKR36" s="50"/>
      <c r="CKS36" s="50"/>
      <c r="CKT36" s="50"/>
      <c r="CKU36" s="50"/>
      <c r="CKV36" s="50"/>
      <c r="CKW36" s="50"/>
      <c r="CKX36" s="50"/>
      <c r="CKY36" s="50"/>
      <c r="CKZ36" s="50"/>
      <c r="CLA36" s="50"/>
      <c r="CLB36" s="50"/>
      <c r="CLC36" s="50"/>
      <c r="CLD36" s="50"/>
      <c r="CLE36" s="50"/>
      <c r="CLF36" s="50"/>
      <c r="CLG36" s="50"/>
      <c r="CLH36" s="50"/>
      <c r="CLI36" s="50"/>
      <c r="CLJ36" s="50"/>
      <c r="CLK36" s="50"/>
      <c r="CLL36" s="50"/>
      <c r="CLM36" s="50"/>
      <c r="CLN36" s="50"/>
      <c r="CLO36" s="50"/>
      <c r="CLP36" s="50"/>
      <c r="CLQ36" s="50"/>
      <c r="CLR36" s="50"/>
      <c r="CLS36" s="50"/>
      <c r="CLT36" s="50"/>
      <c r="CLU36" s="50"/>
      <c r="CLV36" s="50"/>
      <c r="CLW36" s="50"/>
      <c r="CLX36" s="50"/>
      <c r="CLY36" s="50"/>
      <c r="CLZ36" s="50"/>
      <c r="CMA36" s="50"/>
      <c r="CMB36" s="50"/>
      <c r="CMC36" s="50"/>
      <c r="CMD36" s="50"/>
      <c r="CME36" s="50"/>
      <c r="CMF36" s="50"/>
      <c r="CMG36" s="50"/>
      <c r="CMH36" s="50"/>
      <c r="CMI36" s="50"/>
      <c r="CMJ36" s="50"/>
      <c r="CMK36" s="50"/>
      <c r="CML36" s="50"/>
      <c r="CMM36" s="50"/>
      <c r="CMN36" s="50"/>
      <c r="CMO36" s="50"/>
      <c r="CMP36" s="50"/>
      <c r="CMQ36" s="50"/>
      <c r="CMR36" s="50"/>
      <c r="CMS36" s="50"/>
      <c r="CMT36" s="50"/>
      <c r="CMU36" s="50"/>
      <c r="CMV36" s="50"/>
      <c r="CMW36" s="50"/>
      <c r="CMX36" s="50"/>
      <c r="CMY36" s="50"/>
      <c r="CMZ36" s="50"/>
      <c r="CNA36" s="50"/>
      <c r="CNB36" s="50"/>
      <c r="CNC36" s="50"/>
      <c r="CND36" s="50"/>
      <c r="CNE36" s="50"/>
      <c r="CNF36" s="50"/>
      <c r="CNG36" s="50"/>
      <c r="CNH36" s="50"/>
      <c r="CNI36" s="50"/>
      <c r="CNJ36" s="50"/>
      <c r="CNK36" s="50"/>
      <c r="CNL36" s="50"/>
      <c r="CNM36" s="50"/>
      <c r="CNN36" s="50"/>
      <c r="CNO36" s="50"/>
      <c r="CNP36" s="50"/>
      <c r="CNQ36" s="50"/>
      <c r="CNR36" s="50"/>
      <c r="CNS36" s="50"/>
      <c r="CNT36" s="50"/>
      <c r="CNU36" s="50"/>
      <c r="CNV36" s="50"/>
      <c r="CNW36" s="50"/>
      <c r="CNX36" s="50"/>
      <c r="CNY36" s="50"/>
      <c r="CNZ36" s="50"/>
      <c r="COA36" s="50"/>
      <c r="COB36" s="50"/>
      <c r="COC36" s="50"/>
      <c r="COD36" s="50"/>
      <c r="COE36" s="50"/>
      <c r="COF36" s="50"/>
      <c r="COG36" s="50"/>
      <c r="COH36" s="50"/>
      <c r="COI36" s="50"/>
      <c r="COJ36" s="50"/>
      <c r="COK36" s="50"/>
      <c r="COL36" s="50"/>
      <c r="COM36" s="50"/>
      <c r="CON36" s="50"/>
      <c r="COO36" s="50"/>
      <c r="COP36" s="50"/>
      <c r="COQ36" s="50"/>
      <c r="COR36" s="50"/>
      <c r="COS36" s="50"/>
      <c r="COT36" s="50"/>
      <c r="COU36" s="50"/>
      <c r="COV36" s="50"/>
      <c r="COW36" s="50"/>
      <c r="COX36" s="50"/>
      <c r="COY36" s="50"/>
      <c r="COZ36" s="50"/>
      <c r="CPA36" s="50"/>
      <c r="CPB36" s="50"/>
      <c r="CPC36" s="50"/>
      <c r="CPD36" s="50"/>
      <c r="CPE36" s="50"/>
      <c r="CPF36" s="50"/>
      <c r="CPG36" s="50"/>
      <c r="CPH36" s="50"/>
      <c r="CPI36" s="50"/>
      <c r="CPJ36" s="50"/>
      <c r="CPK36" s="50"/>
      <c r="CPL36" s="50"/>
      <c r="CPM36" s="50"/>
      <c r="CPN36" s="50"/>
      <c r="CPO36" s="50"/>
      <c r="CPP36" s="50"/>
      <c r="CPQ36" s="50"/>
      <c r="CPR36" s="50"/>
      <c r="CPS36" s="50"/>
      <c r="CPT36" s="50"/>
      <c r="CPU36" s="50"/>
      <c r="CPV36" s="50"/>
      <c r="CPW36" s="50"/>
      <c r="CPX36" s="50"/>
      <c r="CPY36" s="50"/>
      <c r="CPZ36" s="50"/>
      <c r="CQA36" s="50"/>
      <c r="CQB36" s="50"/>
      <c r="CQC36" s="50"/>
      <c r="CQD36" s="50"/>
      <c r="CQE36" s="50"/>
      <c r="CQF36" s="50"/>
      <c r="CQG36" s="50"/>
      <c r="CQH36" s="50"/>
      <c r="CQI36" s="50"/>
      <c r="CQJ36" s="50"/>
      <c r="CQK36" s="50"/>
      <c r="CQL36" s="50"/>
      <c r="CQM36" s="50"/>
      <c r="CQN36" s="50"/>
      <c r="CQO36" s="50"/>
      <c r="CQP36" s="50"/>
      <c r="CQQ36" s="50"/>
      <c r="CQR36" s="50"/>
      <c r="CQS36" s="50"/>
      <c r="CQT36" s="50"/>
      <c r="CQU36" s="50"/>
      <c r="CQV36" s="50"/>
      <c r="CQW36" s="50"/>
      <c r="CQX36" s="50"/>
      <c r="CQY36" s="50"/>
      <c r="CQZ36" s="50"/>
      <c r="CRA36" s="50"/>
      <c r="CRB36" s="50"/>
      <c r="CRC36" s="50"/>
      <c r="CRD36" s="50"/>
      <c r="CRE36" s="50"/>
      <c r="CRF36" s="50"/>
      <c r="CRG36" s="50"/>
      <c r="CRH36" s="50"/>
      <c r="CRI36" s="50"/>
      <c r="CRJ36" s="50"/>
      <c r="CRK36" s="50"/>
      <c r="CRL36" s="50"/>
      <c r="CRM36" s="50"/>
      <c r="CRN36" s="50"/>
      <c r="CRO36" s="50"/>
      <c r="CRP36" s="50"/>
      <c r="CRQ36" s="50"/>
      <c r="CRR36" s="50"/>
      <c r="CRS36" s="50"/>
      <c r="CRT36" s="50"/>
      <c r="CRU36" s="50"/>
      <c r="CRV36" s="50"/>
      <c r="CRW36" s="50"/>
      <c r="CRX36" s="50"/>
      <c r="CRY36" s="50"/>
      <c r="CRZ36" s="50"/>
      <c r="CSA36" s="50"/>
      <c r="CSB36" s="50"/>
      <c r="CSC36" s="50"/>
      <c r="CSD36" s="50"/>
      <c r="CSE36" s="50"/>
      <c r="CSF36" s="50"/>
      <c r="CSG36" s="50"/>
      <c r="CSH36" s="50"/>
      <c r="CSI36" s="50"/>
      <c r="CSJ36" s="50"/>
      <c r="CSK36" s="50"/>
      <c r="CSL36" s="50"/>
      <c r="CSM36" s="50"/>
      <c r="CSN36" s="50"/>
      <c r="CSO36" s="50"/>
      <c r="CSP36" s="50"/>
      <c r="CSQ36" s="50"/>
      <c r="CSR36" s="50"/>
      <c r="CSS36" s="50"/>
      <c r="CST36" s="50"/>
      <c r="CSU36" s="50"/>
      <c r="CSV36" s="50"/>
      <c r="CSW36" s="50"/>
      <c r="CSX36" s="50"/>
      <c r="CSY36" s="50"/>
      <c r="CSZ36" s="50"/>
      <c r="CTA36" s="50"/>
      <c r="CTB36" s="50"/>
      <c r="CTC36" s="50"/>
      <c r="CTD36" s="50"/>
      <c r="CTE36" s="50"/>
      <c r="CTF36" s="50"/>
      <c r="CTG36" s="50"/>
      <c r="CTH36" s="50"/>
      <c r="CTI36" s="50"/>
      <c r="CTJ36" s="50"/>
      <c r="CTK36" s="50"/>
      <c r="CTL36" s="50"/>
      <c r="CTM36" s="50"/>
      <c r="CTN36" s="50"/>
      <c r="CTO36" s="50"/>
      <c r="CTP36" s="50"/>
      <c r="CTQ36" s="50"/>
      <c r="CTR36" s="50"/>
      <c r="CTS36" s="50"/>
      <c r="CTT36" s="50"/>
      <c r="CTU36" s="50"/>
      <c r="CTV36" s="50"/>
      <c r="CTW36" s="50"/>
      <c r="CTX36" s="50"/>
      <c r="CTY36" s="50"/>
      <c r="CTZ36" s="50"/>
      <c r="CUA36" s="50"/>
      <c r="CUB36" s="50"/>
      <c r="CUC36" s="50"/>
      <c r="CUD36" s="50"/>
      <c r="CUE36" s="50"/>
      <c r="CUF36" s="50"/>
      <c r="CUG36" s="50"/>
      <c r="CUH36" s="50"/>
      <c r="CUI36" s="50"/>
      <c r="CUJ36" s="50"/>
      <c r="CUK36" s="50"/>
      <c r="CUL36" s="50"/>
      <c r="CUM36" s="50"/>
      <c r="CUN36" s="50"/>
      <c r="CUO36" s="50"/>
      <c r="CUP36" s="50"/>
      <c r="CUQ36" s="50"/>
      <c r="CUR36" s="50"/>
      <c r="CUS36" s="50"/>
      <c r="CUT36" s="50"/>
      <c r="CUU36" s="50"/>
      <c r="CUV36" s="50"/>
      <c r="CUW36" s="50"/>
      <c r="CUX36" s="50"/>
      <c r="CUY36" s="50"/>
      <c r="CUZ36" s="50"/>
      <c r="CVA36" s="50"/>
      <c r="CVB36" s="50"/>
      <c r="CVC36" s="50"/>
      <c r="CVD36" s="50"/>
      <c r="CVE36" s="50"/>
      <c r="CVF36" s="50"/>
      <c r="CVG36" s="50"/>
      <c r="CVH36" s="50"/>
      <c r="CVI36" s="50"/>
      <c r="CVJ36" s="50"/>
      <c r="CVK36" s="50"/>
      <c r="CVL36" s="50"/>
      <c r="CVM36" s="50"/>
      <c r="CVN36" s="50"/>
      <c r="CVO36" s="50"/>
      <c r="CVP36" s="50"/>
      <c r="CVQ36" s="50"/>
      <c r="CVR36" s="50"/>
      <c r="CVS36" s="50"/>
      <c r="CVT36" s="50"/>
      <c r="CVU36" s="50"/>
      <c r="CVV36" s="50"/>
      <c r="CVW36" s="50"/>
      <c r="CVX36" s="50"/>
      <c r="CVY36" s="50"/>
      <c r="CVZ36" s="50"/>
      <c r="CWA36" s="50"/>
      <c r="CWB36" s="50"/>
      <c r="CWC36" s="50"/>
      <c r="CWD36" s="50"/>
      <c r="CWE36" s="50"/>
      <c r="CWF36" s="50"/>
      <c r="CWG36" s="50"/>
      <c r="CWH36" s="50"/>
      <c r="CWI36" s="50"/>
      <c r="CWJ36" s="50"/>
      <c r="CWK36" s="50"/>
      <c r="CWL36" s="50"/>
      <c r="CWM36" s="50"/>
      <c r="CWN36" s="50"/>
      <c r="CWO36" s="50"/>
      <c r="CWP36" s="50"/>
      <c r="CWQ36" s="50"/>
      <c r="CWR36" s="50"/>
      <c r="CWS36" s="50"/>
      <c r="CWT36" s="50"/>
      <c r="CWU36" s="50"/>
      <c r="CWV36" s="50"/>
      <c r="CWW36" s="50"/>
      <c r="CWX36" s="50"/>
      <c r="CWY36" s="50"/>
      <c r="CWZ36" s="50"/>
      <c r="CXA36" s="50"/>
      <c r="CXB36" s="50"/>
      <c r="CXC36" s="50"/>
      <c r="CXD36" s="50"/>
      <c r="CXE36" s="50"/>
      <c r="CXF36" s="50"/>
      <c r="CXG36" s="50"/>
      <c r="CXH36" s="50"/>
      <c r="CXI36" s="50"/>
      <c r="CXJ36" s="50"/>
      <c r="CXK36" s="50"/>
      <c r="CXL36" s="50"/>
      <c r="CXM36" s="50"/>
      <c r="CXN36" s="50"/>
      <c r="CXO36" s="50"/>
      <c r="CXP36" s="50"/>
      <c r="CXQ36" s="50"/>
      <c r="CXR36" s="50"/>
      <c r="CXS36" s="50"/>
      <c r="CXT36" s="50"/>
      <c r="CXU36" s="50"/>
      <c r="CXV36" s="50"/>
      <c r="CXW36" s="50"/>
      <c r="CXX36" s="50"/>
      <c r="CXY36" s="50"/>
      <c r="CXZ36" s="50"/>
      <c r="CYA36" s="50"/>
      <c r="CYB36" s="50"/>
      <c r="CYC36" s="50"/>
      <c r="CYD36" s="50"/>
      <c r="CYE36" s="50"/>
      <c r="CYF36" s="50"/>
      <c r="CYG36" s="50"/>
      <c r="CYH36" s="50"/>
      <c r="CYI36" s="50"/>
      <c r="CYJ36" s="50"/>
      <c r="CYK36" s="50"/>
      <c r="CYL36" s="50"/>
      <c r="CYM36" s="50"/>
      <c r="CYN36" s="50"/>
      <c r="CYO36" s="50"/>
      <c r="CYP36" s="50"/>
      <c r="CYQ36" s="50"/>
      <c r="CYR36" s="50"/>
      <c r="CYS36" s="50"/>
      <c r="CYT36" s="50"/>
      <c r="CYU36" s="50"/>
      <c r="CYV36" s="50"/>
      <c r="CYW36" s="50"/>
      <c r="CYX36" s="50"/>
      <c r="CYY36" s="50"/>
      <c r="CYZ36" s="50"/>
      <c r="CZA36" s="50"/>
      <c r="CZB36" s="50"/>
      <c r="CZC36" s="50"/>
      <c r="CZD36" s="50"/>
      <c r="CZE36" s="50"/>
      <c r="CZF36" s="50"/>
      <c r="CZG36" s="50"/>
      <c r="CZH36" s="50"/>
      <c r="CZI36" s="50"/>
      <c r="CZJ36" s="50"/>
      <c r="CZK36" s="50"/>
      <c r="CZL36" s="50"/>
      <c r="CZM36" s="50"/>
      <c r="CZN36" s="50"/>
      <c r="CZO36" s="50"/>
      <c r="CZP36" s="50"/>
      <c r="CZQ36" s="50"/>
      <c r="CZR36" s="50"/>
      <c r="CZS36" s="50"/>
      <c r="CZT36" s="50"/>
      <c r="CZU36" s="50"/>
      <c r="CZV36" s="50"/>
      <c r="CZW36" s="50"/>
      <c r="CZX36" s="50"/>
      <c r="CZY36" s="50"/>
      <c r="CZZ36" s="50"/>
      <c r="DAA36" s="50"/>
      <c r="DAB36" s="50"/>
      <c r="DAC36" s="50"/>
      <c r="DAD36" s="50"/>
      <c r="DAE36" s="50"/>
      <c r="DAF36" s="50"/>
      <c r="DAG36" s="50"/>
      <c r="DAH36" s="50"/>
      <c r="DAI36" s="50"/>
      <c r="DAJ36" s="50"/>
      <c r="DAK36" s="50"/>
      <c r="DAL36" s="50"/>
      <c r="DAM36" s="50"/>
      <c r="DAN36" s="50"/>
      <c r="DAO36" s="50"/>
      <c r="DAP36" s="50"/>
      <c r="DAQ36" s="50"/>
      <c r="DAR36" s="50"/>
      <c r="DAS36" s="50"/>
      <c r="DAT36" s="50"/>
      <c r="DAU36" s="50"/>
      <c r="DAV36" s="50"/>
      <c r="DAW36" s="50"/>
      <c r="DAX36" s="50"/>
      <c r="DAY36" s="50"/>
      <c r="DAZ36" s="50"/>
      <c r="DBA36" s="50"/>
      <c r="DBB36" s="50"/>
      <c r="DBC36" s="50"/>
      <c r="DBD36" s="50"/>
      <c r="DBE36" s="50"/>
      <c r="DBF36" s="50"/>
      <c r="DBG36" s="50"/>
      <c r="DBH36" s="50"/>
      <c r="DBI36" s="50"/>
      <c r="DBJ36" s="50"/>
      <c r="DBK36" s="50"/>
      <c r="DBL36" s="50"/>
      <c r="DBM36" s="50"/>
      <c r="DBN36" s="50"/>
      <c r="DBO36" s="50"/>
      <c r="DBP36" s="50"/>
      <c r="DBQ36" s="50"/>
      <c r="DBR36" s="50"/>
      <c r="DBS36" s="50"/>
      <c r="DBT36" s="50"/>
      <c r="DBU36" s="50"/>
      <c r="DBV36" s="50"/>
      <c r="DBW36" s="50"/>
      <c r="DBX36" s="50"/>
      <c r="DBY36" s="50"/>
      <c r="DBZ36" s="50"/>
      <c r="DCA36" s="50"/>
      <c r="DCB36" s="50"/>
      <c r="DCC36" s="50"/>
      <c r="DCD36" s="50"/>
      <c r="DCE36" s="50"/>
      <c r="DCF36" s="50"/>
      <c r="DCG36" s="50"/>
      <c r="DCH36" s="50"/>
      <c r="DCI36" s="50"/>
      <c r="DCJ36" s="50"/>
      <c r="DCK36" s="50"/>
      <c r="DCL36" s="50"/>
      <c r="DCM36" s="50"/>
      <c r="DCN36" s="50"/>
      <c r="DCO36" s="50"/>
      <c r="DCP36" s="50"/>
      <c r="DCQ36" s="50"/>
      <c r="DCR36" s="50"/>
      <c r="DCS36" s="50"/>
      <c r="DCT36" s="50"/>
      <c r="DCU36" s="50"/>
      <c r="DCV36" s="50"/>
      <c r="DCW36" s="50"/>
      <c r="DCX36" s="50"/>
      <c r="DCY36" s="50"/>
      <c r="DCZ36" s="50"/>
      <c r="DDA36" s="50"/>
      <c r="DDB36" s="50"/>
      <c r="DDC36" s="50"/>
      <c r="DDD36" s="50"/>
      <c r="DDE36" s="50"/>
      <c r="DDF36" s="50"/>
      <c r="DDG36" s="50"/>
      <c r="DDH36" s="50"/>
      <c r="DDI36" s="50"/>
      <c r="DDJ36" s="50"/>
      <c r="DDK36" s="50"/>
      <c r="DDL36" s="50"/>
      <c r="DDM36" s="50"/>
      <c r="DDN36" s="50"/>
      <c r="DDO36" s="50"/>
      <c r="DDP36" s="50"/>
      <c r="DDQ36" s="50"/>
      <c r="DDR36" s="50"/>
      <c r="DDS36" s="50"/>
      <c r="DDT36" s="50"/>
      <c r="DDU36" s="50"/>
      <c r="DDV36" s="50"/>
      <c r="DDW36" s="50"/>
      <c r="DDX36" s="50"/>
      <c r="DDY36" s="50"/>
      <c r="DDZ36" s="50"/>
      <c r="DEA36" s="50"/>
      <c r="DEB36" s="50"/>
      <c r="DEC36" s="50"/>
      <c r="DED36" s="50"/>
      <c r="DEE36" s="50"/>
      <c r="DEF36" s="50"/>
      <c r="DEG36" s="50"/>
      <c r="DEH36" s="50"/>
      <c r="DEI36" s="50"/>
      <c r="DEJ36" s="50"/>
      <c r="DEK36" s="50"/>
      <c r="DEL36" s="50"/>
      <c r="DEM36" s="50"/>
      <c r="DEN36" s="50"/>
      <c r="DEO36" s="50"/>
      <c r="DEP36" s="50"/>
      <c r="DEQ36" s="50"/>
      <c r="DER36" s="50"/>
      <c r="DES36" s="50"/>
      <c r="DET36" s="50"/>
      <c r="DEU36" s="50"/>
      <c r="DEV36" s="50"/>
      <c r="DEW36" s="50"/>
      <c r="DEX36" s="50"/>
      <c r="DEY36" s="50"/>
      <c r="DEZ36" s="50"/>
      <c r="DFA36" s="50"/>
      <c r="DFB36" s="50"/>
      <c r="DFC36" s="50"/>
      <c r="DFD36" s="50"/>
      <c r="DFE36" s="50"/>
      <c r="DFF36" s="50"/>
      <c r="DFG36" s="50"/>
      <c r="DFH36" s="50"/>
      <c r="DFI36" s="50"/>
      <c r="DFJ36" s="50"/>
      <c r="DFK36" s="50"/>
      <c r="DFL36" s="50"/>
      <c r="DFM36" s="50"/>
      <c r="DFN36" s="50"/>
      <c r="DFO36" s="50"/>
      <c r="DFP36" s="50"/>
      <c r="DFQ36" s="50"/>
      <c r="DFR36" s="50"/>
      <c r="DFS36" s="50"/>
      <c r="DFT36" s="50"/>
      <c r="DFU36" s="50"/>
      <c r="DFV36" s="50"/>
      <c r="DFW36" s="50"/>
      <c r="DFX36" s="50"/>
      <c r="DFY36" s="50"/>
      <c r="DFZ36" s="50"/>
      <c r="DGA36" s="50"/>
      <c r="DGB36" s="50"/>
      <c r="DGC36" s="50"/>
      <c r="DGD36" s="50"/>
      <c r="DGE36" s="50"/>
      <c r="DGF36" s="50"/>
      <c r="DGG36" s="50"/>
      <c r="DGH36" s="50"/>
      <c r="DGI36" s="50"/>
      <c r="DGJ36" s="50"/>
      <c r="DGK36" s="50"/>
      <c r="DGL36" s="50"/>
      <c r="DGM36" s="50"/>
      <c r="DGN36" s="50"/>
      <c r="DGO36" s="50"/>
      <c r="DGP36" s="50"/>
      <c r="DGQ36" s="50"/>
      <c r="DGR36" s="50"/>
      <c r="DGS36" s="50"/>
      <c r="DGT36" s="50"/>
      <c r="DGU36" s="50"/>
      <c r="DGV36" s="50"/>
      <c r="DGW36" s="50"/>
      <c r="DGX36" s="50"/>
      <c r="DGY36" s="50"/>
      <c r="DGZ36" s="50"/>
      <c r="DHA36" s="50"/>
      <c r="DHB36" s="50"/>
      <c r="DHC36" s="50"/>
      <c r="DHD36" s="50"/>
      <c r="DHE36" s="50"/>
      <c r="DHF36" s="50"/>
      <c r="DHG36" s="50"/>
      <c r="DHH36" s="50"/>
      <c r="DHI36" s="50"/>
      <c r="DHJ36" s="50"/>
      <c r="DHK36" s="50"/>
      <c r="DHL36" s="50"/>
      <c r="DHM36" s="50"/>
      <c r="DHN36" s="50"/>
      <c r="DHO36" s="50"/>
      <c r="DHP36" s="50"/>
      <c r="DHQ36" s="50"/>
      <c r="DHR36" s="50"/>
      <c r="DHS36" s="50"/>
      <c r="DHT36" s="50"/>
      <c r="DHU36" s="50"/>
      <c r="DHV36" s="50"/>
      <c r="DHW36" s="50"/>
      <c r="DHX36" s="50"/>
      <c r="DHY36" s="50"/>
      <c r="DHZ36" s="50"/>
      <c r="DIA36" s="50"/>
      <c r="DIB36" s="50"/>
      <c r="DIC36" s="50"/>
      <c r="DID36" s="50"/>
      <c r="DIE36" s="50"/>
      <c r="DIF36" s="50"/>
      <c r="DIG36" s="50"/>
      <c r="DIH36" s="50"/>
      <c r="DII36" s="50"/>
      <c r="DIJ36" s="50"/>
      <c r="DIK36" s="50"/>
      <c r="DIL36" s="50"/>
      <c r="DIM36" s="50"/>
      <c r="DIN36" s="50"/>
      <c r="DIO36" s="50"/>
      <c r="DIP36" s="50"/>
      <c r="DIQ36" s="50"/>
      <c r="DIR36" s="50"/>
      <c r="DIS36" s="50"/>
      <c r="DIT36" s="50"/>
      <c r="DIU36" s="50"/>
      <c r="DIV36" s="50"/>
      <c r="DIW36" s="50"/>
      <c r="DIX36" s="50"/>
      <c r="DIY36" s="50"/>
      <c r="DIZ36" s="50"/>
      <c r="DJA36" s="50"/>
      <c r="DJB36" s="50"/>
      <c r="DJC36" s="50"/>
      <c r="DJD36" s="50"/>
      <c r="DJE36" s="50"/>
      <c r="DJF36" s="50"/>
      <c r="DJG36" s="50"/>
      <c r="DJH36" s="50"/>
      <c r="DJI36" s="50"/>
      <c r="DJJ36" s="50"/>
      <c r="DJK36" s="50"/>
      <c r="DJL36" s="50"/>
      <c r="DJM36" s="50"/>
      <c r="DJN36" s="50"/>
      <c r="DJO36" s="50"/>
      <c r="DJP36" s="50"/>
      <c r="DJQ36" s="50"/>
      <c r="DJR36" s="50"/>
      <c r="DJS36" s="50"/>
      <c r="DJT36" s="50"/>
      <c r="DJU36" s="50"/>
      <c r="DJV36" s="50"/>
      <c r="DJW36" s="50"/>
      <c r="DJX36" s="50"/>
      <c r="DJY36" s="50"/>
      <c r="DJZ36" s="50"/>
      <c r="DKA36" s="50"/>
      <c r="DKB36" s="50"/>
      <c r="DKC36" s="50"/>
      <c r="DKD36" s="50"/>
      <c r="DKE36" s="50"/>
      <c r="DKF36" s="50"/>
      <c r="DKG36" s="50"/>
      <c r="DKH36" s="50"/>
      <c r="DKI36" s="50"/>
      <c r="DKJ36" s="50"/>
      <c r="DKK36" s="50"/>
      <c r="DKL36" s="50"/>
      <c r="DKM36" s="50"/>
      <c r="DKN36" s="50"/>
      <c r="DKO36" s="50"/>
      <c r="DKP36" s="50"/>
      <c r="DKQ36" s="50"/>
      <c r="DKR36" s="50"/>
      <c r="DKS36" s="50"/>
      <c r="DKT36" s="50"/>
      <c r="DKU36" s="50"/>
      <c r="DKV36" s="50"/>
      <c r="DKW36" s="50"/>
      <c r="DKX36" s="50"/>
      <c r="DKY36" s="50"/>
      <c r="DKZ36" s="50"/>
      <c r="DLA36" s="50"/>
      <c r="DLB36" s="50"/>
      <c r="DLC36" s="50"/>
      <c r="DLD36" s="50"/>
      <c r="DLE36" s="50"/>
      <c r="DLF36" s="50"/>
      <c r="DLG36" s="50"/>
      <c r="DLH36" s="50"/>
      <c r="DLI36" s="50"/>
      <c r="DLJ36" s="50"/>
      <c r="DLK36" s="50"/>
      <c r="DLL36" s="50"/>
      <c r="DLM36" s="50"/>
      <c r="DLN36" s="50"/>
      <c r="DLO36" s="50"/>
      <c r="DLP36" s="50"/>
      <c r="DLQ36" s="50"/>
      <c r="DLR36" s="50"/>
      <c r="DLS36" s="50"/>
      <c r="DLT36" s="50"/>
      <c r="DLU36" s="50"/>
      <c r="DLV36" s="50"/>
      <c r="DLW36" s="50"/>
      <c r="DLX36" s="50"/>
      <c r="DLY36" s="50"/>
      <c r="DLZ36" s="50"/>
      <c r="DMA36" s="50"/>
      <c r="DMB36" s="50"/>
      <c r="DMC36" s="50"/>
      <c r="DMD36" s="50"/>
      <c r="DME36" s="50"/>
      <c r="DMF36" s="50"/>
      <c r="DMG36" s="50"/>
      <c r="DMH36" s="50"/>
      <c r="DMI36" s="50"/>
      <c r="DMJ36" s="50"/>
      <c r="DMK36" s="50"/>
      <c r="DML36" s="50"/>
      <c r="DMM36" s="50"/>
      <c r="DMN36" s="50"/>
      <c r="DMO36" s="50"/>
      <c r="DMP36" s="50"/>
      <c r="DMQ36" s="50"/>
      <c r="DMR36" s="50"/>
      <c r="DMS36" s="50"/>
      <c r="DMT36" s="50"/>
      <c r="DMU36" s="50"/>
      <c r="DMV36" s="50"/>
      <c r="DMW36" s="50"/>
      <c r="DMX36" s="50"/>
      <c r="DMY36" s="50"/>
      <c r="DMZ36" s="50"/>
      <c r="DNA36" s="50"/>
      <c r="DNB36" s="50"/>
      <c r="DNC36" s="50"/>
      <c r="DND36" s="50"/>
      <c r="DNE36" s="50"/>
      <c r="DNF36" s="50"/>
      <c r="DNG36" s="50"/>
      <c r="DNH36" s="50"/>
      <c r="DNI36" s="50"/>
      <c r="DNJ36" s="50"/>
      <c r="DNK36" s="50"/>
      <c r="DNL36" s="50"/>
      <c r="DNM36" s="50"/>
      <c r="DNN36" s="50"/>
      <c r="DNO36" s="50"/>
      <c r="DNP36" s="50"/>
      <c r="DNQ36" s="50"/>
      <c r="DNR36" s="50"/>
      <c r="DNS36" s="50"/>
      <c r="DNT36" s="50"/>
      <c r="DNU36" s="50"/>
      <c r="DNV36" s="50"/>
      <c r="DNW36" s="50"/>
      <c r="DNX36" s="50"/>
      <c r="DNY36" s="50"/>
      <c r="DNZ36" s="50"/>
      <c r="DOA36" s="50"/>
      <c r="DOB36" s="50"/>
      <c r="DOC36" s="50"/>
      <c r="DOD36" s="50"/>
      <c r="DOE36" s="50"/>
      <c r="DOF36" s="50"/>
      <c r="DOG36" s="50"/>
      <c r="DOH36" s="50"/>
      <c r="DOI36" s="50"/>
      <c r="DOJ36" s="50"/>
      <c r="DOK36" s="50"/>
      <c r="DOL36" s="50"/>
      <c r="DOM36" s="50"/>
      <c r="DON36" s="50"/>
      <c r="DOO36" s="50"/>
      <c r="DOP36" s="50"/>
      <c r="DOQ36" s="50"/>
      <c r="DOR36" s="50"/>
      <c r="DOS36" s="50"/>
      <c r="DOT36" s="50"/>
      <c r="DOU36" s="50"/>
      <c r="DOV36" s="50"/>
      <c r="DOW36" s="50"/>
      <c r="DOX36" s="50"/>
      <c r="DOY36" s="50"/>
      <c r="DOZ36" s="50"/>
      <c r="DPA36" s="50"/>
      <c r="DPB36" s="50"/>
      <c r="DPC36" s="50"/>
      <c r="DPD36" s="50"/>
      <c r="DPE36" s="50"/>
      <c r="DPF36" s="50"/>
      <c r="DPG36" s="50"/>
      <c r="DPH36" s="50"/>
      <c r="DPI36" s="50"/>
      <c r="DPJ36" s="50"/>
      <c r="DPK36" s="50"/>
      <c r="DPL36" s="50"/>
      <c r="DPM36" s="50"/>
      <c r="DPN36" s="50"/>
      <c r="DPO36" s="50"/>
      <c r="DPP36" s="50"/>
      <c r="DPQ36" s="50"/>
      <c r="DPR36" s="50"/>
      <c r="DPS36" s="50"/>
      <c r="DPT36" s="50"/>
      <c r="DPU36" s="50"/>
      <c r="DPV36" s="50"/>
      <c r="DPW36" s="50"/>
      <c r="DPX36" s="50"/>
      <c r="DPY36" s="50"/>
      <c r="DPZ36" s="50"/>
      <c r="DQA36" s="50"/>
      <c r="DQB36" s="50"/>
      <c r="DQC36" s="50"/>
      <c r="DQD36" s="50"/>
      <c r="DQE36" s="50"/>
      <c r="DQF36" s="50"/>
      <c r="DQG36" s="50"/>
      <c r="DQH36" s="50"/>
      <c r="DQI36" s="50"/>
      <c r="DQJ36" s="50"/>
      <c r="DQK36" s="50"/>
      <c r="DQL36" s="50"/>
      <c r="DQM36" s="50"/>
      <c r="DQN36" s="50"/>
      <c r="DQO36" s="50"/>
      <c r="DQP36" s="50"/>
      <c r="DQQ36" s="50"/>
      <c r="DQR36" s="50"/>
      <c r="DQS36" s="50"/>
      <c r="DQT36" s="50"/>
      <c r="DQU36" s="50"/>
      <c r="DQV36" s="50"/>
      <c r="DQW36" s="50"/>
      <c r="DQX36" s="50"/>
      <c r="DQY36" s="50"/>
      <c r="DQZ36" s="50"/>
      <c r="DRA36" s="50"/>
      <c r="DRB36" s="50"/>
      <c r="DRC36" s="50"/>
      <c r="DRD36" s="50"/>
      <c r="DRE36" s="50"/>
      <c r="DRF36" s="50"/>
      <c r="DRG36" s="50"/>
      <c r="DRH36" s="50"/>
      <c r="DRI36" s="50"/>
      <c r="DRJ36" s="50"/>
      <c r="DRK36" s="50"/>
      <c r="DRL36" s="50"/>
      <c r="DRM36" s="50"/>
      <c r="DRN36" s="50"/>
      <c r="DRO36" s="50"/>
      <c r="DRP36" s="50"/>
      <c r="DRQ36" s="50"/>
      <c r="DRR36" s="50"/>
      <c r="DRS36" s="50"/>
      <c r="DRT36" s="50"/>
      <c r="DRU36" s="50"/>
      <c r="DRV36" s="50"/>
      <c r="DRW36" s="50"/>
      <c r="DRX36" s="50"/>
      <c r="DRY36" s="50"/>
      <c r="DRZ36" s="50"/>
      <c r="DSA36" s="50"/>
      <c r="DSB36" s="50"/>
      <c r="DSC36" s="50"/>
      <c r="DSD36" s="50"/>
      <c r="DSE36" s="50"/>
      <c r="DSF36" s="50"/>
      <c r="DSG36" s="50"/>
      <c r="DSH36" s="50"/>
      <c r="DSI36" s="50"/>
      <c r="DSJ36" s="50"/>
      <c r="DSK36" s="50"/>
      <c r="DSL36" s="50"/>
      <c r="DSM36" s="50"/>
      <c r="DSN36" s="50"/>
      <c r="DSO36" s="50"/>
      <c r="DSP36" s="50"/>
      <c r="DSQ36" s="50"/>
      <c r="DSR36" s="50"/>
      <c r="DSS36" s="50"/>
      <c r="DST36" s="50"/>
      <c r="DSU36" s="50"/>
      <c r="DSV36" s="50"/>
      <c r="DSW36" s="50"/>
      <c r="DSX36" s="50"/>
      <c r="DSY36" s="50"/>
      <c r="DSZ36" s="50"/>
      <c r="DTA36" s="50"/>
      <c r="DTB36" s="50"/>
      <c r="DTC36" s="50"/>
      <c r="DTD36" s="50"/>
      <c r="DTE36" s="50"/>
      <c r="DTF36" s="50"/>
      <c r="DTG36" s="50"/>
      <c r="DTH36" s="50"/>
      <c r="DTI36" s="50"/>
      <c r="DTJ36" s="50"/>
      <c r="DTK36" s="50"/>
      <c r="DTL36" s="50"/>
      <c r="DTM36" s="50"/>
      <c r="DTN36" s="50"/>
      <c r="DTO36" s="50"/>
      <c r="DTP36" s="50"/>
      <c r="DTQ36" s="50"/>
      <c r="DTR36" s="50"/>
      <c r="DTS36" s="50"/>
      <c r="DTT36" s="50"/>
      <c r="DTU36" s="50"/>
      <c r="DTV36" s="50"/>
      <c r="DTW36" s="50"/>
      <c r="DTX36" s="50"/>
      <c r="DTY36" s="50"/>
      <c r="DTZ36" s="50"/>
      <c r="DUA36" s="50"/>
      <c r="DUB36" s="50"/>
      <c r="DUC36" s="50"/>
      <c r="DUD36" s="50"/>
      <c r="DUE36" s="50"/>
      <c r="DUF36" s="50"/>
      <c r="DUG36" s="50"/>
      <c r="DUH36" s="50"/>
      <c r="DUI36" s="50"/>
      <c r="DUJ36" s="50"/>
      <c r="DUK36" s="50"/>
      <c r="DUL36" s="50"/>
      <c r="DUM36" s="50"/>
      <c r="DUN36" s="50"/>
      <c r="DUO36" s="50"/>
      <c r="DUP36" s="50"/>
      <c r="DUQ36" s="50"/>
      <c r="DUR36" s="50"/>
      <c r="DUS36" s="50"/>
      <c r="DUT36" s="50"/>
      <c r="DUU36" s="50"/>
      <c r="DUV36" s="50"/>
      <c r="DUW36" s="50"/>
      <c r="DUX36" s="50"/>
      <c r="DUY36" s="50"/>
      <c r="DUZ36" s="50"/>
      <c r="DVA36" s="50"/>
      <c r="DVB36" s="50"/>
      <c r="DVC36" s="50"/>
      <c r="DVD36" s="50"/>
      <c r="DVE36" s="50"/>
      <c r="DVF36" s="50"/>
      <c r="DVG36" s="50"/>
      <c r="DVH36" s="50"/>
      <c r="DVI36" s="50"/>
      <c r="DVJ36" s="50"/>
      <c r="DVK36" s="50"/>
      <c r="DVL36" s="50"/>
      <c r="DVM36" s="50"/>
      <c r="DVN36" s="50"/>
      <c r="DVO36" s="50"/>
      <c r="DVP36" s="50"/>
      <c r="DVQ36" s="50"/>
      <c r="DVR36" s="50"/>
      <c r="DVS36" s="50"/>
      <c r="DVT36" s="50"/>
      <c r="DVU36" s="50"/>
      <c r="DVV36" s="50"/>
      <c r="DVW36" s="50"/>
      <c r="DVX36" s="50"/>
      <c r="DVY36" s="50"/>
      <c r="DVZ36" s="50"/>
      <c r="DWA36" s="50"/>
      <c r="DWB36" s="50"/>
      <c r="DWC36" s="50"/>
      <c r="DWD36" s="50"/>
      <c r="DWE36" s="50"/>
      <c r="DWF36" s="50"/>
      <c r="DWG36" s="50"/>
      <c r="DWH36" s="50"/>
      <c r="DWI36" s="50"/>
      <c r="DWJ36" s="50"/>
      <c r="DWK36" s="50"/>
      <c r="DWL36" s="50"/>
      <c r="DWM36" s="50"/>
      <c r="DWN36" s="50"/>
      <c r="DWO36" s="50"/>
      <c r="DWP36" s="50"/>
      <c r="DWQ36" s="50"/>
      <c r="DWR36" s="50"/>
      <c r="DWS36" s="50"/>
      <c r="DWT36" s="50"/>
      <c r="DWU36" s="50"/>
      <c r="DWV36" s="50"/>
      <c r="DWW36" s="50"/>
      <c r="DWX36" s="50"/>
      <c r="DWY36" s="50"/>
      <c r="DWZ36" s="50"/>
      <c r="DXA36" s="50"/>
      <c r="DXB36" s="50"/>
      <c r="DXC36" s="50"/>
      <c r="DXD36" s="50"/>
      <c r="DXE36" s="50"/>
      <c r="DXF36" s="50"/>
      <c r="DXG36" s="50"/>
      <c r="DXH36" s="50"/>
      <c r="DXI36" s="50"/>
      <c r="DXJ36" s="50"/>
      <c r="DXK36" s="50"/>
      <c r="DXL36" s="50"/>
      <c r="DXM36" s="50"/>
      <c r="DXN36" s="50"/>
      <c r="DXO36" s="50"/>
      <c r="DXP36" s="50"/>
      <c r="DXQ36" s="50"/>
      <c r="DXR36" s="50"/>
      <c r="DXS36" s="50"/>
      <c r="DXT36" s="50"/>
      <c r="DXU36" s="50"/>
      <c r="DXV36" s="50"/>
      <c r="DXW36" s="50"/>
      <c r="DXX36" s="50"/>
      <c r="DXY36" s="50"/>
      <c r="DXZ36" s="50"/>
      <c r="DYA36" s="50"/>
      <c r="DYB36" s="50"/>
      <c r="DYC36" s="50"/>
      <c r="DYD36" s="50"/>
      <c r="DYE36" s="50"/>
      <c r="DYF36" s="50"/>
      <c r="DYG36" s="50"/>
      <c r="DYH36" s="50"/>
      <c r="DYI36" s="50"/>
      <c r="DYJ36" s="50"/>
      <c r="DYK36" s="50"/>
      <c r="DYL36" s="50"/>
      <c r="DYM36" s="50"/>
      <c r="DYN36" s="50"/>
      <c r="DYO36" s="50"/>
      <c r="DYP36" s="50"/>
      <c r="DYQ36" s="50"/>
      <c r="DYR36" s="50"/>
      <c r="DYS36" s="50"/>
      <c r="DYT36" s="50"/>
      <c r="DYU36" s="50"/>
      <c r="DYV36" s="50"/>
      <c r="DYW36" s="50"/>
      <c r="DYX36" s="50"/>
      <c r="DYY36" s="50"/>
      <c r="DYZ36" s="50"/>
      <c r="DZA36" s="50"/>
      <c r="DZB36" s="50"/>
      <c r="DZC36" s="50"/>
      <c r="DZD36" s="50"/>
      <c r="DZE36" s="50"/>
      <c r="DZF36" s="50"/>
      <c r="DZG36" s="50"/>
      <c r="DZH36" s="50"/>
      <c r="DZI36" s="50"/>
      <c r="DZJ36" s="50"/>
      <c r="DZK36" s="50"/>
      <c r="DZL36" s="50"/>
      <c r="DZM36" s="50"/>
      <c r="DZN36" s="50"/>
      <c r="DZO36" s="50"/>
      <c r="DZP36" s="50"/>
      <c r="DZQ36" s="50"/>
      <c r="DZR36" s="50"/>
      <c r="DZS36" s="50"/>
      <c r="DZT36" s="50"/>
      <c r="DZU36" s="50"/>
      <c r="DZV36" s="50"/>
      <c r="DZW36" s="50"/>
      <c r="DZX36" s="50"/>
      <c r="DZY36" s="50"/>
      <c r="DZZ36" s="50"/>
      <c r="EAA36" s="50"/>
      <c r="EAB36" s="50"/>
      <c r="EAC36" s="50"/>
      <c r="EAD36" s="50"/>
      <c r="EAE36" s="50"/>
      <c r="EAF36" s="50"/>
      <c r="EAG36" s="50"/>
      <c r="EAH36" s="50"/>
      <c r="EAI36" s="50"/>
      <c r="EAJ36" s="50"/>
      <c r="EAK36" s="50"/>
      <c r="EAL36" s="50"/>
      <c r="EAM36" s="50"/>
      <c r="EAN36" s="50"/>
      <c r="EAO36" s="50"/>
      <c r="EAP36" s="50"/>
      <c r="EAQ36" s="50"/>
      <c r="EAR36" s="50"/>
      <c r="EAS36" s="50"/>
      <c r="EAT36" s="50"/>
      <c r="EAU36" s="50"/>
      <c r="EAV36" s="50"/>
      <c r="EAW36" s="50"/>
      <c r="EAX36" s="50"/>
      <c r="EAY36" s="50"/>
      <c r="EAZ36" s="50"/>
      <c r="EBA36" s="50"/>
      <c r="EBB36" s="50"/>
      <c r="EBC36" s="50"/>
      <c r="EBD36" s="50"/>
      <c r="EBE36" s="50"/>
      <c r="EBF36" s="50"/>
      <c r="EBG36" s="50"/>
      <c r="EBH36" s="50"/>
      <c r="EBI36" s="50"/>
      <c r="EBJ36" s="50"/>
      <c r="EBK36" s="50"/>
      <c r="EBL36" s="50"/>
      <c r="EBM36" s="50"/>
      <c r="EBN36" s="50"/>
      <c r="EBO36" s="50"/>
      <c r="EBP36" s="50"/>
      <c r="EBQ36" s="50"/>
      <c r="EBR36" s="50"/>
      <c r="EBS36" s="50"/>
      <c r="EBT36" s="50"/>
      <c r="EBU36" s="50"/>
      <c r="EBV36" s="50"/>
      <c r="EBW36" s="50"/>
      <c r="EBX36" s="50"/>
      <c r="EBY36" s="50"/>
      <c r="EBZ36" s="50"/>
      <c r="ECA36" s="50"/>
      <c r="ECB36" s="50"/>
      <c r="ECC36" s="50"/>
      <c r="ECD36" s="50"/>
      <c r="ECE36" s="50"/>
      <c r="ECF36" s="50"/>
      <c r="ECG36" s="50"/>
      <c r="ECH36" s="50"/>
      <c r="ECI36" s="50"/>
      <c r="ECJ36" s="50"/>
      <c r="ECK36" s="50"/>
      <c r="ECL36" s="50"/>
      <c r="ECM36" s="50"/>
      <c r="ECN36" s="50"/>
      <c r="ECO36" s="50"/>
      <c r="ECP36" s="50"/>
      <c r="ECQ36" s="50"/>
      <c r="ECR36" s="50"/>
      <c r="ECS36" s="50"/>
      <c r="ECT36" s="50"/>
      <c r="ECU36" s="50"/>
      <c r="ECV36" s="50"/>
      <c r="ECW36" s="50"/>
      <c r="ECX36" s="50"/>
      <c r="ECY36" s="50"/>
      <c r="ECZ36" s="50"/>
      <c r="EDA36" s="50"/>
      <c r="EDB36" s="50"/>
      <c r="EDC36" s="50"/>
      <c r="EDD36" s="50"/>
      <c r="EDE36" s="50"/>
      <c r="EDF36" s="50"/>
      <c r="EDG36" s="50"/>
      <c r="EDH36" s="50"/>
      <c r="EDI36" s="50"/>
      <c r="EDJ36" s="50"/>
      <c r="EDK36" s="50"/>
      <c r="EDL36" s="50"/>
      <c r="EDM36" s="50"/>
      <c r="EDN36" s="50"/>
      <c r="EDO36" s="50"/>
      <c r="EDP36" s="50"/>
      <c r="EDQ36" s="50"/>
      <c r="EDR36" s="50"/>
      <c r="EDS36" s="50"/>
      <c r="EDT36" s="50"/>
      <c r="EDU36" s="50"/>
      <c r="EDV36" s="50"/>
      <c r="EDW36" s="50"/>
      <c r="EDX36" s="50"/>
      <c r="EDY36" s="50"/>
      <c r="EDZ36" s="50"/>
      <c r="EEA36" s="50"/>
      <c r="EEB36" s="50"/>
      <c r="EEC36" s="50"/>
      <c r="EED36" s="50"/>
      <c r="EEE36" s="50"/>
      <c r="EEF36" s="50"/>
      <c r="EEG36" s="50"/>
      <c r="EEH36" s="50"/>
      <c r="EEI36" s="50"/>
      <c r="EEJ36" s="50"/>
      <c r="EEK36" s="50"/>
      <c r="EEL36" s="50"/>
      <c r="EEM36" s="50"/>
      <c r="EEN36" s="50"/>
      <c r="EEO36" s="50"/>
      <c r="EEP36" s="50"/>
      <c r="EEQ36" s="50"/>
      <c r="EER36" s="50"/>
      <c r="EES36" s="50"/>
      <c r="EET36" s="50"/>
      <c r="EEU36" s="50"/>
      <c r="EEV36" s="50"/>
      <c r="EEW36" s="50"/>
      <c r="EEX36" s="50"/>
      <c r="EEY36" s="50"/>
      <c r="EEZ36" s="50"/>
      <c r="EFA36" s="50"/>
      <c r="EFB36" s="50"/>
      <c r="EFC36" s="50"/>
      <c r="EFD36" s="50"/>
      <c r="EFE36" s="50"/>
      <c r="EFF36" s="50"/>
      <c r="EFG36" s="50"/>
      <c r="EFH36" s="50"/>
      <c r="EFI36" s="50"/>
      <c r="EFJ36" s="50"/>
      <c r="EFK36" s="50"/>
      <c r="EFL36" s="50"/>
      <c r="EFM36" s="50"/>
      <c r="EFN36" s="50"/>
      <c r="EFO36" s="50"/>
      <c r="EFP36" s="50"/>
      <c r="EFQ36" s="50"/>
      <c r="EFR36" s="50"/>
      <c r="EFS36" s="50"/>
      <c r="EFT36" s="50"/>
      <c r="EFU36" s="50"/>
      <c r="EFV36" s="50"/>
      <c r="EFW36" s="50"/>
      <c r="EFX36" s="50"/>
      <c r="EFY36" s="50"/>
      <c r="EFZ36" s="50"/>
      <c r="EGA36" s="50"/>
      <c r="EGB36" s="50"/>
      <c r="EGC36" s="50"/>
      <c r="EGD36" s="50"/>
      <c r="EGE36" s="50"/>
      <c r="EGF36" s="50"/>
      <c r="EGG36" s="50"/>
      <c r="EGH36" s="50"/>
      <c r="EGI36" s="50"/>
      <c r="EGJ36" s="50"/>
      <c r="EGK36" s="50"/>
      <c r="EGL36" s="50"/>
      <c r="EGM36" s="50"/>
      <c r="EGN36" s="50"/>
      <c r="EGO36" s="50"/>
      <c r="EGP36" s="50"/>
      <c r="EGQ36" s="50"/>
      <c r="EGR36" s="50"/>
      <c r="EGS36" s="50"/>
      <c r="EGT36" s="50"/>
      <c r="EGU36" s="50"/>
      <c r="EGV36" s="50"/>
      <c r="EGW36" s="50"/>
      <c r="EGX36" s="50"/>
      <c r="EGY36" s="50"/>
      <c r="EGZ36" s="50"/>
      <c r="EHA36" s="50"/>
      <c r="EHB36" s="50"/>
      <c r="EHC36" s="50"/>
      <c r="EHD36" s="50"/>
      <c r="EHE36" s="50"/>
      <c r="EHF36" s="50"/>
      <c r="EHG36" s="50"/>
      <c r="EHH36" s="50"/>
      <c r="EHI36" s="50"/>
      <c r="EHJ36" s="50"/>
      <c r="EHK36" s="50"/>
      <c r="EHL36" s="50"/>
      <c r="EHM36" s="50"/>
      <c r="EHN36" s="50"/>
      <c r="EHO36" s="50"/>
      <c r="EHP36" s="50"/>
      <c r="EHQ36" s="50"/>
      <c r="EHR36" s="50"/>
      <c r="EHS36" s="50"/>
      <c r="EHT36" s="50"/>
      <c r="EHU36" s="50"/>
      <c r="EHV36" s="50"/>
      <c r="EHW36" s="50"/>
      <c r="EHX36" s="50"/>
      <c r="EHY36" s="50"/>
      <c r="EHZ36" s="50"/>
      <c r="EIA36" s="50"/>
      <c r="EIB36" s="50"/>
      <c r="EIC36" s="50"/>
      <c r="EID36" s="50"/>
      <c r="EIE36" s="50"/>
      <c r="EIF36" s="50"/>
      <c r="EIG36" s="50"/>
      <c r="EIH36" s="50"/>
      <c r="EII36" s="50"/>
      <c r="EIJ36" s="50"/>
      <c r="EIK36" s="50"/>
      <c r="EIL36" s="50"/>
      <c r="EIM36" s="50"/>
      <c r="EIN36" s="50"/>
      <c r="EIO36" s="50"/>
      <c r="EIP36" s="50"/>
      <c r="EIQ36" s="50"/>
      <c r="EIR36" s="50"/>
      <c r="EIS36" s="50"/>
      <c r="EIT36" s="50"/>
      <c r="EIU36" s="50"/>
      <c r="EIV36" s="50"/>
      <c r="EIW36" s="50"/>
      <c r="EIX36" s="50"/>
      <c r="EIY36" s="50"/>
      <c r="EIZ36" s="50"/>
      <c r="EJA36" s="50"/>
      <c r="EJB36" s="50"/>
      <c r="EJC36" s="50"/>
      <c r="EJD36" s="50"/>
      <c r="EJE36" s="50"/>
      <c r="EJF36" s="50"/>
      <c r="EJG36" s="50"/>
      <c r="EJH36" s="50"/>
      <c r="EJI36" s="50"/>
      <c r="EJJ36" s="50"/>
      <c r="EJK36" s="50"/>
      <c r="EJL36" s="50"/>
      <c r="EJM36" s="50"/>
      <c r="EJN36" s="50"/>
      <c r="EJO36" s="50"/>
      <c r="EJP36" s="50"/>
      <c r="EJQ36" s="50"/>
      <c r="EJR36" s="50"/>
      <c r="EJS36" s="50"/>
      <c r="EJT36" s="50"/>
      <c r="EJU36" s="50"/>
      <c r="EJV36" s="50"/>
      <c r="EJW36" s="50"/>
      <c r="EJX36" s="50"/>
      <c r="EJY36" s="50"/>
      <c r="EJZ36" s="50"/>
      <c r="EKA36" s="50"/>
      <c r="EKB36" s="50"/>
      <c r="EKC36" s="50"/>
      <c r="EKD36" s="50"/>
      <c r="EKE36" s="50"/>
      <c r="EKF36" s="50"/>
      <c r="EKG36" s="50"/>
      <c r="EKH36" s="50"/>
      <c r="EKI36" s="50"/>
      <c r="EKJ36" s="50"/>
      <c r="EKK36" s="50"/>
      <c r="EKL36" s="50"/>
      <c r="EKM36" s="50"/>
      <c r="EKN36" s="50"/>
      <c r="EKO36" s="50"/>
      <c r="EKP36" s="50"/>
      <c r="EKQ36" s="50"/>
      <c r="EKR36" s="50"/>
      <c r="EKS36" s="50"/>
      <c r="EKT36" s="50"/>
      <c r="EKU36" s="50"/>
      <c r="EKV36" s="50"/>
      <c r="EKW36" s="50"/>
      <c r="EKX36" s="50"/>
      <c r="EKY36" s="50"/>
      <c r="EKZ36" s="50"/>
      <c r="ELA36" s="50"/>
      <c r="ELB36" s="50"/>
      <c r="ELC36" s="50"/>
      <c r="ELD36" s="50"/>
      <c r="ELE36" s="50"/>
      <c r="ELF36" s="50"/>
      <c r="ELG36" s="50"/>
      <c r="ELH36" s="50"/>
      <c r="ELI36" s="50"/>
      <c r="ELJ36" s="50"/>
      <c r="ELK36" s="50"/>
      <c r="ELL36" s="50"/>
      <c r="ELM36" s="50"/>
      <c r="ELN36" s="50"/>
      <c r="ELO36" s="50"/>
      <c r="ELP36" s="50"/>
      <c r="ELQ36" s="50"/>
      <c r="ELR36" s="50"/>
      <c r="ELS36" s="50"/>
      <c r="ELT36" s="50"/>
      <c r="ELU36" s="50"/>
      <c r="ELV36" s="50"/>
      <c r="ELW36" s="50"/>
      <c r="ELX36" s="50"/>
      <c r="ELY36" s="50"/>
      <c r="ELZ36" s="50"/>
      <c r="EMA36" s="50"/>
      <c r="EMB36" s="50"/>
      <c r="EMC36" s="50"/>
      <c r="EMD36" s="50"/>
      <c r="EME36" s="50"/>
      <c r="EMF36" s="50"/>
      <c r="EMG36" s="50"/>
      <c r="EMH36" s="50"/>
      <c r="EMI36" s="50"/>
      <c r="EMJ36" s="50"/>
      <c r="EMK36" s="50"/>
      <c r="EML36" s="50"/>
      <c r="EMM36" s="50"/>
      <c r="EMN36" s="50"/>
      <c r="EMO36" s="50"/>
      <c r="EMP36" s="50"/>
      <c r="EMQ36" s="50"/>
      <c r="EMR36" s="50"/>
      <c r="EMS36" s="50"/>
      <c r="EMT36" s="50"/>
      <c r="EMU36" s="50"/>
      <c r="EMV36" s="50"/>
      <c r="EMW36" s="50"/>
      <c r="EMX36" s="50"/>
      <c r="EMY36" s="50"/>
      <c r="EMZ36" s="50"/>
      <c r="ENA36" s="50"/>
      <c r="ENB36" s="50"/>
      <c r="ENC36" s="50"/>
      <c r="END36" s="50"/>
      <c r="ENE36" s="50"/>
      <c r="ENF36" s="50"/>
      <c r="ENG36" s="50"/>
      <c r="ENH36" s="50"/>
      <c r="ENI36" s="50"/>
      <c r="ENJ36" s="50"/>
      <c r="ENK36" s="50"/>
      <c r="ENL36" s="50"/>
      <c r="ENM36" s="50"/>
      <c r="ENN36" s="50"/>
      <c r="ENO36" s="50"/>
      <c r="ENP36" s="50"/>
      <c r="ENQ36" s="50"/>
      <c r="ENR36" s="50"/>
      <c r="ENS36" s="50"/>
      <c r="ENT36" s="50"/>
      <c r="ENU36" s="50"/>
      <c r="ENV36" s="50"/>
      <c r="ENW36" s="50"/>
      <c r="ENX36" s="50"/>
      <c r="ENY36" s="50"/>
      <c r="ENZ36" s="50"/>
      <c r="EOA36" s="50"/>
      <c r="EOB36" s="50"/>
      <c r="EOC36" s="50"/>
      <c r="EOD36" s="50"/>
      <c r="EOE36" s="50"/>
      <c r="EOF36" s="50"/>
      <c r="EOG36" s="50"/>
      <c r="EOH36" s="50"/>
      <c r="EOI36" s="50"/>
      <c r="EOJ36" s="50"/>
      <c r="EOK36" s="50"/>
      <c r="EOL36" s="50"/>
      <c r="EOM36" s="50"/>
      <c r="EON36" s="50"/>
      <c r="EOO36" s="50"/>
      <c r="EOP36" s="50"/>
      <c r="EOQ36" s="50"/>
      <c r="EOR36" s="50"/>
      <c r="EOS36" s="50"/>
      <c r="EOT36" s="50"/>
      <c r="EOU36" s="50"/>
      <c r="EOV36" s="50"/>
      <c r="EOW36" s="50"/>
      <c r="EOX36" s="50"/>
      <c r="EOY36" s="50"/>
      <c r="EOZ36" s="50"/>
      <c r="EPA36" s="50"/>
      <c r="EPB36" s="50"/>
      <c r="EPC36" s="50"/>
      <c r="EPD36" s="50"/>
      <c r="EPE36" s="50"/>
      <c r="EPF36" s="50"/>
      <c r="EPG36" s="50"/>
      <c r="EPH36" s="50"/>
      <c r="EPI36" s="50"/>
      <c r="EPJ36" s="50"/>
      <c r="EPK36" s="50"/>
      <c r="EPL36" s="50"/>
      <c r="EPM36" s="50"/>
      <c r="EPN36" s="50"/>
      <c r="EPO36" s="50"/>
      <c r="EPP36" s="50"/>
      <c r="EPQ36" s="50"/>
      <c r="EPR36" s="50"/>
      <c r="EPS36" s="50"/>
      <c r="EPT36" s="50"/>
      <c r="EPU36" s="50"/>
      <c r="EPV36" s="50"/>
      <c r="EPW36" s="50"/>
      <c r="EPX36" s="50"/>
      <c r="EPY36" s="50"/>
      <c r="EPZ36" s="50"/>
      <c r="EQA36" s="50"/>
      <c r="EQB36" s="50"/>
      <c r="EQC36" s="50"/>
      <c r="EQD36" s="50"/>
      <c r="EQE36" s="50"/>
      <c r="EQF36" s="50"/>
      <c r="EQG36" s="50"/>
      <c r="EQH36" s="50"/>
      <c r="EQI36" s="50"/>
      <c r="EQJ36" s="50"/>
      <c r="EQK36" s="50"/>
      <c r="EQL36" s="50"/>
      <c r="EQM36" s="50"/>
      <c r="EQN36" s="50"/>
      <c r="EQO36" s="50"/>
      <c r="EQP36" s="50"/>
      <c r="EQQ36" s="50"/>
      <c r="EQR36" s="50"/>
      <c r="EQS36" s="50"/>
      <c r="EQT36" s="50"/>
      <c r="EQU36" s="50"/>
      <c r="EQV36" s="50"/>
      <c r="EQW36" s="50"/>
      <c r="EQX36" s="50"/>
      <c r="EQY36" s="50"/>
      <c r="EQZ36" s="50"/>
      <c r="ERA36" s="50"/>
      <c r="ERB36" s="50"/>
      <c r="ERC36" s="50"/>
      <c r="ERD36" s="50"/>
      <c r="ERE36" s="50"/>
      <c r="ERF36" s="50"/>
      <c r="ERG36" s="50"/>
      <c r="ERH36" s="50"/>
      <c r="ERI36" s="50"/>
      <c r="ERJ36" s="50"/>
      <c r="ERK36" s="50"/>
      <c r="ERL36" s="50"/>
      <c r="ERM36" s="50"/>
      <c r="ERN36" s="50"/>
      <c r="ERO36" s="50"/>
      <c r="ERP36" s="50"/>
      <c r="ERQ36" s="50"/>
      <c r="ERR36" s="50"/>
      <c r="ERS36" s="50"/>
      <c r="ERT36" s="50"/>
      <c r="ERU36" s="50"/>
      <c r="ERV36" s="50"/>
      <c r="ERW36" s="50"/>
      <c r="ERX36" s="50"/>
      <c r="ERY36" s="50"/>
      <c r="ERZ36" s="50"/>
      <c r="ESA36" s="50"/>
      <c r="ESB36" s="50"/>
      <c r="ESC36" s="50"/>
      <c r="ESD36" s="50"/>
      <c r="ESE36" s="50"/>
      <c r="ESF36" s="50"/>
      <c r="ESG36" s="50"/>
      <c r="ESH36" s="50"/>
      <c r="ESI36" s="50"/>
      <c r="ESJ36" s="50"/>
      <c r="ESK36" s="50"/>
      <c r="ESL36" s="50"/>
      <c r="ESM36" s="50"/>
      <c r="ESN36" s="50"/>
      <c r="ESO36" s="50"/>
      <c r="ESP36" s="50"/>
      <c r="ESQ36" s="50"/>
      <c r="ESR36" s="50"/>
      <c r="ESS36" s="50"/>
      <c r="EST36" s="50"/>
      <c r="ESU36" s="50"/>
      <c r="ESV36" s="50"/>
      <c r="ESW36" s="50"/>
      <c r="ESX36" s="50"/>
      <c r="ESY36" s="50"/>
      <c r="ESZ36" s="50"/>
      <c r="ETA36" s="50"/>
      <c r="ETB36" s="50"/>
      <c r="ETC36" s="50"/>
      <c r="ETD36" s="50"/>
      <c r="ETE36" s="50"/>
      <c r="ETF36" s="50"/>
      <c r="ETG36" s="50"/>
      <c r="ETH36" s="50"/>
      <c r="ETI36" s="50"/>
      <c r="ETJ36" s="50"/>
      <c r="ETK36" s="50"/>
      <c r="ETL36" s="50"/>
      <c r="ETM36" s="50"/>
      <c r="ETN36" s="50"/>
      <c r="ETO36" s="50"/>
      <c r="ETP36" s="50"/>
      <c r="ETQ36" s="50"/>
      <c r="ETR36" s="50"/>
      <c r="ETS36" s="50"/>
      <c r="ETT36" s="50"/>
      <c r="ETU36" s="50"/>
      <c r="ETV36" s="50"/>
      <c r="ETW36" s="50"/>
      <c r="ETX36" s="50"/>
      <c r="ETY36" s="50"/>
      <c r="ETZ36" s="50"/>
      <c r="EUA36" s="50"/>
      <c r="EUB36" s="50"/>
      <c r="EUC36" s="50"/>
      <c r="EUD36" s="50"/>
      <c r="EUE36" s="50"/>
      <c r="EUF36" s="50"/>
      <c r="EUG36" s="50"/>
      <c r="EUH36" s="50"/>
      <c r="EUI36" s="50"/>
      <c r="EUJ36" s="50"/>
      <c r="EUK36" s="50"/>
      <c r="EUL36" s="50"/>
      <c r="EUM36" s="50"/>
      <c r="EUN36" s="50"/>
      <c r="EUO36" s="50"/>
      <c r="EUP36" s="50"/>
      <c r="EUQ36" s="50"/>
      <c r="EUR36" s="50"/>
      <c r="EUS36" s="50"/>
      <c r="EUT36" s="50"/>
      <c r="EUU36" s="50"/>
      <c r="EUV36" s="50"/>
      <c r="EUW36" s="50"/>
      <c r="EUX36" s="50"/>
      <c r="EUY36" s="50"/>
      <c r="EUZ36" s="50"/>
      <c r="EVA36" s="50"/>
      <c r="EVB36" s="50"/>
      <c r="EVC36" s="50"/>
      <c r="EVD36" s="50"/>
      <c r="EVE36" s="50"/>
      <c r="EVF36" s="50"/>
      <c r="EVG36" s="50"/>
      <c r="EVH36" s="50"/>
      <c r="EVI36" s="50"/>
      <c r="EVJ36" s="50"/>
      <c r="EVK36" s="50"/>
      <c r="EVL36" s="50"/>
      <c r="EVM36" s="50"/>
      <c r="EVN36" s="50"/>
      <c r="EVO36" s="50"/>
      <c r="EVP36" s="50"/>
      <c r="EVQ36" s="50"/>
      <c r="EVR36" s="50"/>
      <c r="EVS36" s="50"/>
      <c r="EVT36" s="50"/>
      <c r="EVU36" s="50"/>
      <c r="EVV36" s="50"/>
      <c r="EVW36" s="50"/>
      <c r="EVX36" s="50"/>
      <c r="EVY36" s="50"/>
      <c r="EVZ36" s="50"/>
      <c r="EWA36" s="50"/>
      <c r="EWB36" s="50"/>
      <c r="EWC36" s="50"/>
      <c r="EWD36" s="50"/>
      <c r="EWE36" s="50"/>
      <c r="EWF36" s="50"/>
      <c r="EWG36" s="50"/>
      <c r="EWH36" s="50"/>
      <c r="EWI36" s="50"/>
      <c r="EWJ36" s="50"/>
      <c r="EWK36" s="50"/>
      <c r="EWL36" s="50"/>
      <c r="EWM36" s="50"/>
      <c r="EWN36" s="50"/>
      <c r="EWO36" s="50"/>
      <c r="EWP36" s="50"/>
      <c r="EWQ36" s="50"/>
      <c r="EWR36" s="50"/>
      <c r="EWS36" s="50"/>
      <c r="EWT36" s="50"/>
      <c r="EWU36" s="50"/>
      <c r="EWV36" s="50"/>
      <c r="EWW36" s="50"/>
      <c r="EWX36" s="50"/>
      <c r="EWY36" s="50"/>
      <c r="EWZ36" s="50"/>
      <c r="EXA36" s="50"/>
      <c r="EXB36" s="50"/>
      <c r="EXC36" s="50"/>
      <c r="EXD36" s="50"/>
      <c r="EXE36" s="50"/>
      <c r="EXF36" s="50"/>
      <c r="EXG36" s="50"/>
      <c r="EXH36" s="50"/>
      <c r="EXI36" s="50"/>
      <c r="EXJ36" s="50"/>
      <c r="EXK36" s="50"/>
      <c r="EXL36" s="50"/>
      <c r="EXM36" s="50"/>
      <c r="EXN36" s="50"/>
      <c r="EXO36" s="50"/>
      <c r="EXP36" s="50"/>
      <c r="EXQ36" s="50"/>
      <c r="EXR36" s="50"/>
      <c r="EXS36" s="50"/>
      <c r="EXT36" s="50"/>
      <c r="EXU36" s="50"/>
      <c r="EXV36" s="50"/>
      <c r="EXW36" s="50"/>
      <c r="EXX36" s="50"/>
      <c r="EXY36" s="50"/>
      <c r="EXZ36" s="50"/>
      <c r="EYA36" s="50"/>
      <c r="EYB36" s="50"/>
      <c r="EYC36" s="50"/>
      <c r="EYD36" s="50"/>
      <c r="EYE36" s="50"/>
      <c r="EYF36" s="50"/>
      <c r="EYG36" s="50"/>
      <c r="EYH36" s="50"/>
      <c r="EYI36" s="50"/>
      <c r="EYJ36" s="50"/>
      <c r="EYK36" s="50"/>
      <c r="EYL36" s="50"/>
      <c r="EYM36" s="50"/>
      <c r="EYN36" s="50"/>
      <c r="EYO36" s="50"/>
      <c r="EYP36" s="50"/>
      <c r="EYQ36" s="50"/>
      <c r="EYR36" s="50"/>
      <c r="EYS36" s="50"/>
      <c r="EYT36" s="50"/>
      <c r="EYU36" s="50"/>
      <c r="EYV36" s="50"/>
      <c r="EYW36" s="50"/>
      <c r="EYX36" s="50"/>
      <c r="EYY36" s="50"/>
      <c r="EYZ36" s="50"/>
      <c r="EZA36" s="50"/>
      <c r="EZB36" s="50"/>
      <c r="EZC36" s="50"/>
      <c r="EZD36" s="50"/>
      <c r="EZE36" s="50"/>
      <c r="EZF36" s="50"/>
      <c r="EZG36" s="50"/>
      <c r="EZH36" s="50"/>
      <c r="EZI36" s="50"/>
      <c r="EZJ36" s="50"/>
      <c r="EZK36" s="50"/>
      <c r="EZL36" s="50"/>
      <c r="EZM36" s="50"/>
      <c r="EZN36" s="50"/>
      <c r="EZO36" s="50"/>
      <c r="EZP36" s="50"/>
      <c r="EZQ36" s="50"/>
      <c r="EZR36" s="50"/>
      <c r="EZS36" s="50"/>
      <c r="EZT36" s="50"/>
      <c r="EZU36" s="50"/>
      <c r="EZV36" s="50"/>
      <c r="EZW36" s="50"/>
      <c r="EZX36" s="50"/>
      <c r="EZY36" s="50"/>
      <c r="EZZ36" s="50"/>
      <c r="FAA36" s="50"/>
      <c r="FAB36" s="50"/>
      <c r="FAC36" s="50"/>
      <c r="FAD36" s="50"/>
      <c r="FAE36" s="50"/>
      <c r="FAF36" s="50"/>
      <c r="FAG36" s="50"/>
      <c r="FAH36" s="50"/>
      <c r="FAI36" s="50"/>
      <c r="FAJ36" s="50"/>
      <c r="FAK36" s="50"/>
      <c r="FAL36" s="50"/>
      <c r="FAM36" s="50"/>
      <c r="FAN36" s="50"/>
      <c r="FAO36" s="50"/>
      <c r="FAP36" s="50"/>
      <c r="FAQ36" s="50"/>
      <c r="FAR36" s="50"/>
      <c r="FAS36" s="50"/>
      <c r="FAT36" s="50"/>
      <c r="FAU36" s="50"/>
      <c r="FAV36" s="50"/>
      <c r="FAW36" s="50"/>
      <c r="FAX36" s="50"/>
      <c r="FAY36" s="50"/>
      <c r="FAZ36" s="50"/>
      <c r="FBA36" s="50"/>
      <c r="FBB36" s="50"/>
      <c r="FBC36" s="50"/>
      <c r="FBD36" s="50"/>
      <c r="FBE36" s="50"/>
      <c r="FBF36" s="50"/>
      <c r="FBG36" s="50"/>
      <c r="FBH36" s="50"/>
      <c r="FBI36" s="50"/>
      <c r="FBJ36" s="50"/>
      <c r="FBK36" s="50"/>
      <c r="FBL36" s="50"/>
      <c r="FBM36" s="50"/>
      <c r="FBN36" s="50"/>
      <c r="FBO36" s="50"/>
      <c r="FBP36" s="50"/>
      <c r="FBQ36" s="50"/>
      <c r="FBR36" s="50"/>
      <c r="FBS36" s="50"/>
      <c r="FBT36" s="50"/>
      <c r="FBU36" s="50"/>
      <c r="FBV36" s="50"/>
      <c r="FBW36" s="50"/>
      <c r="FBX36" s="50"/>
      <c r="FBY36" s="50"/>
      <c r="FBZ36" s="50"/>
      <c r="FCA36" s="50"/>
      <c r="FCB36" s="50"/>
      <c r="FCC36" s="50"/>
      <c r="FCD36" s="50"/>
      <c r="FCE36" s="50"/>
      <c r="FCF36" s="50"/>
      <c r="FCG36" s="50"/>
      <c r="FCH36" s="50"/>
      <c r="FCI36" s="50"/>
      <c r="FCJ36" s="50"/>
      <c r="FCK36" s="50"/>
      <c r="FCL36" s="50"/>
      <c r="FCM36" s="50"/>
      <c r="FCN36" s="50"/>
      <c r="FCO36" s="50"/>
      <c r="FCP36" s="50"/>
      <c r="FCQ36" s="50"/>
      <c r="FCR36" s="50"/>
      <c r="FCS36" s="50"/>
      <c r="FCT36" s="50"/>
      <c r="FCU36" s="50"/>
      <c r="FCV36" s="50"/>
      <c r="FCW36" s="50"/>
      <c r="FCX36" s="50"/>
      <c r="FCY36" s="50"/>
      <c r="FCZ36" s="50"/>
      <c r="FDA36" s="50"/>
      <c r="FDB36" s="50"/>
      <c r="FDC36" s="50"/>
      <c r="FDD36" s="50"/>
      <c r="FDE36" s="50"/>
      <c r="FDF36" s="50"/>
      <c r="FDG36" s="50"/>
      <c r="FDH36" s="50"/>
      <c r="FDI36" s="50"/>
      <c r="FDJ36" s="50"/>
      <c r="FDK36" s="50"/>
      <c r="FDL36" s="50"/>
      <c r="FDM36" s="50"/>
      <c r="FDN36" s="50"/>
      <c r="FDO36" s="50"/>
      <c r="FDP36" s="50"/>
      <c r="FDQ36" s="50"/>
      <c r="FDR36" s="50"/>
      <c r="FDS36" s="50"/>
      <c r="FDT36" s="50"/>
      <c r="FDU36" s="50"/>
      <c r="FDV36" s="50"/>
      <c r="FDW36" s="50"/>
      <c r="FDX36" s="50"/>
      <c r="FDY36" s="50"/>
      <c r="FDZ36" s="50"/>
      <c r="FEA36" s="50"/>
      <c r="FEB36" s="50"/>
      <c r="FEC36" s="50"/>
      <c r="FED36" s="50"/>
      <c r="FEE36" s="50"/>
      <c r="FEF36" s="50"/>
      <c r="FEG36" s="50"/>
      <c r="FEH36" s="50"/>
      <c r="FEI36" s="50"/>
      <c r="FEJ36" s="50"/>
      <c r="FEK36" s="50"/>
      <c r="FEL36" s="50"/>
      <c r="FEM36" s="50"/>
      <c r="FEN36" s="50"/>
      <c r="FEO36" s="50"/>
      <c r="FEP36" s="50"/>
      <c r="FEQ36" s="50"/>
      <c r="FER36" s="50"/>
      <c r="FES36" s="50"/>
      <c r="FET36" s="50"/>
      <c r="FEU36" s="50"/>
      <c r="FEV36" s="50"/>
      <c r="FEW36" s="50"/>
      <c r="FEX36" s="50"/>
      <c r="FEY36" s="50"/>
      <c r="FEZ36" s="50"/>
      <c r="FFA36" s="50"/>
      <c r="FFB36" s="50"/>
      <c r="FFC36" s="50"/>
      <c r="FFD36" s="50"/>
      <c r="FFE36" s="50"/>
      <c r="FFF36" s="50"/>
      <c r="FFG36" s="50"/>
      <c r="FFH36" s="50"/>
      <c r="FFI36" s="50"/>
      <c r="FFJ36" s="50"/>
      <c r="FFK36" s="50"/>
      <c r="FFL36" s="50"/>
      <c r="FFM36" s="50"/>
      <c r="FFN36" s="50"/>
      <c r="FFO36" s="50"/>
      <c r="FFP36" s="50"/>
      <c r="FFQ36" s="50"/>
      <c r="FFR36" s="50"/>
      <c r="FFS36" s="50"/>
      <c r="FFT36" s="50"/>
      <c r="FFU36" s="50"/>
      <c r="FFV36" s="50"/>
      <c r="FFW36" s="50"/>
      <c r="FFX36" s="50"/>
      <c r="FFY36" s="50"/>
      <c r="FFZ36" s="50"/>
      <c r="FGA36" s="50"/>
      <c r="FGB36" s="50"/>
      <c r="FGC36" s="50"/>
      <c r="FGD36" s="50"/>
      <c r="FGE36" s="50"/>
      <c r="FGF36" s="50"/>
      <c r="FGG36" s="50"/>
      <c r="FGH36" s="50"/>
      <c r="FGI36" s="50"/>
      <c r="FGJ36" s="50"/>
      <c r="FGK36" s="50"/>
      <c r="FGL36" s="50"/>
      <c r="FGM36" s="50"/>
      <c r="FGN36" s="50"/>
      <c r="FGO36" s="50"/>
      <c r="FGP36" s="50"/>
      <c r="FGQ36" s="50"/>
      <c r="FGR36" s="50"/>
      <c r="FGS36" s="50"/>
      <c r="FGT36" s="50"/>
      <c r="FGU36" s="50"/>
      <c r="FGV36" s="50"/>
      <c r="FGW36" s="50"/>
      <c r="FGX36" s="50"/>
      <c r="FGY36" s="50"/>
      <c r="FGZ36" s="50"/>
      <c r="FHA36" s="50"/>
      <c r="FHB36" s="50"/>
      <c r="FHC36" s="50"/>
      <c r="FHD36" s="50"/>
      <c r="FHE36" s="50"/>
      <c r="FHF36" s="50"/>
      <c r="FHG36" s="50"/>
      <c r="FHH36" s="50"/>
      <c r="FHI36" s="50"/>
      <c r="FHJ36" s="50"/>
      <c r="FHK36" s="50"/>
      <c r="FHL36" s="50"/>
      <c r="FHM36" s="50"/>
      <c r="FHN36" s="50"/>
      <c r="FHO36" s="50"/>
      <c r="FHP36" s="50"/>
      <c r="FHQ36" s="50"/>
      <c r="FHR36" s="50"/>
      <c r="FHS36" s="50"/>
      <c r="FHT36" s="50"/>
      <c r="FHU36" s="50"/>
      <c r="FHV36" s="50"/>
      <c r="FHW36" s="50"/>
      <c r="FHX36" s="50"/>
      <c r="FHY36" s="50"/>
      <c r="FHZ36" s="50"/>
      <c r="FIA36" s="50"/>
      <c r="FIB36" s="50"/>
      <c r="FIC36" s="50"/>
      <c r="FID36" s="50"/>
      <c r="FIE36" s="50"/>
      <c r="FIF36" s="50"/>
      <c r="FIG36" s="50"/>
      <c r="FIH36" s="50"/>
      <c r="FII36" s="50"/>
      <c r="FIJ36" s="50"/>
      <c r="FIK36" s="50"/>
      <c r="FIL36" s="50"/>
      <c r="FIM36" s="50"/>
      <c r="FIN36" s="50"/>
      <c r="FIO36" s="50"/>
      <c r="FIP36" s="50"/>
      <c r="FIQ36" s="50"/>
      <c r="FIR36" s="50"/>
      <c r="FIS36" s="50"/>
      <c r="FIT36" s="50"/>
      <c r="FIU36" s="50"/>
      <c r="FIV36" s="50"/>
      <c r="FIW36" s="50"/>
      <c r="FIX36" s="50"/>
      <c r="FIY36" s="50"/>
      <c r="FIZ36" s="50"/>
      <c r="FJA36" s="50"/>
      <c r="FJB36" s="50"/>
      <c r="FJC36" s="50"/>
      <c r="FJD36" s="50"/>
      <c r="FJE36" s="50"/>
      <c r="FJF36" s="50"/>
      <c r="FJG36" s="50"/>
      <c r="FJH36" s="50"/>
      <c r="FJI36" s="50"/>
      <c r="FJJ36" s="50"/>
      <c r="FJK36" s="50"/>
      <c r="FJL36" s="50"/>
      <c r="FJM36" s="50"/>
      <c r="FJN36" s="50"/>
      <c r="FJO36" s="50"/>
      <c r="FJP36" s="50"/>
      <c r="FJQ36" s="50"/>
      <c r="FJR36" s="50"/>
      <c r="FJS36" s="50"/>
      <c r="FJT36" s="50"/>
      <c r="FJU36" s="50"/>
      <c r="FJV36" s="50"/>
      <c r="FJW36" s="50"/>
      <c r="FJX36" s="50"/>
      <c r="FJY36" s="50"/>
      <c r="FJZ36" s="50"/>
      <c r="FKA36" s="50"/>
      <c r="FKB36" s="50"/>
      <c r="FKC36" s="50"/>
      <c r="FKD36" s="50"/>
      <c r="FKE36" s="50"/>
      <c r="FKF36" s="50"/>
      <c r="FKG36" s="50"/>
      <c r="FKH36" s="50"/>
      <c r="FKI36" s="50"/>
      <c r="FKJ36" s="50"/>
      <c r="FKK36" s="50"/>
      <c r="FKL36" s="50"/>
      <c r="FKM36" s="50"/>
      <c r="FKN36" s="50"/>
      <c r="FKO36" s="50"/>
      <c r="FKP36" s="50"/>
      <c r="FKQ36" s="50"/>
      <c r="FKR36" s="50"/>
      <c r="FKS36" s="50"/>
      <c r="FKT36" s="50"/>
      <c r="FKU36" s="50"/>
      <c r="FKV36" s="50"/>
      <c r="FKW36" s="50"/>
      <c r="FKX36" s="50"/>
      <c r="FKY36" s="50"/>
      <c r="FKZ36" s="50"/>
      <c r="FLA36" s="50"/>
      <c r="FLB36" s="50"/>
      <c r="FLC36" s="50"/>
      <c r="FLD36" s="50"/>
      <c r="FLE36" s="50"/>
      <c r="FLF36" s="50"/>
      <c r="FLG36" s="50"/>
      <c r="FLH36" s="50"/>
      <c r="FLI36" s="50"/>
      <c r="FLJ36" s="50"/>
      <c r="FLK36" s="50"/>
      <c r="FLL36" s="50"/>
      <c r="FLM36" s="50"/>
      <c r="FLN36" s="50"/>
      <c r="FLO36" s="50"/>
      <c r="FLP36" s="50"/>
      <c r="FLQ36" s="50"/>
      <c r="FLR36" s="50"/>
      <c r="FLS36" s="50"/>
      <c r="FLT36" s="50"/>
      <c r="FLU36" s="50"/>
      <c r="FLV36" s="50"/>
      <c r="FLW36" s="50"/>
      <c r="FLX36" s="50"/>
      <c r="FLY36" s="50"/>
      <c r="FLZ36" s="50"/>
      <c r="FMA36" s="50"/>
      <c r="FMB36" s="50"/>
      <c r="FMC36" s="50"/>
      <c r="FMD36" s="50"/>
      <c r="FME36" s="50"/>
      <c r="FMF36" s="50"/>
      <c r="FMG36" s="50"/>
      <c r="FMH36" s="50"/>
      <c r="FMI36" s="50"/>
      <c r="FMJ36" s="50"/>
      <c r="FMK36" s="50"/>
      <c r="FML36" s="50"/>
      <c r="FMM36" s="50"/>
      <c r="FMN36" s="50"/>
      <c r="FMO36" s="50"/>
      <c r="FMP36" s="50"/>
      <c r="FMQ36" s="50"/>
      <c r="FMR36" s="50"/>
      <c r="FMS36" s="50"/>
      <c r="FMT36" s="50"/>
      <c r="FMU36" s="50"/>
      <c r="FMV36" s="50"/>
      <c r="FMW36" s="50"/>
      <c r="FMX36" s="50"/>
      <c r="FMY36" s="50"/>
      <c r="FMZ36" s="50"/>
      <c r="FNA36" s="50"/>
      <c r="FNB36" s="50"/>
      <c r="FNC36" s="50"/>
      <c r="FND36" s="50"/>
      <c r="FNE36" s="50"/>
      <c r="FNF36" s="50"/>
      <c r="FNG36" s="50"/>
      <c r="FNH36" s="50"/>
      <c r="FNI36" s="50"/>
      <c r="FNJ36" s="50"/>
      <c r="FNK36" s="50"/>
      <c r="FNL36" s="50"/>
      <c r="FNM36" s="50"/>
      <c r="FNN36" s="50"/>
      <c r="FNO36" s="50"/>
      <c r="FNP36" s="50"/>
      <c r="FNQ36" s="50"/>
      <c r="FNR36" s="50"/>
      <c r="FNS36" s="50"/>
      <c r="FNT36" s="50"/>
      <c r="FNU36" s="50"/>
      <c r="FNV36" s="50"/>
      <c r="FNW36" s="50"/>
      <c r="FNX36" s="50"/>
      <c r="FNY36" s="50"/>
      <c r="FNZ36" s="50"/>
      <c r="FOA36" s="50"/>
      <c r="FOB36" s="50"/>
      <c r="FOC36" s="50"/>
      <c r="FOD36" s="50"/>
      <c r="FOE36" s="50"/>
      <c r="FOF36" s="50"/>
      <c r="FOG36" s="50"/>
      <c r="FOH36" s="50"/>
      <c r="FOI36" s="50"/>
      <c r="FOJ36" s="50"/>
      <c r="FOK36" s="50"/>
      <c r="FOL36" s="50"/>
      <c r="FOM36" s="50"/>
      <c r="FON36" s="50"/>
      <c r="FOO36" s="50"/>
      <c r="FOP36" s="50"/>
      <c r="FOQ36" s="50"/>
      <c r="FOR36" s="50"/>
      <c r="FOS36" s="50"/>
      <c r="FOT36" s="50"/>
      <c r="FOU36" s="50"/>
      <c r="FOV36" s="50"/>
      <c r="FOW36" s="50"/>
      <c r="FOX36" s="50"/>
      <c r="FOY36" s="50"/>
      <c r="FOZ36" s="50"/>
      <c r="FPA36" s="50"/>
      <c r="FPB36" s="50"/>
      <c r="FPC36" s="50"/>
      <c r="FPD36" s="50"/>
      <c r="FPE36" s="50"/>
      <c r="FPF36" s="50"/>
      <c r="FPG36" s="50"/>
      <c r="FPH36" s="50"/>
      <c r="FPI36" s="50"/>
      <c r="FPJ36" s="50"/>
      <c r="FPK36" s="50"/>
      <c r="FPL36" s="50"/>
      <c r="FPM36" s="50"/>
      <c r="FPN36" s="50"/>
      <c r="FPO36" s="50"/>
      <c r="FPP36" s="50"/>
      <c r="FPQ36" s="50"/>
      <c r="FPR36" s="50"/>
      <c r="FPS36" s="50"/>
      <c r="FPT36" s="50"/>
      <c r="FPU36" s="50"/>
      <c r="FPV36" s="50"/>
      <c r="FPW36" s="50"/>
      <c r="FPX36" s="50"/>
      <c r="FPY36" s="50"/>
      <c r="FPZ36" s="50"/>
      <c r="FQA36" s="50"/>
      <c r="FQB36" s="50"/>
      <c r="FQC36" s="50"/>
      <c r="FQD36" s="50"/>
      <c r="FQE36" s="50"/>
      <c r="FQF36" s="50"/>
      <c r="FQG36" s="50"/>
      <c r="FQH36" s="50"/>
      <c r="FQI36" s="50"/>
      <c r="FQJ36" s="50"/>
      <c r="FQK36" s="50"/>
      <c r="FQL36" s="50"/>
      <c r="FQM36" s="50"/>
      <c r="FQN36" s="50"/>
      <c r="FQO36" s="50"/>
      <c r="FQP36" s="50"/>
      <c r="FQQ36" s="50"/>
      <c r="FQR36" s="50"/>
      <c r="FQS36" s="50"/>
      <c r="FQT36" s="50"/>
      <c r="FQU36" s="50"/>
      <c r="FQV36" s="50"/>
      <c r="FQW36" s="50"/>
      <c r="FQX36" s="50"/>
      <c r="FQY36" s="50"/>
      <c r="FQZ36" s="50"/>
      <c r="FRA36" s="50"/>
      <c r="FRB36" s="50"/>
      <c r="FRC36" s="50"/>
      <c r="FRD36" s="50"/>
      <c r="FRE36" s="50"/>
      <c r="FRF36" s="50"/>
      <c r="FRG36" s="50"/>
      <c r="FRH36" s="50"/>
      <c r="FRI36" s="50"/>
      <c r="FRJ36" s="50"/>
      <c r="FRK36" s="50"/>
      <c r="FRL36" s="50"/>
      <c r="FRM36" s="50"/>
      <c r="FRN36" s="50"/>
      <c r="FRO36" s="50"/>
      <c r="FRP36" s="50"/>
      <c r="FRQ36" s="50"/>
      <c r="FRR36" s="50"/>
      <c r="FRS36" s="50"/>
      <c r="FRT36" s="50"/>
      <c r="FRU36" s="50"/>
      <c r="FRV36" s="50"/>
      <c r="FRW36" s="50"/>
      <c r="FRX36" s="50"/>
      <c r="FRY36" s="50"/>
      <c r="FRZ36" s="50"/>
      <c r="FSA36" s="50"/>
      <c r="FSB36" s="50"/>
      <c r="FSC36" s="50"/>
      <c r="FSD36" s="50"/>
      <c r="FSE36" s="50"/>
      <c r="FSF36" s="50"/>
      <c r="FSG36" s="50"/>
      <c r="FSH36" s="50"/>
      <c r="FSI36" s="50"/>
      <c r="FSJ36" s="50"/>
      <c r="FSK36" s="50"/>
      <c r="FSL36" s="50"/>
      <c r="FSM36" s="50"/>
      <c r="FSN36" s="50"/>
      <c r="FSO36" s="50"/>
      <c r="FSP36" s="50"/>
      <c r="FSQ36" s="50"/>
      <c r="FSR36" s="50"/>
      <c r="FSS36" s="50"/>
      <c r="FST36" s="50"/>
      <c r="FSU36" s="50"/>
      <c r="FSV36" s="50"/>
      <c r="FSW36" s="50"/>
      <c r="FSX36" s="50"/>
      <c r="FSY36" s="50"/>
      <c r="FSZ36" s="50"/>
      <c r="FTA36" s="50"/>
      <c r="FTB36" s="50"/>
      <c r="FTC36" s="50"/>
      <c r="FTD36" s="50"/>
      <c r="FTE36" s="50"/>
      <c r="FTF36" s="50"/>
      <c r="FTG36" s="50"/>
      <c r="FTH36" s="50"/>
      <c r="FTI36" s="50"/>
      <c r="FTJ36" s="50"/>
      <c r="FTK36" s="50"/>
      <c r="FTL36" s="50"/>
      <c r="FTM36" s="50"/>
      <c r="FTN36" s="50"/>
      <c r="FTO36" s="50"/>
      <c r="FTP36" s="50"/>
      <c r="FTQ36" s="50"/>
      <c r="FTR36" s="50"/>
      <c r="FTS36" s="50"/>
      <c r="FTT36" s="50"/>
      <c r="FTU36" s="50"/>
      <c r="FTV36" s="50"/>
      <c r="FTW36" s="50"/>
      <c r="FTX36" s="50"/>
      <c r="FTY36" s="50"/>
      <c r="FTZ36" s="50"/>
      <c r="FUA36" s="50"/>
      <c r="FUB36" s="50"/>
      <c r="FUC36" s="50"/>
      <c r="FUD36" s="50"/>
      <c r="FUE36" s="50"/>
      <c r="FUF36" s="50"/>
      <c r="FUG36" s="50"/>
      <c r="FUH36" s="50"/>
      <c r="FUI36" s="50"/>
      <c r="FUJ36" s="50"/>
      <c r="FUK36" s="50"/>
      <c r="FUL36" s="50"/>
      <c r="FUM36" s="50"/>
      <c r="FUN36" s="50"/>
      <c r="FUO36" s="50"/>
      <c r="FUP36" s="50"/>
      <c r="FUQ36" s="50"/>
      <c r="FUR36" s="50"/>
      <c r="FUS36" s="50"/>
      <c r="FUT36" s="50"/>
      <c r="FUU36" s="50"/>
      <c r="FUV36" s="50"/>
      <c r="FUW36" s="50"/>
      <c r="FUX36" s="50"/>
      <c r="FUY36" s="50"/>
      <c r="FUZ36" s="50"/>
      <c r="FVA36" s="50"/>
      <c r="FVB36" s="50"/>
      <c r="FVC36" s="50"/>
      <c r="FVD36" s="50"/>
      <c r="FVE36" s="50"/>
      <c r="FVF36" s="50"/>
      <c r="FVG36" s="50"/>
      <c r="FVH36" s="50"/>
      <c r="FVI36" s="50"/>
      <c r="FVJ36" s="50"/>
      <c r="FVK36" s="50"/>
      <c r="FVL36" s="50"/>
      <c r="FVM36" s="50"/>
      <c r="FVN36" s="50"/>
      <c r="FVO36" s="50"/>
      <c r="FVP36" s="50"/>
      <c r="FVQ36" s="50"/>
      <c r="FVR36" s="50"/>
      <c r="FVS36" s="50"/>
      <c r="FVT36" s="50"/>
      <c r="FVU36" s="50"/>
      <c r="FVV36" s="50"/>
      <c r="FVW36" s="50"/>
      <c r="FVX36" s="50"/>
      <c r="FVY36" s="50"/>
      <c r="FVZ36" s="50"/>
      <c r="FWA36" s="50"/>
      <c r="FWB36" s="50"/>
      <c r="FWC36" s="50"/>
      <c r="FWD36" s="50"/>
      <c r="FWE36" s="50"/>
      <c r="FWF36" s="50"/>
      <c r="FWG36" s="50"/>
      <c r="FWH36" s="50"/>
      <c r="FWI36" s="50"/>
      <c r="FWJ36" s="50"/>
      <c r="FWK36" s="50"/>
      <c r="FWL36" s="50"/>
      <c r="FWM36" s="50"/>
      <c r="FWN36" s="50"/>
      <c r="FWO36" s="50"/>
      <c r="FWP36" s="50"/>
      <c r="FWQ36" s="50"/>
      <c r="FWR36" s="50"/>
      <c r="FWS36" s="50"/>
      <c r="FWT36" s="50"/>
      <c r="FWU36" s="50"/>
      <c r="FWV36" s="50"/>
      <c r="FWW36" s="50"/>
      <c r="FWX36" s="50"/>
      <c r="FWY36" s="50"/>
      <c r="FWZ36" s="50"/>
      <c r="FXA36" s="50"/>
      <c r="FXB36" s="50"/>
      <c r="FXC36" s="50"/>
      <c r="FXD36" s="50"/>
      <c r="FXE36" s="50"/>
      <c r="FXF36" s="50"/>
      <c r="FXG36" s="50"/>
      <c r="FXH36" s="50"/>
      <c r="FXI36" s="50"/>
      <c r="FXJ36" s="50"/>
      <c r="FXK36" s="50"/>
      <c r="FXL36" s="50"/>
      <c r="FXM36" s="50"/>
      <c r="FXN36" s="50"/>
      <c r="FXO36" s="50"/>
      <c r="FXP36" s="50"/>
      <c r="FXQ36" s="50"/>
      <c r="FXR36" s="50"/>
      <c r="FXS36" s="50"/>
      <c r="FXT36" s="50"/>
      <c r="FXU36" s="50"/>
      <c r="FXV36" s="50"/>
      <c r="FXW36" s="50"/>
      <c r="FXX36" s="50"/>
      <c r="FXY36" s="50"/>
      <c r="FXZ36" s="50"/>
      <c r="FYA36" s="50"/>
      <c r="FYB36" s="50"/>
      <c r="FYC36" s="50"/>
      <c r="FYD36" s="50"/>
      <c r="FYE36" s="50"/>
      <c r="FYF36" s="50"/>
      <c r="FYG36" s="50"/>
      <c r="FYH36" s="50"/>
      <c r="FYI36" s="50"/>
      <c r="FYJ36" s="50"/>
      <c r="FYK36" s="50"/>
      <c r="FYL36" s="50"/>
      <c r="FYM36" s="50"/>
      <c r="FYN36" s="50"/>
      <c r="FYO36" s="50"/>
      <c r="FYP36" s="50"/>
      <c r="FYQ36" s="50"/>
      <c r="FYR36" s="50"/>
      <c r="FYS36" s="50"/>
      <c r="FYT36" s="50"/>
      <c r="FYU36" s="50"/>
      <c r="FYV36" s="50"/>
      <c r="FYW36" s="50"/>
      <c r="FYX36" s="50"/>
      <c r="FYY36" s="50"/>
      <c r="FYZ36" s="50"/>
      <c r="FZA36" s="50"/>
      <c r="FZB36" s="50"/>
      <c r="FZC36" s="50"/>
      <c r="FZD36" s="50"/>
      <c r="FZE36" s="50"/>
      <c r="FZF36" s="50"/>
      <c r="FZG36" s="50"/>
      <c r="FZH36" s="50"/>
      <c r="FZI36" s="50"/>
      <c r="FZJ36" s="50"/>
      <c r="FZK36" s="50"/>
      <c r="FZL36" s="50"/>
      <c r="FZM36" s="50"/>
      <c r="FZN36" s="50"/>
      <c r="FZO36" s="50"/>
      <c r="FZP36" s="50"/>
      <c r="FZQ36" s="50"/>
      <c r="FZR36" s="50"/>
      <c r="FZS36" s="50"/>
      <c r="FZT36" s="50"/>
      <c r="FZU36" s="50"/>
      <c r="FZV36" s="50"/>
      <c r="FZW36" s="50"/>
      <c r="FZX36" s="50"/>
      <c r="FZY36" s="50"/>
      <c r="FZZ36" s="50"/>
      <c r="GAA36" s="50"/>
      <c r="GAB36" s="50"/>
      <c r="GAC36" s="50"/>
      <c r="GAD36" s="50"/>
      <c r="GAE36" s="50"/>
      <c r="GAF36" s="50"/>
      <c r="GAG36" s="50"/>
      <c r="GAH36" s="50"/>
      <c r="GAI36" s="50"/>
      <c r="GAJ36" s="50"/>
      <c r="GAK36" s="50"/>
      <c r="GAL36" s="50"/>
      <c r="GAM36" s="50"/>
      <c r="GAN36" s="50"/>
      <c r="GAO36" s="50"/>
      <c r="GAP36" s="50"/>
      <c r="GAQ36" s="50"/>
      <c r="GAR36" s="50"/>
      <c r="GAS36" s="50"/>
      <c r="GAT36" s="50"/>
      <c r="GAU36" s="50"/>
      <c r="GAV36" s="50"/>
      <c r="GAW36" s="50"/>
      <c r="GAX36" s="50"/>
      <c r="GAY36" s="50"/>
      <c r="GAZ36" s="50"/>
      <c r="GBA36" s="50"/>
      <c r="GBB36" s="50"/>
      <c r="GBC36" s="50"/>
      <c r="GBD36" s="50"/>
      <c r="GBE36" s="50"/>
      <c r="GBF36" s="50"/>
      <c r="GBG36" s="50"/>
      <c r="GBH36" s="50"/>
      <c r="GBI36" s="50"/>
      <c r="GBJ36" s="50"/>
      <c r="GBK36" s="50"/>
      <c r="GBL36" s="50"/>
      <c r="GBM36" s="50"/>
      <c r="GBN36" s="50"/>
      <c r="GBO36" s="50"/>
      <c r="GBP36" s="50"/>
      <c r="GBQ36" s="50"/>
      <c r="GBR36" s="50"/>
      <c r="GBS36" s="50"/>
      <c r="GBT36" s="50"/>
      <c r="GBU36" s="50"/>
      <c r="GBV36" s="50"/>
      <c r="GBW36" s="50"/>
      <c r="GBX36" s="50"/>
      <c r="GBY36" s="50"/>
      <c r="GBZ36" s="50"/>
      <c r="GCA36" s="50"/>
      <c r="GCB36" s="50"/>
      <c r="GCC36" s="50"/>
      <c r="GCD36" s="50"/>
      <c r="GCE36" s="50"/>
      <c r="GCF36" s="50"/>
      <c r="GCG36" s="50"/>
      <c r="GCH36" s="50"/>
      <c r="GCI36" s="50"/>
      <c r="GCJ36" s="50"/>
      <c r="GCK36" s="50"/>
      <c r="GCL36" s="50"/>
      <c r="GCM36" s="50"/>
      <c r="GCN36" s="50"/>
      <c r="GCO36" s="50"/>
      <c r="GCP36" s="50"/>
      <c r="GCQ36" s="50"/>
      <c r="GCR36" s="50"/>
      <c r="GCS36" s="50"/>
      <c r="GCT36" s="50"/>
      <c r="GCU36" s="50"/>
      <c r="GCV36" s="50"/>
      <c r="GCW36" s="50"/>
      <c r="GCX36" s="50"/>
      <c r="GCY36" s="50"/>
      <c r="GCZ36" s="50"/>
      <c r="GDA36" s="50"/>
      <c r="GDB36" s="50"/>
      <c r="GDC36" s="50"/>
      <c r="GDD36" s="50"/>
      <c r="GDE36" s="50"/>
      <c r="GDF36" s="50"/>
      <c r="GDG36" s="50"/>
      <c r="GDH36" s="50"/>
      <c r="GDI36" s="50"/>
      <c r="GDJ36" s="50"/>
      <c r="GDK36" s="50"/>
      <c r="GDL36" s="50"/>
      <c r="GDM36" s="50"/>
      <c r="GDN36" s="50"/>
      <c r="GDO36" s="50"/>
      <c r="GDP36" s="50"/>
      <c r="GDQ36" s="50"/>
      <c r="GDR36" s="50"/>
      <c r="GDS36" s="50"/>
      <c r="GDT36" s="50"/>
      <c r="GDU36" s="50"/>
      <c r="GDV36" s="50"/>
      <c r="GDW36" s="50"/>
      <c r="GDX36" s="50"/>
      <c r="GDY36" s="50"/>
      <c r="GDZ36" s="50"/>
      <c r="GEA36" s="50"/>
      <c r="GEB36" s="50"/>
      <c r="GEC36" s="50"/>
      <c r="GED36" s="50"/>
      <c r="GEE36" s="50"/>
      <c r="GEF36" s="50"/>
      <c r="GEG36" s="50"/>
      <c r="GEH36" s="50"/>
      <c r="GEI36" s="50"/>
      <c r="GEJ36" s="50"/>
      <c r="GEK36" s="50"/>
      <c r="GEL36" s="50"/>
      <c r="GEM36" s="50"/>
      <c r="GEN36" s="50"/>
      <c r="GEO36" s="50"/>
      <c r="GEP36" s="50"/>
      <c r="GEQ36" s="50"/>
      <c r="GER36" s="50"/>
      <c r="GES36" s="50"/>
      <c r="GET36" s="50"/>
      <c r="GEU36" s="50"/>
      <c r="GEV36" s="50"/>
      <c r="GEW36" s="50"/>
      <c r="GEX36" s="50"/>
      <c r="GEY36" s="50"/>
      <c r="GEZ36" s="50"/>
      <c r="GFA36" s="50"/>
      <c r="GFB36" s="50"/>
      <c r="GFC36" s="50"/>
      <c r="GFD36" s="50"/>
      <c r="GFE36" s="50"/>
      <c r="GFF36" s="50"/>
      <c r="GFG36" s="50"/>
      <c r="GFH36" s="50"/>
      <c r="GFI36" s="50"/>
      <c r="GFJ36" s="50"/>
      <c r="GFK36" s="50"/>
      <c r="GFL36" s="50"/>
      <c r="GFM36" s="50"/>
      <c r="GFN36" s="50"/>
      <c r="GFO36" s="50"/>
      <c r="GFP36" s="50"/>
      <c r="GFQ36" s="50"/>
      <c r="GFR36" s="50"/>
      <c r="GFS36" s="50"/>
      <c r="GFT36" s="50"/>
      <c r="GFU36" s="50"/>
      <c r="GFV36" s="50"/>
      <c r="GFW36" s="50"/>
      <c r="GFX36" s="50"/>
      <c r="GFY36" s="50"/>
      <c r="GFZ36" s="50"/>
      <c r="GGA36" s="50"/>
      <c r="GGB36" s="50"/>
      <c r="GGC36" s="50"/>
      <c r="GGD36" s="50"/>
      <c r="GGE36" s="50"/>
      <c r="GGF36" s="50"/>
      <c r="GGG36" s="50"/>
      <c r="GGH36" s="50"/>
      <c r="GGI36" s="50"/>
      <c r="GGJ36" s="50"/>
      <c r="GGK36" s="50"/>
      <c r="GGL36" s="50"/>
      <c r="GGM36" s="50"/>
      <c r="GGN36" s="50"/>
      <c r="GGO36" s="50"/>
      <c r="GGP36" s="50"/>
      <c r="GGQ36" s="50"/>
      <c r="GGR36" s="50"/>
      <c r="GGS36" s="50"/>
      <c r="GGT36" s="50"/>
      <c r="GGU36" s="50"/>
      <c r="GGV36" s="50"/>
      <c r="GGW36" s="50"/>
      <c r="GGX36" s="50"/>
      <c r="GGY36" s="50"/>
      <c r="GGZ36" s="50"/>
      <c r="GHA36" s="50"/>
      <c r="GHB36" s="50"/>
      <c r="GHC36" s="50"/>
      <c r="GHD36" s="50"/>
      <c r="GHE36" s="50"/>
      <c r="GHF36" s="50"/>
      <c r="GHG36" s="50"/>
      <c r="GHH36" s="50"/>
      <c r="GHI36" s="50"/>
      <c r="GHJ36" s="50"/>
      <c r="GHK36" s="50"/>
      <c r="GHL36" s="50"/>
      <c r="GHM36" s="50"/>
      <c r="GHN36" s="50"/>
      <c r="GHO36" s="50"/>
      <c r="GHP36" s="50"/>
      <c r="GHQ36" s="50"/>
      <c r="GHR36" s="50"/>
      <c r="GHS36" s="50"/>
      <c r="GHT36" s="50"/>
      <c r="GHU36" s="50"/>
      <c r="GHV36" s="50"/>
      <c r="GHW36" s="50"/>
      <c r="GHX36" s="50"/>
      <c r="GHY36" s="50"/>
      <c r="GHZ36" s="50"/>
      <c r="GIA36" s="50"/>
      <c r="GIB36" s="50"/>
      <c r="GIC36" s="50"/>
      <c r="GID36" s="50"/>
      <c r="GIE36" s="50"/>
      <c r="GIF36" s="50"/>
      <c r="GIG36" s="50"/>
      <c r="GIH36" s="50"/>
      <c r="GII36" s="50"/>
      <c r="GIJ36" s="50"/>
      <c r="GIK36" s="50"/>
      <c r="GIL36" s="50"/>
      <c r="GIM36" s="50"/>
      <c r="GIN36" s="50"/>
      <c r="GIO36" s="50"/>
      <c r="GIP36" s="50"/>
      <c r="GIQ36" s="50"/>
      <c r="GIR36" s="50"/>
      <c r="GIS36" s="50"/>
      <c r="GIT36" s="50"/>
      <c r="GIU36" s="50"/>
      <c r="GIV36" s="50"/>
      <c r="GIW36" s="50"/>
      <c r="GIX36" s="50"/>
      <c r="GIY36" s="50"/>
      <c r="GIZ36" s="50"/>
      <c r="GJA36" s="50"/>
      <c r="GJB36" s="50"/>
      <c r="GJC36" s="50"/>
      <c r="GJD36" s="50"/>
      <c r="GJE36" s="50"/>
      <c r="GJF36" s="50"/>
      <c r="GJG36" s="50"/>
      <c r="GJH36" s="50"/>
      <c r="GJI36" s="50"/>
      <c r="GJJ36" s="50"/>
      <c r="GJK36" s="50"/>
      <c r="GJL36" s="50"/>
      <c r="GJM36" s="50"/>
      <c r="GJN36" s="50"/>
      <c r="GJO36" s="50"/>
      <c r="GJP36" s="50"/>
      <c r="GJQ36" s="50"/>
      <c r="GJR36" s="50"/>
      <c r="GJS36" s="50"/>
      <c r="GJT36" s="50"/>
      <c r="GJU36" s="50"/>
      <c r="GJV36" s="50"/>
      <c r="GJW36" s="50"/>
      <c r="GJX36" s="50"/>
      <c r="GJY36" s="50"/>
      <c r="GJZ36" s="50"/>
      <c r="GKA36" s="50"/>
      <c r="GKB36" s="50"/>
      <c r="GKC36" s="50"/>
      <c r="GKD36" s="50"/>
      <c r="GKE36" s="50"/>
      <c r="GKF36" s="50"/>
      <c r="GKG36" s="50"/>
      <c r="GKH36" s="50"/>
      <c r="GKI36" s="50"/>
      <c r="GKJ36" s="50"/>
      <c r="GKK36" s="50"/>
      <c r="GKL36" s="50"/>
      <c r="GKM36" s="50"/>
      <c r="GKN36" s="50"/>
      <c r="GKO36" s="50"/>
      <c r="GKP36" s="50"/>
      <c r="GKQ36" s="50"/>
      <c r="GKR36" s="50"/>
      <c r="GKS36" s="50"/>
      <c r="GKT36" s="50"/>
      <c r="GKU36" s="50"/>
      <c r="GKV36" s="50"/>
      <c r="GKW36" s="50"/>
      <c r="GKX36" s="50"/>
      <c r="GKY36" s="50"/>
      <c r="GKZ36" s="50"/>
      <c r="GLA36" s="50"/>
      <c r="GLB36" s="50"/>
      <c r="GLC36" s="50"/>
      <c r="GLD36" s="50"/>
      <c r="GLE36" s="50"/>
      <c r="GLF36" s="50"/>
      <c r="GLG36" s="50"/>
      <c r="GLH36" s="50"/>
      <c r="GLI36" s="50"/>
      <c r="GLJ36" s="50"/>
      <c r="GLK36" s="50"/>
      <c r="GLL36" s="50"/>
      <c r="GLM36" s="50"/>
      <c r="GLN36" s="50"/>
      <c r="GLO36" s="50"/>
      <c r="GLP36" s="50"/>
      <c r="GLQ36" s="50"/>
      <c r="GLR36" s="50"/>
      <c r="GLS36" s="50"/>
      <c r="GLT36" s="50"/>
      <c r="GLU36" s="50"/>
      <c r="GLV36" s="50"/>
      <c r="GLW36" s="50"/>
      <c r="GLX36" s="50"/>
      <c r="GLY36" s="50"/>
      <c r="GLZ36" s="50"/>
      <c r="GMA36" s="50"/>
      <c r="GMB36" s="50"/>
      <c r="GMC36" s="50"/>
      <c r="GMD36" s="50"/>
      <c r="GME36" s="50"/>
      <c r="GMF36" s="50"/>
      <c r="GMG36" s="50"/>
      <c r="GMH36" s="50"/>
      <c r="GMI36" s="50"/>
      <c r="GMJ36" s="50"/>
      <c r="GMK36" s="50"/>
      <c r="GML36" s="50"/>
      <c r="GMM36" s="50"/>
      <c r="GMN36" s="50"/>
      <c r="GMO36" s="50"/>
      <c r="GMP36" s="50"/>
      <c r="GMQ36" s="50"/>
      <c r="GMR36" s="50"/>
      <c r="GMS36" s="50"/>
      <c r="GMT36" s="50"/>
      <c r="GMU36" s="50"/>
      <c r="GMV36" s="50"/>
      <c r="GMW36" s="50"/>
      <c r="GMX36" s="50"/>
      <c r="GMY36" s="50"/>
      <c r="GMZ36" s="50"/>
      <c r="GNA36" s="50"/>
      <c r="GNB36" s="50"/>
      <c r="GNC36" s="50"/>
      <c r="GND36" s="50"/>
      <c r="GNE36" s="50"/>
      <c r="GNF36" s="50"/>
      <c r="GNG36" s="50"/>
      <c r="GNH36" s="50"/>
      <c r="GNI36" s="50"/>
      <c r="GNJ36" s="50"/>
      <c r="GNK36" s="50"/>
      <c r="GNL36" s="50"/>
      <c r="GNM36" s="50"/>
      <c r="GNN36" s="50"/>
      <c r="GNO36" s="50"/>
      <c r="GNP36" s="50"/>
      <c r="GNQ36" s="50"/>
      <c r="GNR36" s="50"/>
      <c r="GNS36" s="50"/>
      <c r="GNT36" s="50"/>
      <c r="GNU36" s="50"/>
      <c r="GNV36" s="50"/>
      <c r="GNW36" s="50"/>
      <c r="GNX36" s="50"/>
      <c r="GNY36" s="50"/>
      <c r="GNZ36" s="50"/>
      <c r="GOA36" s="50"/>
      <c r="GOB36" s="50"/>
      <c r="GOC36" s="50"/>
      <c r="GOD36" s="50"/>
      <c r="GOE36" s="50"/>
      <c r="GOF36" s="50"/>
      <c r="GOG36" s="50"/>
      <c r="GOH36" s="50"/>
      <c r="GOI36" s="50"/>
      <c r="GOJ36" s="50"/>
      <c r="GOK36" s="50"/>
      <c r="GOL36" s="50"/>
      <c r="GOM36" s="50"/>
      <c r="GON36" s="50"/>
      <c r="GOO36" s="50"/>
      <c r="GOP36" s="50"/>
      <c r="GOQ36" s="50"/>
      <c r="GOR36" s="50"/>
      <c r="GOS36" s="50"/>
      <c r="GOT36" s="50"/>
      <c r="GOU36" s="50"/>
      <c r="GOV36" s="50"/>
      <c r="GOW36" s="50"/>
      <c r="GOX36" s="50"/>
      <c r="GOY36" s="50"/>
      <c r="GOZ36" s="50"/>
      <c r="GPA36" s="50"/>
      <c r="GPB36" s="50"/>
      <c r="GPC36" s="50"/>
      <c r="GPD36" s="50"/>
      <c r="GPE36" s="50"/>
      <c r="GPF36" s="50"/>
      <c r="GPG36" s="50"/>
      <c r="GPH36" s="50"/>
      <c r="GPI36" s="50"/>
      <c r="GPJ36" s="50"/>
      <c r="GPK36" s="50"/>
      <c r="GPL36" s="50"/>
      <c r="GPM36" s="50"/>
      <c r="GPN36" s="50"/>
      <c r="GPO36" s="50"/>
      <c r="GPP36" s="50"/>
      <c r="GPQ36" s="50"/>
      <c r="GPR36" s="50"/>
      <c r="GPS36" s="50"/>
      <c r="GPT36" s="50"/>
      <c r="GPU36" s="50"/>
      <c r="GPV36" s="50"/>
      <c r="GPW36" s="50"/>
      <c r="GPX36" s="50"/>
      <c r="GPY36" s="50"/>
      <c r="GPZ36" s="50"/>
      <c r="GQA36" s="50"/>
      <c r="GQB36" s="50"/>
      <c r="GQC36" s="50"/>
      <c r="GQD36" s="50"/>
      <c r="GQE36" s="50"/>
      <c r="GQF36" s="50"/>
      <c r="GQG36" s="50"/>
      <c r="GQH36" s="50"/>
      <c r="GQI36" s="50"/>
      <c r="GQJ36" s="50"/>
      <c r="GQK36" s="50"/>
      <c r="GQL36" s="50"/>
      <c r="GQM36" s="50"/>
      <c r="GQN36" s="50"/>
      <c r="GQO36" s="50"/>
      <c r="GQP36" s="50"/>
      <c r="GQQ36" s="50"/>
      <c r="GQR36" s="50"/>
      <c r="GQS36" s="50"/>
      <c r="GQT36" s="50"/>
      <c r="GQU36" s="50"/>
      <c r="GQV36" s="50"/>
      <c r="GQW36" s="50"/>
      <c r="GQX36" s="50"/>
      <c r="GQY36" s="50"/>
      <c r="GQZ36" s="50"/>
      <c r="GRA36" s="50"/>
      <c r="GRB36" s="50"/>
      <c r="GRC36" s="50"/>
      <c r="GRD36" s="50"/>
      <c r="GRE36" s="50"/>
      <c r="GRF36" s="50"/>
      <c r="GRG36" s="50"/>
      <c r="GRH36" s="50"/>
      <c r="GRI36" s="50"/>
      <c r="GRJ36" s="50"/>
      <c r="GRK36" s="50"/>
      <c r="GRL36" s="50"/>
      <c r="GRM36" s="50"/>
      <c r="GRN36" s="50"/>
      <c r="GRO36" s="50"/>
      <c r="GRP36" s="50"/>
      <c r="GRQ36" s="50"/>
      <c r="GRR36" s="50"/>
      <c r="GRS36" s="50"/>
      <c r="GRT36" s="50"/>
      <c r="GRU36" s="50"/>
      <c r="GRV36" s="50"/>
      <c r="GRW36" s="50"/>
      <c r="GRX36" s="50"/>
      <c r="GRY36" s="50"/>
      <c r="GRZ36" s="50"/>
      <c r="GSA36" s="50"/>
      <c r="GSB36" s="50"/>
      <c r="GSC36" s="50"/>
      <c r="GSD36" s="50"/>
      <c r="GSE36" s="50"/>
      <c r="GSF36" s="50"/>
      <c r="GSG36" s="50"/>
      <c r="GSH36" s="50"/>
      <c r="GSI36" s="50"/>
      <c r="GSJ36" s="50"/>
      <c r="GSK36" s="50"/>
      <c r="GSL36" s="50"/>
      <c r="GSM36" s="50"/>
      <c r="GSN36" s="50"/>
      <c r="GSO36" s="50"/>
      <c r="GSP36" s="50"/>
      <c r="GSQ36" s="50"/>
      <c r="GSR36" s="50"/>
      <c r="GSS36" s="50"/>
      <c r="GST36" s="50"/>
      <c r="GSU36" s="50"/>
      <c r="GSV36" s="50"/>
      <c r="GSW36" s="50"/>
      <c r="GSX36" s="50"/>
      <c r="GSY36" s="50"/>
      <c r="GSZ36" s="50"/>
      <c r="GTA36" s="50"/>
      <c r="GTB36" s="50"/>
      <c r="GTC36" s="50"/>
      <c r="GTD36" s="50"/>
      <c r="GTE36" s="50"/>
      <c r="GTF36" s="50"/>
      <c r="GTG36" s="50"/>
      <c r="GTH36" s="50"/>
      <c r="GTI36" s="50"/>
      <c r="GTJ36" s="50"/>
      <c r="GTK36" s="50"/>
      <c r="GTL36" s="50"/>
      <c r="GTM36" s="50"/>
      <c r="GTN36" s="50"/>
      <c r="GTO36" s="50"/>
      <c r="GTP36" s="50"/>
      <c r="GTQ36" s="50"/>
      <c r="GTR36" s="50"/>
      <c r="GTS36" s="50"/>
      <c r="GTT36" s="50"/>
      <c r="GTU36" s="50"/>
      <c r="GTV36" s="50"/>
      <c r="GTW36" s="50"/>
      <c r="GTX36" s="50"/>
      <c r="GTY36" s="50"/>
      <c r="GTZ36" s="50"/>
      <c r="GUA36" s="50"/>
      <c r="GUB36" s="50"/>
      <c r="GUC36" s="50"/>
      <c r="GUD36" s="50"/>
      <c r="GUE36" s="50"/>
      <c r="GUF36" s="50"/>
      <c r="GUG36" s="50"/>
      <c r="GUH36" s="50"/>
      <c r="GUI36" s="50"/>
      <c r="GUJ36" s="50"/>
      <c r="GUK36" s="50"/>
      <c r="GUL36" s="50"/>
      <c r="GUM36" s="50"/>
      <c r="GUN36" s="50"/>
      <c r="GUO36" s="50"/>
      <c r="GUP36" s="50"/>
      <c r="GUQ36" s="50"/>
      <c r="GUR36" s="50"/>
      <c r="GUS36" s="50"/>
      <c r="GUT36" s="50"/>
      <c r="GUU36" s="50"/>
      <c r="GUV36" s="50"/>
      <c r="GUW36" s="50"/>
      <c r="GUX36" s="50"/>
      <c r="GUY36" s="50"/>
      <c r="GUZ36" s="50"/>
      <c r="GVA36" s="50"/>
      <c r="GVB36" s="50"/>
      <c r="GVC36" s="50"/>
      <c r="GVD36" s="50"/>
      <c r="GVE36" s="50"/>
      <c r="GVF36" s="50"/>
      <c r="GVG36" s="50"/>
      <c r="GVH36" s="50"/>
      <c r="GVI36" s="50"/>
      <c r="GVJ36" s="50"/>
      <c r="GVK36" s="50"/>
      <c r="GVL36" s="50"/>
      <c r="GVM36" s="50"/>
      <c r="GVN36" s="50"/>
      <c r="GVO36" s="50"/>
      <c r="GVP36" s="50"/>
      <c r="GVQ36" s="50"/>
      <c r="GVR36" s="50"/>
      <c r="GVS36" s="50"/>
      <c r="GVT36" s="50"/>
      <c r="GVU36" s="50"/>
      <c r="GVV36" s="50"/>
      <c r="GVW36" s="50"/>
      <c r="GVX36" s="50"/>
      <c r="GVY36" s="50"/>
      <c r="GVZ36" s="50"/>
      <c r="GWA36" s="50"/>
      <c r="GWB36" s="50"/>
      <c r="GWC36" s="50"/>
      <c r="GWD36" s="50"/>
      <c r="GWE36" s="50"/>
      <c r="GWF36" s="50"/>
      <c r="GWG36" s="50"/>
      <c r="GWH36" s="50"/>
      <c r="GWI36" s="50"/>
      <c r="GWJ36" s="50"/>
      <c r="GWK36" s="50"/>
      <c r="GWL36" s="50"/>
      <c r="GWM36" s="50"/>
      <c r="GWN36" s="50"/>
      <c r="GWO36" s="50"/>
      <c r="GWP36" s="50"/>
      <c r="GWQ36" s="50"/>
      <c r="GWR36" s="50"/>
      <c r="GWS36" s="50"/>
      <c r="GWT36" s="50"/>
      <c r="GWU36" s="50"/>
      <c r="GWV36" s="50"/>
      <c r="GWW36" s="50"/>
      <c r="GWX36" s="50"/>
      <c r="GWY36" s="50"/>
      <c r="GWZ36" s="50"/>
      <c r="GXA36" s="50"/>
      <c r="GXB36" s="50"/>
      <c r="GXC36" s="50"/>
      <c r="GXD36" s="50"/>
      <c r="GXE36" s="50"/>
      <c r="GXF36" s="50"/>
      <c r="GXG36" s="50"/>
      <c r="GXH36" s="50"/>
      <c r="GXI36" s="50"/>
      <c r="GXJ36" s="50"/>
      <c r="GXK36" s="50"/>
      <c r="GXL36" s="50"/>
      <c r="GXM36" s="50"/>
      <c r="GXN36" s="50"/>
      <c r="GXO36" s="50"/>
      <c r="GXP36" s="50"/>
      <c r="GXQ36" s="50"/>
      <c r="GXR36" s="50"/>
      <c r="GXS36" s="50"/>
      <c r="GXT36" s="50"/>
      <c r="GXU36" s="50"/>
      <c r="GXV36" s="50"/>
      <c r="GXW36" s="50"/>
      <c r="GXX36" s="50"/>
      <c r="GXY36" s="50"/>
      <c r="GXZ36" s="50"/>
      <c r="GYA36" s="50"/>
      <c r="GYB36" s="50"/>
      <c r="GYC36" s="50"/>
      <c r="GYD36" s="50"/>
      <c r="GYE36" s="50"/>
      <c r="GYF36" s="50"/>
      <c r="GYG36" s="50"/>
      <c r="GYH36" s="50"/>
      <c r="GYI36" s="50"/>
      <c r="GYJ36" s="50"/>
      <c r="GYK36" s="50"/>
      <c r="GYL36" s="50"/>
      <c r="GYM36" s="50"/>
      <c r="GYN36" s="50"/>
      <c r="GYO36" s="50"/>
      <c r="GYP36" s="50"/>
      <c r="GYQ36" s="50"/>
      <c r="GYR36" s="50"/>
      <c r="GYS36" s="50"/>
      <c r="GYT36" s="50"/>
      <c r="GYU36" s="50"/>
      <c r="GYV36" s="50"/>
      <c r="GYW36" s="50"/>
      <c r="GYX36" s="50"/>
      <c r="GYY36" s="50"/>
      <c r="GYZ36" s="50"/>
      <c r="GZA36" s="50"/>
      <c r="GZB36" s="50"/>
      <c r="GZC36" s="50"/>
      <c r="GZD36" s="50"/>
      <c r="GZE36" s="50"/>
      <c r="GZF36" s="50"/>
      <c r="GZG36" s="50"/>
      <c r="GZH36" s="50"/>
      <c r="GZI36" s="50"/>
      <c r="GZJ36" s="50"/>
      <c r="GZK36" s="50"/>
      <c r="GZL36" s="50"/>
      <c r="GZM36" s="50"/>
      <c r="GZN36" s="50"/>
      <c r="GZO36" s="50"/>
      <c r="GZP36" s="50"/>
      <c r="GZQ36" s="50"/>
      <c r="GZR36" s="50"/>
      <c r="GZS36" s="50"/>
      <c r="GZT36" s="50"/>
      <c r="GZU36" s="50"/>
      <c r="GZV36" s="50"/>
      <c r="GZW36" s="50"/>
      <c r="GZX36" s="50"/>
      <c r="GZY36" s="50"/>
      <c r="GZZ36" s="50"/>
      <c r="HAA36" s="50"/>
      <c r="HAB36" s="50"/>
      <c r="HAC36" s="50"/>
      <c r="HAD36" s="50"/>
      <c r="HAE36" s="50"/>
      <c r="HAF36" s="50"/>
      <c r="HAG36" s="50"/>
      <c r="HAH36" s="50"/>
      <c r="HAI36" s="50"/>
      <c r="HAJ36" s="50"/>
      <c r="HAK36" s="50"/>
      <c r="HAL36" s="50"/>
      <c r="HAM36" s="50"/>
      <c r="HAN36" s="50"/>
      <c r="HAO36" s="50"/>
      <c r="HAP36" s="50"/>
      <c r="HAQ36" s="50"/>
      <c r="HAR36" s="50"/>
      <c r="HAS36" s="50"/>
      <c r="HAT36" s="50"/>
      <c r="HAU36" s="50"/>
      <c r="HAV36" s="50"/>
      <c r="HAW36" s="50"/>
      <c r="HAX36" s="50"/>
      <c r="HAY36" s="50"/>
      <c r="HAZ36" s="50"/>
      <c r="HBA36" s="50"/>
      <c r="HBB36" s="50"/>
      <c r="HBC36" s="50"/>
      <c r="HBD36" s="50"/>
      <c r="HBE36" s="50"/>
      <c r="HBF36" s="50"/>
      <c r="HBG36" s="50"/>
      <c r="HBH36" s="50"/>
      <c r="HBI36" s="50"/>
      <c r="HBJ36" s="50"/>
      <c r="HBK36" s="50"/>
      <c r="HBL36" s="50"/>
      <c r="HBM36" s="50"/>
      <c r="HBN36" s="50"/>
      <c r="HBO36" s="50"/>
      <c r="HBP36" s="50"/>
      <c r="HBQ36" s="50"/>
      <c r="HBR36" s="50"/>
      <c r="HBS36" s="50"/>
      <c r="HBT36" s="50"/>
      <c r="HBU36" s="50"/>
      <c r="HBV36" s="50"/>
      <c r="HBW36" s="50"/>
      <c r="HBX36" s="50"/>
      <c r="HBY36" s="50"/>
      <c r="HBZ36" s="50"/>
      <c r="HCA36" s="50"/>
      <c r="HCB36" s="50"/>
      <c r="HCC36" s="50"/>
      <c r="HCD36" s="50"/>
      <c r="HCE36" s="50"/>
      <c r="HCF36" s="50"/>
      <c r="HCG36" s="50"/>
      <c r="HCH36" s="50"/>
      <c r="HCI36" s="50"/>
      <c r="HCJ36" s="50"/>
      <c r="HCK36" s="50"/>
      <c r="HCL36" s="50"/>
      <c r="HCM36" s="50"/>
      <c r="HCN36" s="50"/>
      <c r="HCO36" s="50"/>
      <c r="HCP36" s="50"/>
      <c r="HCQ36" s="50"/>
      <c r="HCR36" s="50"/>
      <c r="HCS36" s="50"/>
      <c r="HCT36" s="50"/>
      <c r="HCU36" s="50"/>
      <c r="HCV36" s="50"/>
      <c r="HCW36" s="50"/>
      <c r="HCX36" s="50"/>
      <c r="HCY36" s="50"/>
      <c r="HCZ36" s="50"/>
      <c r="HDA36" s="50"/>
      <c r="HDB36" s="50"/>
      <c r="HDC36" s="50"/>
      <c r="HDD36" s="50"/>
      <c r="HDE36" s="50"/>
      <c r="HDF36" s="50"/>
      <c r="HDG36" s="50"/>
      <c r="HDH36" s="50"/>
      <c r="HDI36" s="50"/>
      <c r="HDJ36" s="50"/>
      <c r="HDK36" s="50"/>
      <c r="HDL36" s="50"/>
      <c r="HDM36" s="50"/>
      <c r="HDN36" s="50"/>
      <c r="HDO36" s="50"/>
      <c r="HDP36" s="50"/>
      <c r="HDQ36" s="50"/>
      <c r="HDR36" s="50"/>
      <c r="HDS36" s="50"/>
      <c r="HDT36" s="50"/>
      <c r="HDU36" s="50"/>
      <c r="HDV36" s="50"/>
      <c r="HDW36" s="50"/>
      <c r="HDX36" s="50"/>
      <c r="HDY36" s="50"/>
      <c r="HDZ36" s="50"/>
      <c r="HEA36" s="50"/>
      <c r="HEB36" s="50"/>
      <c r="HEC36" s="50"/>
      <c r="HED36" s="50"/>
      <c r="HEE36" s="50"/>
      <c r="HEF36" s="50"/>
      <c r="HEG36" s="50"/>
      <c r="HEH36" s="50"/>
      <c r="HEI36" s="50"/>
      <c r="HEJ36" s="50"/>
      <c r="HEK36" s="50"/>
      <c r="HEL36" s="50"/>
      <c r="HEM36" s="50"/>
      <c r="HEN36" s="50"/>
      <c r="HEO36" s="50"/>
      <c r="HEP36" s="50"/>
      <c r="HEQ36" s="50"/>
      <c r="HER36" s="50"/>
      <c r="HES36" s="50"/>
      <c r="HET36" s="50"/>
      <c r="HEU36" s="50"/>
      <c r="HEV36" s="50"/>
      <c r="HEW36" s="50"/>
      <c r="HEX36" s="50"/>
      <c r="HEY36" s="50"/>
      <c r="HEZ36" s="50"/>
      <c r="HFA36" s="50"/>
      <c r="HFB36" s="50"/>
      <c r="HFC36" s="50"/>
      <c r="HFD36" s="50"/>
      <c r="HFE36" s="50"/>
      <c r="HFF36" s="50"/>
      <c r="HFG36" s="50"/>
      <c r="HFH36" s="50"/>
      <c r="HFI36" s="50"/>
      <c r="HFJ36" s="50"/>
      <c r="HFK36" s="50"/>
      <c r="HFL36" s="50"/>
      <c r="HFM36" s="50"/>
      <c r="HFN36" s="50"/>
      <c r="HFO36" s="50"/>
      <c r="HFP36" s="50"/>
      <c r="HFQ36" s="50"/>
      <c r="HFR36" s="50"/>
      <c r="HFS36" s="50"/>
      <c r="HFT36" s="50"/>
      <c r="HFU36" s="50"/>
      <c r="HFV36" s="50"/>
      <c r="HFW36" s="50"/>
      <c r="HFX36" s="50"/>
      <c r="HFY36" s="50"/>
      <c r="HFZ36" s="50"/>
      <c r="HGA36" s="50"/>
      <c r="HGB36" s="50"/>
      <c r="HGC36" s="50"/>
      <c r="HGD36" s="50"/>
      <c r="HGE36" s="50"/>
      <c r="HGF36" s="50"/>
      <c r="HGG36" s="50"/>
      <c r="HGH36" s="50"/>
      <c r="HGI36" s="50"/>
      <c r="HGJ36" s="50"/>
      <c r="HGK36" s="50"/>
      <c r="HGL36" s="50"/>
      <c r="HGM36" s="50"/>
      <c r="HGN36" s="50"/>
      <c r="HGO36" s="50"/>
      <c r="HGP36" s="50"/>
      <c r="HGQ36" s="50"/>
      <c r="HGR36" s="50"/>
      <c r="HGS36" s="50"/>
      <c r="HGT36" s="50"/>
      <c r="HGU36" s="50"/>
      <c r="HGV36" s="50"/>
      <c r="HGW36" s="50"/>
      <c r="HGX36" s="50"/>
      <c r="HGY36" s="50"/>
      <c r="HGZ36" s="50"/>
      <c r="HHA36" s="50"/>
      <c r="HHB36" s="50"/>
      <c r="HHC36" s="50"/>
      <c r="HHD36" s="50"/>
      <c r="HHE36" s="50"/>
      <c r="HHF36" s="50"/>
      <c r="HHG36" s="50"/>
      <c r="HHH36" s="50"/>
      <c r="HHI36" s="50"/>
      <c r="HHJ36" s="50"/>
      <c r="HHK36" s="50"/>
      <c r="HHL36" s="50"/>
      <c r="HHM36" s="50"/>
      <c r="HHN36" s="50"/>
      <c r="HHO36" s="50"/>
      <c r="HHP36" s="50"/>
      <c r="HHQ36" s="50"/>
      <c r="HHR36" s="50"/>
      <c r="HHS36" s="50"/>
      <c r="HHT36" s="50"/>
      <c r="HHU36" s="50"/>
      <c r="HHV36" s="50"/>
      <c r="HHW36" s="50"/>
      <c r="HHX36" s="50"/>
      <c r="HHY36" s="50"/>
      <c r="HHZ36" s="50"/>
      <c r="HIA36" s="50"/>
      <c r="HIB36" s="50"/>
      <c r="HIC36" s="50"/>
      <c r="HID36" s="50"/>
      <c r="HIE36" s="50"/>
      <c r="HIF36" s="50"/>
      <c r="HIG36" s="50"/>
      <c r="HIH36" s="50"/>
      <c r="HII36" s="50"/>
      <c r="HIJ36" s="50"/>
      <c r="HIK36" s="50"/>
      <c r="HIL36" s="50"/>
      <c r="HIM36" s="50"/>
      <c r="HIN36" s="50"/>
      <c r="HIO36" s="50"/>
      <c r="HIP36" s="50"/>
      <c r="HIQ36" s="50"/>
      <c r="HIR36" s="50"/>
      <c r="HIS36" s="50"/>
      <c r="HIT36" s="50"/>
      <c r="HIU36" s="50"/>
      <c r="HIV36" s="50"/>
      <c r="HIW36" s="50"/>
      <c r="HIX36" s="50"/>
      <c r="HIY36" s="50"/>
      <c r="HIZ36" s="50"/>
      <c r="HJA36" s="50"/>
      <c r="HJB36" s="50"/>
      <c r="HJC36" s="50"/>
      <c r="HJD36" s="50"/>
      <c r="HJE36" s="50"/>
      <c r="HJF36" s="50"/>
      <c r="HJG36" s="50"/>
      <c r="HJH36" s="50"/>
      <c r="HJI36" s="50"/>
      <c r="HJJ36" s="50"/>
      <c r="HJK36" s="50"/>
      <c r="HJL36" s="50"/>
      <c r="HJM36" s="50"/>
      <c r="HJN36" s="50"/>
      <c r="HJO36" s="50"/>
      <c r="HJP36" s="50"/>
      <c r="HJQ36" s="50"/>
      <c r="HJR36" s="50"/>
      <c r="HJS36" s="50"/>
      <c r="HJT36" s="50"/>
      <c r="HJU36" s="50"/>
      <c r="HJV36" s="50"/>
      <c r="HJW36" s="50"/>
      <c r="HJX36" s="50"/>
      <c r="HJY36" s="50"/>
      <c r="HJZ36" s="50"/>
      <c r="HKA36" s="50"/>
      <c r="HKB36" s="50"/>
      <c r="HKC36" s="50"/>
      <c r="HKD36" s="50"/>
      <c r="HKE36" s="50"/>
      <c r="HKF36" s="50"/>
      <c r="HKG36" s="50"/>
      <c r="HKH36" s="50"/>
      <c r="HKI36" s="50"/>
      <c r="HKJ36" s="50"/>
      <c r="HKK36" s="50"/>
      <c r="HKL36" s="50"/>
      <c r="HKM36" s="50"/>
      <c r="HKN36" s="50"/>
      <c r="HKO36" s="50"/>
      <c r="HKP36" s="50"/>
      <c r="HKQ36" s="50"/>
      <c r="HKR36" s="50"/>
      <c r="HKS36" s="50"/>
      <c r="HKT36" s="50"/>
      <c r="HKU36" s="50"/>
      <c r="HKV36" s="50"/>
      <c r="HKW36" s="50"/>
      <c r="HKX36" s="50"/>
      <c r="HKY36" s="50"/>
      <c r="HKZ36" s="50"/>
      <c r="HLA36" s="50"/>
      <c r="HLB36" s="50"/>
      <c r="HLC36" s="50"/>
      <c r="HLD36" s="50"/>
      <c r="HLE36" s="50"/>
      <c r="HLF36" s="50"/>
      <c r="HLG36" s="50"/>
      <c r="HLH36" s="50"/>
      <c r="HLI36" s="50"/>
      <c r="HLJ36" s="50"/>
      <c r="HLK36" s="50"/>
      <c r="HLL36" s="50"/>
      <c r="HLM36" s="50"/>
      <c r="HLN36" s="50"/>
      <c r="HLO36" s="50"/>
      <c r="HLP36" s="50"/>
      <c r="HLQ36" s="50"/>
      <c r="HLR36" s="50"/>
      <c r="HLS36" s="50"/>
      <c r="HLT36" s="50"/>
      <c r="HLU36" s="50"/>
      <c r="HLV36" s="50"/>
      <c r="HLW36" s="50"/>
      <c r="HLX36" s="50"/>
      <c r="HLY36" s="50"/>
      <c r="HLZ36" s="50"/>
      <c r="HMA36" s="50"/>
      <c r="HMB36" s="50"/>
      <c r="HMC36" s="50"/>
      <c r="HMD36" s="50"/>
      <c r="HME36" s="50"/>
      <c r="HMF36" s="50"/>
      <c r="HMG36" s="50"/>
      <c r="HMH36" s="50"/>
      <c r="HMI36" s="50"/>
      <c r="HMJ36" s="50"/>
      <c r="HMK36" s="50"/>
      <c r="HML36" s="50"/>
      <c r="HMM36" s="50"/>
      <c r="HMN36" s="50"/>
      <c r="HMO36" s="50"/>
      <c r="HMP36" s="50"/>
      <c r="HMQ36" s="50"/>
      <c r="HMR36" s="50"/>
      <c r="HMS36" s="50"/>
      <c r="HMT36" s="50"/>
      <c r="HMU36" s="50"/>
      <c r="HMV36" s="50"/>
      <c r="HMW36" s="50"/>
      <c r="HMX36" s="50"/>
      <c r="HMY36" s="50"/>
      <c r="HMZ36" s="50"/>
      <c r="HNA36" s="50"/>
      <c r="HNB36" s="50"/>
      <c r="HNC36" s="50"/>
      <c r="HND36" s="50"/>
      <c r="HNE36" s="50"/>
      <c r="HNF36" s="50"/>
      <c r="HNG36" s="50"/>
      <c r="HNH36" s="50"/>
      <c r="HNI36" s="50"/>
      <c r="HNJ36" s="50"/>
      <c r="HNK36" s="50"/>
      <c r="HNL36" s="50"/>
      <c r="HNM36" s="50"/>
      <c r="HNN36" s="50"/>
      <c r="HNO36" s="50"/>
      <c r="HNP36" s="50"/>
      <c r="HNQ36" s="50"/>
      <c r="HNR36" s="50"/>
      <c r="HNS36" s="50"/>
      <c r="HNT36" s="50"/>
      <c r="HNU36" s="50"/>
      <c r="HNV36" s="50"/>
      <c r="HNW36" s="50"/>
      <c r="HNX36" s="50"/>
      <c r="HNY36" s="50"/>
      <c r="HNZ36" s="50"/>
      <c r="HOA36" s="50"/>
      <c r="HOB36" s="50"/>
      <c r="HOC36" s="50"/>
      <c r="HOD36" s="50"/>
      <c r="HOE36" s="50"/>
      <c r="HOF36" s="50"/>
      <c r="HOG36" s="50"/>
      <c r="HOH36" s="50"/>
      <c r="HOI36" s="50"/>
      <c r="HOJ36" s="50"/>
      <c r="HOK36" s="50"/>
      <c r="HOL36" s="50"/>
      <c r="HOM36" s="50"/>
      <c r="HON36" s="50"/>
      <c r="HOO36" s="50"/>
      <c r="HOP36" s="50"/>
      <c r="HOQ36" s="50"/>
      <c r="HOR36" s="50"/>
      <c r="HOS36" s="50"/>
      <c r="HOT36" s="50"/>
      <c r="HOU36" s="50"/>
      <c r="HOV36" s="50"/>
      <c r="HOW36" s="50"/>
      <c r="HOX36" s="50"/>
      <c r="HOY36" s="50"/>
      <c r="HOZ36" s="50"/>
      <c r="HPA36" s="50"/>
      <c r="HPB36" s="50"/>
      <c r="HPC36" s="50"/>
      <c r="HPD36" s="50"/>
      <c r="HPE36" s="50"/>
      <c r="HPF36" s="50"/>
      <c r="HPG36" s="50"/>
      <c r="HPH36" s="50"/>
      <c r="HPI36" s="50"/>
      <c r="HPJ36" s="50"/>
      <c r="HPK36" s="50"/>
      <c r="HPL36" s="50"/>
      <c r="HPM36" s="50"/>
      <c r="HPN36" s="50"/>
      <c r="HPO36" s="50"/>
      <c r="HPP36" s="50"/>
      <c r="HPQ36" s="50"/>
      <c r="HPR36" s="50"/>
      <c r="HPS36" s="50"/>
      <c r="HPT36" s="50"/>
      <c r="HPU36" s="50"/>
      <c r="HPV36" s="50"/>
      <c r="HPW36" s="50"/>
      <c r="HPX36" s="50"/>
      <c r="HPY36" s="50"/>
      <c r="HPZ36" s="50"/>
      <c r="HQA36" s="50"/>
      <c r="HQB36" s="50"/>
      <c r="HQC36" s="50"/>
      <c r="HQD36" s="50"/>
      <c r="HQE36" s="50"/>
      <c r="HQF36" s="50"/>
      <c r="HQG36" s="50"/>
      <c r="HQH36" s="50"/>
      <c r="HQI36" s="50"/>
      <c r="HQJ36" s="50"/>
      <c r="HQK36" s="50"/>
      <c r="HQL36" s="50"/>
      <c r="HQM36" s="50"/>
      <c r="HQN36" s="50"/>
      <c r="HQO36" s="50"/>
      <c r="HQP36" s="50"/>
      <c r="HQQ36" s="50"/>
      <c r="HQR36" s="50"/>
      <c r="HQS36" s="50"/>
      <c r="HQT36" s="50"/>
      <c r="HQU36" s="50"/>
      <c r="HQV36" s="50"/>
      <c r="HQW36" s="50"/>
      <c r="HQX36" s="50"/>
      <c r="HQY36" s="50"/>
      <c r="HQZ36" s="50"/>
      <c r="HRA36" s="50"/>
      <c r="HRB36" s="50"/>
      <c r="HRC36" s="50"/>
      <c r="HRD36" s="50"/>
      <c r="HRE36" s="50"/>
      <c r="HRF36" s="50"/>
      <c r="HRG36" s="50"/>
      <c r="HRH36" s="50"/>
      <c r="HRI36" s="50"/>
      <c r="HRJ36" s="50"/>
      <c r="HRK36" s="50"/>
      <c r="HRL36" s="50"/>
      <c r="HRM36" s="50"/>
      <c r="HRN36" s="50"/>
      <c r="HRO36" s="50"/>
      <c r="HRP36" s="50"/>
      <c r="HRQ36" s="50"/>
      <c r="HRR36" s="50"/>
      <c r="HRS36" s="50"/>
      <c r="HRT36" s="50"/>
      <c r="HRU36" s="50"/>
      <c r="HRV36" s="50"/>
      <c r="HRW36" s="50"/>
      <c r="HRX36" s="50"/>
      <c r="HRY36" s="50"/>
      <c r="HRZ36" s="50"/>
      <c r="HSA36" s="50"/>
      <c r="HSB36" s="50"/>
      <c r="HSC36" s="50"/>
      <c r="HSD36" s="50"/>
      <c r="HSE36" s="50"/>
      <c r="HSF36" s="50"/>
      <c r="HSG36" s="50"/>
      <c r="HSH36" s="50"/>
      <c r="HSI36" s="50"/>
      <c r="HSJ36" s="50"/>
      <c r="HSK36" s="50"/>
      <c r="HSL36" s="50"/>
      <c r="HSM36" s="50"/>
      <c r="HSN36" s="50"/>
      <c r="HSO36" s="50"/>
      <c r="HSP36" s="50"/>
      <c r="HSQ36" s="50"/>
      <c r="HSR36" s="50"/>
      <c r="HSS36" s="50"/>
      <c r="HST36" s="50"/>
      <c r="HSU36" s="50"/>
      <c r="HSV36" s="50"/>
      <c r="HSW36" s="50"/>
      <c r="HSX36" s="50"/>
      <c r="HSY36" s="50"/>
      <c r="HSZ36" s="50"/>
      <c r="HTA36" s="50"/>
      <c r="HTB36" s="50"/>
      <c r="HTC36" s="50"/>
      <c r="HTD36" s="50"/>
      <c r="HTE36" s="50"/>
      <c r="HTF36" s="50"/>
      <c r="HTG36" s="50"/>
      <c r="HTH36" s="50"/>
      <c r="HTI36" s="50"/>
      <c r="HTJ36" s="50"/>
      <c r="HTK36" s="50"/>
      <c r="HTL36" s="50"/>
      <c r="HTM36" s="50"/>
      <c r="HTN36" s="50"/>
      <c r="HTO36" s="50"/>
      <c r="HTP36" s="50"/>
      <c r="HTQ36" s="50"/>
      <c r="HTR36" s="50"/>
      <c r="HTS36" s="50"/>
      <c r="HTT36" s="50"/>
      <c r="HTU36" s="50"/>
      <c r="HTV36" s="50"/>
      <c r="HTW36" s="50"/>
      <c r="HTX36" s="50"/>
      <c r="HTY36" s="50"/>
      <c r="HTZ36" s="50"/>
      <c r="HUA36" s="50"/>
      <c r="HUB36" s="50"/>
      <c r="HUC36" s="50"/>
      <c r="HUD36" s="50"/>
      <c r="HUE36" s="50"/>
      <c r="HUF36" s="50"/>
      <c r="HUG36" s="50"/>
      <c r="HUH36" s="50"/>
      <c r="HUI36" s="50"/>
      <c r="HUJ36" s="50"/>
      <c r="HUK36" s="50"/>
      <c r="HUL36" s="50"/>
      <c r="HUM36" s="50"/>
      <c r="HUN36" s="50"/>
      <c r="HUO36" s="50"/>
      <c r="HUP36" s="50"/>
      <c r="HUQ36" s="50"/>
      <c r="HUR36" s="50"/>
      <c r="HUS36" s="50"/>
      <c r="HUT36" s="50"/>
      <c r="HUU36" s="50"/>
      <c r="HUV36" s="50"/>
      <c r="HUW36" s="50"/>
      <c r="HUX36" s="50"/>
      <c r="HUY36" s="50"/>
      <c r="HUZ36" s="50"/>
      <c r="HVA36" s="50"/>
      <c r="HVB36" s="50"/>
      <c r="HVC36" s="50"/>
      <c r="HVD36" s="50"/>
      <c r="HVE36" s="50"/>
      <c r="HVF36" s="50"/>
      <c r="HVG36" s="50"/>
      <c r="HVH36" s="50"/>
      <c r="HVI36" s="50"/>
      <c r="HVJ36" s="50"/>
      <c r="HVK36" s="50"/>
      <c r="HVL36" s="50"/>
      <c r="HVM36" s="50"/>
      <c r="HVN36" s="50"/>
      <c r="HVO36" s="50"/>
      <c r="HVP36" s="50"/>
      <c r="HVQ36" s="50"/>
      <c r="HVR36" s="50"/>
      <c r="HVS36" s="50"/>
      <c r="HVT36" s="50"/>
      <c r="HVU36" s="50"/>
      <c r="HVV36" s="50"/>
      <c r="HVW36" s="50"/>
      <c r="HVX36" s="50"/>
      <c r="HVY36" s="50"/>
      <c r="HVZ36" s="50"/>
      <c r="HWA36" s="50"/>
      <c r="HWB36" s="50"/>
      <c r="HWC36" s="50"/>
      <c r="HWD36" s="50"/>
      <c r="HWE36" s="50"/>
      <c r="HWF36" s="50"/>
      <c r="HWG36" s="50"/>
      <c r="HWH36" s="50"/>
      <c r="HWI36" s="50"/>
      <c r="HWJ36" s="50"/>
      <c r="HWK36" s="50"/>
      <c r="HWL36" s="50"/>
      <c r="HWM36" s="50"/>
      <c r="HWN36" s="50"/>
      <c r="HWO36" s="50"/>
      <c r="HWP36" s="50"/>
      <c r="HWQ36" s="50"/>
      <c r="HWR36" s="50"/>
      <c r="HWS36" s="50"/>
      <c r="HWT36" s="50"/>
      <c r="HWU36" s="50"/>
      <c r="HWV36" s="50"/>
      <c r="HWW36" s="50"/>
      <c r="HWX36" s="50"/>
      <c r="HWY36" s="50"/>
      <c r="HWZ36" s="50"/>
      <c r="HXA36" s="50"/>
      <c r="HXB36" s="50"/>
      <c r="HXC36" s="50"/>
      <c r="HXD36" s="50"/>
      <c r="HXE36" s="50"/>
      <c r="HXF36" s="50"/>
      <c r="HXG36" s="50"/>
      <c r="HXH36" s="50"/>
      <c r="HXI36" s="50"/>
      <c r="HXJ36" s="50"/>
      <c r="HXK36" s="50"/>
      <c r="HXL36" s="50"/>
      <c r="HXM36" s="50"/>
      <c r="HXN36" s="50"/>
      <c r="HXO36" s="50"/>
      <c r="HXP36" s="50"/>
      <c r="HXQ36" s="50"/>
      <c r="HXR36" s="50"/>
      <c r="HXS36" s="50"/>
      <c r="HXT36" s="50"/>
      <c r="HXU36" s="50"/>
      <c r="HXV36" s="50"/>
      <c r="HXW36" s="50"/>
      <c r="HXX36" s="50"/>
      <c r="HXY36" s="50"/>
      <c r="HXZ36" s="50"/>
      <c r="HYA36" s="50"/>
      <c r="HYB36" s="50"/>
      <c r="HYC36" s="50"/>
      <c r="HYD36" s="50"/>
      <c r="HYE36" s="50"/>
      <c r="HYF36" s="50"/>
      <c r="HYG36" s="50"/>
      <c r="HYH36" s="50"/>
      <c r="HYI36" s="50"/>
      <c r="HYJ36" s="50"/>
      <c r="HYK36" s="50"/>
      <c r="HYL36" s="50"/>
      <c r="HYM36" s="50"/>
      <c r="HYN36" s="50"/>
      <c r="HYO36" s="50"/>
      <c r="HYP36" s="50"/>
      <c r="HYQ36" s="50"/>
      <c r="HYR36" s="50"/>
      <c r="HYS36" s="50"/>
      <c r="HYT36" s="50"/>
      <c r="HYU36" s="50"/>
      <c r="HYV36" s="50"/>
      <c r="HYW36" s="50"/>
      <c r="HYX36" s="50"/>
      <c r="HYY36" s="50"/>
      <c r="HYZ36" s="50"/>
      <c r="HZA36" s="50"/>
      <c r="HZB36" s="50"/>
      <c r="HZC36" s="50"/>
      <c r="HZD36" s="50"/>
      <c r="HZE36" s="50"/>
      <c r="HZF36" s="50"/>
      <c r="HZG36" s="50"/>
      <c r="HZH36" s="50"/>
      <c r="HZI36" s="50"/>
      <c r="HZJ36" s="50"/>
      <c r="HZK36" s="50"/>
      <c r="HZL36" s="50"/>
      <c r="HZM36" s="50"/>
      <c r="HZN36" s="50"/>
      <c r="HZO36" s="50"/>
      <c r="HZP36" s="50"/>
      <c r="HZQ36" s="50"/>
      <c r="HZR36" s="50"/>
      <c r="HZS36" s="50"/>
      <c r="HZT36" s="50"/>
      <c r="HZU36" s="50"/>
      <c r="HZV36" s="50"/>
      <c r="HZW36" s="50"/>
      <c r="HZX36" s="50"/>
      <c r="HZY36" s="50"/>
      <c r="HZZ36" s="50"/>
      <c r="IAA36" s="50"/>
      <c r="IAB36" s="50"/>
      <c r="IAC36" s="50"/>
      <c r="IAD36" s="50"/>
      <c r="IAE36" s="50"/>
      <c r="IAF36" s="50"/>
      <c r="IAG36" s="50"/>
      <c r="IAH36" s="50"/>
      <c r="IAI36" s="50"/>
      <c r="IAJ36" s="50"/>
      <c r="IAK36" s="50"/>
      <c r="IAL36" s="50"/>
      <c r="IAM36" s="50"/>
      <c r="IAN36" s="50"/>
      <c r="IAO36" s="50"/>
      <c r="IAP36" s="50"/>
      <c r="IAQ36" s="50"/>
      <c r="IAR36" s="50"/>
      <c r="IAS36" s="50"/>
      <c r="IAT36" s="50"/>
      <c r="IAU36" s="50"/>
      <c r="IAV36" s="50"/>
      <c r="IAW36" s="50"/>
      <c r="IAX36" s="50"/>
      <c r="IAY36" s="50"/>
      <c r="IAZ36" s="50"/>
      <c r="IBA36" s="50"/>
      <c r="IBB36" s="50"/>
      <c r="IBC36" s="50"/>
      <c r="IBD36" s="50"/>
      <c r="IBE36" s="50"/>
      <c r="IBF36" s="50"/>
      <c r="IBG36" s="50"/>
      <c r="IBH36" s="50"/>
      <c r="IBI36" s="50"/>
      <c r="IBJ36" s="50"/>
      <c r="IBK36" s="50"/>
      <c r="IBL36" s="50"/>
      <c r="IBM36" s="50"/>
      <c r="IBN36" s="50"/>
      <c r="IBO36" s="50"/>
      <c r="IBP36" s="50"/>
      <c r="IBQ36" s="50"/>
      <c r="IBR36" s="50"/>
      <c r="IBS36" s="50"/>
      <c r="IBT36" s="50"/>
      <c r="IBU36" s="50"/>
      <c r="IBV36" s="50"/>
      <c r="IBW36" s="50"/>
      <c r="IBX36" s="50"/>
      <c r="IBY36" s="50"/>
      <c r="IBZ36" s="50"/>
      <c r="ICA36" s="50"/>
      <c r="ICB36" s="50"/>
      <c r="ICC36" s="50"/>
      <c r="ICD36" s="50"/>
      <c r="ICE36" s="50"/>
      <c r="ICF36" s="50"/>
      <c r="ICG36" s="50"/>
      <c r="ICH36" s="50"/>
      <c r="ICI36" s="50"/>
      <c r="ICJ36" s="50"/>
      <c r="ICK36" s="50"/>
      <c r="ICL36" s="50"/>
      <c r="ICM36" s="50"/>
      <c r="ICN36" s="50"/>
      <c r="ICO36" s="50"/>
      <c r="ICP36" s="50"/>
      <c r="ICQ36" s="50"/>
      <c r="ICR36" s="50"/>
      <c r="ICS36" s="50"/>
      <c r="ICT36" s="50"/>
      <c r="ICU36" s="50"/>
      <c r="ICV36" s="50"/>
      <c r="ICW36" s="50"/>
      <c r="ICX36" s="50"/>
      <c r="ICY36" s="50"/>
      <c r="ICZ36" s="50"/>
      <c r="IDA36" s="50"/>
      <c r="IDB36" s="50"/>
      <c r="IDC36" s="50"/>
      <c r="IDD36" s="50"/>
      <c r="IDE36" s="50"/>
      <c r="IDF36" s="50"/>
      <c r="IDG36" s="50"/>
      <c r="IDH36" s="50"/>
      <c r="IDI36" s="50"/>
      <c r="IDJ36" s="50"/>
      <c r="IDK36" s="50"/>
      <c r="IDL36" s="50"/>
      <c r="IDM36" s="50"/>
      <c r="IDN36" s="50"/>
      <c r="IDO36" s="50"/>
      <c r="IDP36" s="50"/>
      <c r="IDQ36" s="50"/>
      <c r="IDR36" s="50"/>
      <c r="IDS36" s="50"/>
      <c r="IDT36" s="50"/>
      <c r="IDU36" s="50"/>
      <c r="IDV36" s="50"/>
      <c r="IDW36" s="50"/>
      <c r="IDX36" s="50"/>
      <c r="IDY36" s="50"/>
      <c r="IDZ36" s="50"/>
      <c r="IEA36" s="50"/>
      <c r="IEB36" s="50"/>
      <c r="IEC36" s="50"/>
      <c r="IED36" s="50"/>
      <c r="IEE36" s="50"/>
      <c r="IEF36" s="50"/>
      <c r="IEG36" s="50"/>
      <c r="IEH36" s="50"/>
      <c r="IEI36" s="50"/>
      <c r="IEJ36" s="50"/>
      <c r="IEK36" s="50"/>
      <c r="IEL36" s="50"/>
      <c r="IEM36" s="50"/>
      <c r="IEN36" s="50"/>
      <c r="IEO36" s="50"/>
      <c r="IEP36" s="50"/>
      <c r="IEQ36" s="50"/>
      <c r="IER36" s="50"/>
      <c r="IES36" s="50"/>
      <c r="IET36" s="50"/>
      <c r="IEU36" s="50"/>
      <c r="IEV36" s="50"/>
      <c r="IEW36" s="50"/>
      <c r="IEX36" s="50"/>
      <c r="IEY36" s="50"/>
      <c r="IEZ36" s="50"/>
      <c r="IFA36" s="50"/>
      <c r="IFB36" s="50"/>
      <c r="IFC36" s="50"/>
      <c r="IFD36" s="50"/>
      <c r="IFE36" s="50"/>
      <c r="IFF36" s="50"/>
      <c r="IFG36" s="50"/>
      <c r="IFH36" s="50"/>
      <c r="IFI36" s="50"/>
      <c r="IFJ36" s="50"/>
      <c r="IFK36" s="50"/>
      <c r="IFL36" s="50"/>
      <c r="IFM36" s="50"/>
      <c r="IFN36" s="50"/>
      <c r="IFO36" s="50"/>
      <c r="IFP36" s="50"/>
      <c r="IFQ36" s="50"/>
      <c r="IFR36" s="50"/>
      <c r="IFS36" s="50"/>
      <c r="IFT36" s="50"/>
      <c r="IFU36" s="50"/>
      <c r="IFV36" s="50"/>
      <c r="IFW36" s="50"/>
      <c r="IFX36" s="50"/>
      <c r="IFY36" s="50"/>
      <c r="IFZ36" s="50"/>
      <c r="IGA36" s="50"/>
      <c r="IGB36" s="50"/>
      <c r="IGC36" s="50"/>
      <c r="IGD36" s="50"/>
      <c r="IGE36" s="50"/>
      <c r="IGF36" s="50"/>
      <c r="IGG36" s="50"/>
      <c r="IGH36" s="50"/>
      <c r="IGI36" s="50"/>
      <c r="IGJ36" s="50"/>
      <c r="IGK36" s="50"/>
      <c r="IGL36" s="50"/>
      <c r="IGM36" s="50"/>
      <c r="IGN36" s="50"/>
      <c r="IGO36" s="50"/>
      <c r="IGP36" s="50"/>
      <c r="IGQ36" s="50"/>
      <c r="IGR36" s="50"/>
      <c r="IGS36" s="50"/>
      <c r="IGT36" s="50"/>
      <c r="IGU36" s="50"/>
      <c r="IGV36" s="50"/>
      <c r="IGW36" s="50"/>
      <c r="IGX36" s="50"/>
      <c r="IGY36" s="50"/>
      <c r="IGZ36" s="50"/>
      <c r="IHA36" s="50"/>
      <c r="IHB36" s="50"/>
      <c r="IHC36" s="50"/>
      <c r="IHD36" s="50"/>
      <c r="IHE36" s="50"/>
      <c r="IHF36" s="50"/>
      <c r="IHG36" s="50"/>
      <c r="IHH36" s="50"/>
      <c r="IHI36" s="50"/>
      <c r="IHJ36" s="50"/>
      <c r="IHK36" s="50"/>
      <c r="IHL36" s="50"/>
      <c r="IHM36" s="50"/>
      <c r="IHN36" s="50"/>
      <c r="IHO36" s="50"/>
      <c r="IHP36" s="50"/>
      <c r="IHQ36" s="50"/>
      <c r="IHR36" s="50"/>
      <c r="IHS36" s="50"/>
      <c r="IHT36" s="50"/>
      <c r="IHU36" s="50"/>
      <c r="IHV36" s="50"/>
      <c r="IHW36" s="50"/>
      <c r="IHX36" s="50"/>
      <c r="IHY36" s="50"/>
      <c r="IHZ36" s="50"/>
      <c r="IIA36" s="50"/>
      <c r="IIB36" s="50"/>
      <c r="IIC36" s="50"/>
      <c r="IID36" s="50"/>
      <c r="IIE36" s="50"/>
      <c r="IIF36" s="50"/>
      <c r="IIG36" s="50"/>
      <c r="IIH36" s="50"/>
      <c r="III36" s="50"/>
      <c r="IIJ36" s="50"/>
      <c r="IIK36" s="50"/>
      <c r="IIL36" s="50"/>
      <c r="IIM36" s="50"/>
      <c r="IIN36" s="50"/>
      <c r="IIO36" s="50"/>
      <c r="IIP36" s="50"/>
      <c r="IIQ36" s="50"/>
      <c r="IIR36" s="50"/>
      <c r="IIS36" s="50"/>
      <c r="IIT36" s="50"/>
      <c r="IIU36" s="50"/>
      <c r="IIV36" s="50"/>
      <c r="IIW36" s="50"/>
      <c r="IIX36" s="50"/>
      <c r="IIY36" s="50"/>
      <c r="IIZ36" s="50"/>
      <c r="IJA36" s="50"/>
      <c r="IJB36" s="50"/>
      <c r="IJC36" s="50"/>
      <c r="IJD36" s="50"/>
      <c r="IJE36" s="50"/>
      <c r="IJF36" s="50"/>
      <c r="IJG36" s="50"/>
      <c r="IJH36" s="50"/>
      <c r="IJI36" s="50"/>
      <c r="IJJ36" s="50"/>
      <c r="IJK36" s="50"/>
      <c r="IJL36" s="50"/>
      <c r="IJM36" s="50"/>
      <c r="IJN36" s="50"/>
      <c r="IJO36" s="50"/>
      <c r="IJP36" s="50"/>
      <c r="IJQ36" s="50"/>
      <c r="IJR36" s="50"/>
      <c r="IJS36" s="50"/>
      <c r="IJT36" s="50"/>
      <c r="IJU36" s="50"/>
      <c r="IJV36" s="50"/>
      <c r="IJW36" s="50"/>
      <c r="IJX36" s="50"/>
      <c r="IJY36" s="50"/>
      <c r="IJZ36" s="50"/>
      <c r="IKA36" s="50"/>
      <c r="IKB36" s="50"/>
      <c r="IKC36" s="50"/>
      <c r="IKD36" s="50"/>
      <c r="IKE36" s="50"/>
      <c r="IKF36" s="50"/>
      <c r="IKG36" s="50"/>
      <c r="IKH36" s="50"/>
      <c r="IKI36" s="50"/>
      <c r="IKJ36" s="50"/>
      <c r="IKK36" s="50"/>
      <c r="IKL36" s="50"/>
      <c r="IKM36" s="50"/>
      <c r="IKN36" s="50"/>
      <c r="IKO36" s="50"/>
      <c r="IKP36" s="50"/>
      <c r="IKQ36" s="50"/>
      <c r="IKR36" s="50"/>
      <c r="IKS36" s="50"/>
      <c r="IKT36" s="50"/>
      <c r="IKU36" s="50"/>
      <c r="IKV36" s="50"/>
      <c r="IKW36" s="50"/>
      <c r="IKX36" s="50"/>
      <c r="IKY36" s="50"/>
      <c r="IKZ36" s="50"/>
      <c r="ILA36" s="50"/>
      <c r="ILB36" s="50"/>
      <c r="ILC36" s="50"/>
      <c r="ILD36" s="50"/>
      <c r="ILE36" s="50"/>
      <c r="ILF36" s="50"/>
      <c r="ILG36" s="50"/>
      <c r="ILH36" s="50"/>
      <c r="ILI36" s="50"/>
      <c r="ILJ36" s="50"/>
      <c r="ILK36" s="50"/>
      <c r="ILL36" s="50"/>
      <c r="ILM36" s="50"/>
      <c r="ILN36" s="50"/>
      <c r="ILO36" s="50"/>
      <c r="ILP36" s="50"/>
      <c r="ILQ36" s="50"/>
      <c r="ILR36" s="50"/>
      <c r="ILS36" s="50"/>
      <c r="ILT36" s="50"/>
      <c r="ILU36" s="50"/>
      <c r="ILV36" s="50"/>
      <c r="ILW36" s="50"/>
      <c r="ILX36" s="50"/>
      <c r="ILY36" s="50"/>
      <c r="ILZ36" s="50"/>
      <c r="IMA36" s="50"/>
      <c r="IMB36" s="50"/>
      <c r="IMC36" s="50"/>
      <c r="IMD36" s="50"/>
      <c r="IME36" s="50"/>
      <c r="IMF36" s="50"/>
      <c r="IMG36" s="50"/>
      <c r="IMH36" s="50"/>
      <c r="IMI36" s="50"/>
      <c r="IMJ36" s="50"/>
      <c r="IMK36" s="50"/>
      <c r="IML36" s="50"/>
      <c r="IMM36" s="50"/>
      <c r="IMN36" s="50"/>
      <c r="IMO36" s="50"/>
      <c r="IMP36" s="50"/>
      <c r="IMQ36" s="50"/>
      <c r="IMR36" s="50"/>
      <c r="IMS36" s="50"/>
      <c r="IMT36" s="50"/>
      <c r="IMU36" s="50"/>
      <c r="IMV36" s="50"/>
      <c r="IMW36" s="50"/>
      <c r="IMX36" s="50"/>
      <c r="IMY36" s="50"/>
      <c r="IMZ36" s="50"/>
      <c r="INA36" s="50"/>
      <c r="INB36" s="50"/>
      <c r="INC36" s="50"/>
      <c r="IND36" s="50"/>
      <c r="INE36" s="50"/>
      <c r="INF36" s="50"/>
      <c r="ING36" s="50"/>
      <c r="INH36" s="50"/>
      <c r="INI36" s="50"/>
      <c r="INJ36" s="50"/>
      <c r="INK36" s="50"/>
      <c r="INL36" s="50"/>
      <c r="INM36" s="50"/>
      <c r="INN36" s="50"/>
      <c r="INO36" s="50"/>
      <c r="INP36" s="50"/>
      <c r="INQ36" s="50"/>
      <c r="INR36" s="50"/>
      <c r="INS36" s="50"/>
      <c r="INT36" s="50"/>
      <c r="INU36" s="50"/>
      <c r="INV36" s="50"/>
      <c r="INW36" s="50"/>
      <c r="INX36" s="50"/>
      <c r="INY36" s="50"/>
      <c r="INZ36" s="50"/>
      <c r="IOA36" s="50"/>
      <c r="IOB36" s="50"/>
      <c r="IOC36" s="50"/>
      <c r="IOD36" s="50"/>
      <c r="IOE36" s="50"/>
      <c r="IOF36" s="50"/>
      <c r="IOG36" s="50"/>
      <c r="IOH36" s="50"/>
      <c r="IOI36" s="50"/>
      <c r="IOJ36" s="50"/>
      <c r="IOK36" s="50"/>
      <c r="IOL36" s="50"/>
      <c r="IOM36" s="50"/>
      <c r="ION36" s="50"/>
      <c r="IOO36" s="50"/>
      <c r="IOP36" s="50"/>
      <c r="IOQ36" s="50"/>
      <c r="IOR36" s="50"/>
      <c r="IOS36" s="50"/>
      <c r="IOT36" s="50"/>
      <c r="IOU36" s="50"/>
      <c r="IOV36" s="50"/>
      <c r="IOW36" s="50"/>
      <c r="IOX36" s="50"/>
      <c r="IOY36" s="50"/>
      <c r="IOZ36" s="50"/>
      <c r="IPA36" s="50"/>
      <c r="IPB36" s="50"/>
      <c r="IPC36" s="50"/>
      <c r="IPD36" s="50"/>
      <c r="IPE36" s="50"/>
      <c r="IPF36" s="50"/>
      <c r="IPG36" s="50"/>
      <c r="IPH36" s="50"/>
      <c r="IPI36" s="50"/>
      <c r="IPJ36" s="50"/>
      <c r="IPK36" s="50"/>
      <c r="IPL36" s="50"/>
      <c r="IPM36" s="50"/>
      <c r="IPN36" s="50"/>
      <c r="IPO36" s="50"/>
      <c r="IPP36" s="50"/>
      <c r="IPQ36" s="50"/>
      <c r="IPR36" s="50"/>
      <c r="IPS36" s="50"/>
      <c r="IPT36" s="50"/>
      <c r="IPU36" s="50"/>
      <c r="IPV36" s="50"/>
      <c r="IPW36" s="50"/>
      <c r="IPX36" s="50"/>
      <c r="IPY36" s="50"/>
      <c r="IPZ36" s="50"/>
      <c r="IQA36" s="50"/>
      <c r="IQB36" s="50"/>
      <c r="IQC36" s="50"/>
      <c r="IQD36" s="50"/>
      <c r="IQE36" s="50"/>
      <c r="IQF36" s="50"/>
      <c r="IQG36" s="50"/>
      <c r="IQH36" s="50"/>
      <c r="IQI36" s="50"/>
      <c r="IQJ36" s="50"/>
      <c r="IQK36" s="50"/>
      <c r="IQL36" s="50"/>
      <c r="IQM36" s="50"/>
      <c r="IQN36" s="50"/>
      <c r="IQO36" s="50"/>
      <c r="IQP36" s="50"/>
      <c r="IQQ36" s="50"/>
      <c r="IQR36" s="50"/>
      <c r="IQS36" s="50"/>
      <c r="IQT36" s="50"/>
      <c r="IQU36" s="50"/>
      <c r="IQV36" s="50"/>
      <c r="IQW36" s="50"/>
      <c r="IQX36" s="50"/>
      <c r="IQY36" s="50"/>
      <c r="IQZ36" s="50"/>
      <c r="IRA36" s="50"/>
      <c r="IRB36" s="50"/>
      <c r="IRC36" s="50"/>
      <c r="IRD36" s="50"/>
      <c r="IRE36" s="50"/>
      <c r="IRF36" s="50"/>
      <c r="IRG36" s="50"/>
      <c r="IRH36" s="50"/>
      <c r="IRI36" s="50"/>
      <c r="IRJ36" s="50"/>
      <c r="IRK36" s="50"/>
      <c r="IRL36" s="50"/>
      <c r="IRM36" s="50"/>
      <c r="IRN36" s="50"/>
      <c r="IRO36" s="50"/>
      <c r="IRP36" s="50"/>
      <c r="IRQ36" s="50"/>
      <c r="IRR36" s="50"/>
      <c r="IRS36" s="50"/>
      <c r="IRT36" s="50"/>
      <c r="IRU36" s="50"/>
      <c r="IRV36" s="50"/>
      <c r="IRW36" s="50"/>
      <c r="IRX36" s="50"/>
      <c r="IRY36" s="50"/>
      <c r="IRZ36" s="50"/>
      <c r="ISA36" s="50"/>
      <c r="ISB36" s="50"/>
      <c r="ISC36" s="50"/>
      <c r="ISD36" s="50"/>
      <c r="ISE36" s="50"/>
      <c r="ISF36" s="50"/>
      <c r="ISG36" s="50"/>
      <c r="ISH36" s="50"/>
      <c r="ISI36" s="50"/>
      <c r="ISJ36" s="50"/>
      <c r="ISK36" s="50"/>
      <c r="ISL36" s="50"/>
      <c r="ISM36" s="50"/>
      <c r="ISN36" s="50"/>
      <c r="ISO36" s="50"/>
      <c r="ISP36" s="50"/>
      <c r="ISQ36" s="50"/>
      <c r="ISR36" s="50"/>
      <c r="ISS36" s="50"/>
      <c r="IST36" s="50"/>
      <c r="ISU36" s="50"/>
      <c r="ISV36" s="50"/>
      <c r="ISW36" s="50"/>
      <c r="ISX36" s="50"/>
      <c r="ISY36" s="50"/>
      <c r="ISZ36" s="50"/>
      <c r="ITA36" s="50"/>
      <c r="ITB36" s="50"/>
      <c r="ITC36" s="50"/>
      <c r="ITD36" s="50"/>
      <c r="ITE36" s="50"/>
      <c r="ITF36" s="50"/>
      <c r="ITG36" s="50"/>
      <c r="ITH36" s="50"/>
      <c r="ITI36" s="50"/>
      <c r="ITJ36" s="50"/>
      <c r="ITK36" s="50"/>
      <c r="ITL36" s="50"/>
      <c r="ITM36" s="50"/>
      <c r="ITN36" s="50"/>
      <c r="ITO36" s="50"/>
      <c r="ITP36" s="50"/>
      <c r="ITQ36" s="50"/>
      <c r="ITR36" s="50"/>
      <c r="ITS36" s="50"/>
      <c r="ITT36" s="50"/>
      <c r="ITU36" s="50"/>
      <c r="ITV36" s="50"/>
      <c r="ITW36" s="50"/>
      <c r="ITX36" s="50"/>
      <c r="ITY36" s="50"/>
      <c r="ITZ36" s="50"/>
      <c r="IUA36" s="50"/>
      <c r="IUB36" s="50"/>
      <c r="IUC36" s="50"/>
      <c r="IUD36" s="50"/>
      <c r="IUE36" s="50"/>
      <c r="IUF36" s="50"/>
      <c r="IUG36" s="50"/>
      <c r="IUH36" s="50"/>
      <c r="IUI36" s="50"/>
      <c r="IUJ36" s="50"/>
      <c r="IUK36" s="50"/>
      <c r="IUL36" s="50"/>
      <c r="IUM36" s="50"/>
      <c r="IUN36" s="50"/>
      <c r="IUO36" s="50"/>
      <c r="IUP36" s="50"/>
      <c r="IUQ36" s="50"/>
      <c r="IUR36" s="50"/>
      <c r="IUS36" s="50"/>
      <c r="IUT36" s="50"/>
      <c r="IUU36" s="50"/>
      <c r="IUV36" s="50"/>
      <c r="IUW36" s="50"/>
      <c r="IUX36" s="50"/>
      <c r="IUY36" s="50"/>
      <c r="IUZ36" s="50"/>
      <c r="IVA36" s="50"/>
      <c r="IVB36" s="50"/>
      <c r="IVC36" s="50"/>
      <c r="IVD36" s="50"/>
      <c r="IVE36" s="50"/>
      <c r="IVF36" s="50"/>
      <c r="IVG36" s="50"/>
      <c r="IVH36" s="50"/>
      <c r="IVI36" s="50"/>
      <c r="IVJ36" s="50"/>
      <c r="IVK36" s="50"/>
      <c r="IVL36" s="50"/>
      <c r="IVM36" s="50"/>
      <c r="IVN36" s="50"/>
      <c r="IVO36" s="50"/>
      <c r="IVP36" s="50"/>
      <c r="IVQ36" s="50"/>
      <c r="IVR36" s="50"/>
      <c r="IVS36" s="50"/>
      <c r="IVT36" s="50"/>
      <c r="IVU36" s="50"/>
      <c r="IVV36" s="50"/>
      <c r="IVW36" s="50"/>
      <c r="IVX36" s="50"/>
      <c r="IVY36" s="50"/>
      <c r="IVZ36" s="50"/>
      <c r="IWA36" s="50"/>
      <c r="IWB36" s="50"/>
      <c r="IWC36" s="50"/>
      <c r="IWD36" s="50"/>
      <c r="IWE36" s="50"/>
      <c r="IWF36" s="50"/>
      <c r="IWG36" s="50"/>
      <c r="IWH36" s="50"/>
      <c r="IWI36" s="50"/>
      <c r="IWJ36" s="50"/>
      <c r="IWK36" s="50"/>
      <c r="IWL36" s="50"/>
      <c r="IWM36" s="50"/>
      <c r="IWN36" s="50"/>
      <c r="IWO36" s="50"/>
      <c r="IWP36" s="50"/>
      <c r="IWQ36" s="50"/>
      <c r="IWR36" s="50"/>
      <c r="IWS36" s="50"/>
      <c r="IWT36" s="50"/>
      <c r="IWU36" s="50"/>
      <c r="IWV36" s="50"/>
      <c r="IWW36" s="50"/>
      <c r="IWX36" s="50"/>
      <c r="IWY36" s="50"/>
      <c r="IWZ36" s="50"/>
      <c r="IXA36" s="50"/>
      <c r="IXB36" s="50"/>
      <c r="IXC36" s="50"/>
      <c r="IXD36" s="50"/>
      <c r="IXE36" s="50"/>
      <c r="IXF36" s="50"/>
      <c r="IXG36" s="50"/>
      <c r="IXH36" s="50"/>
      <c r="IXI36" s="50"/>
      <c r="IXJ36" s="50"/>
      <c r="IXK36" s="50"/>
      <c r="IXL36" s="50"/>
      <c r="IXM36" s="50"/>
      <c r="IXN36" s="50"/>
      <c r="IXO36" s="50"/>
      <c r="IXP36" s="50"/>
      <c r="IXQ36" s="50"/>
      <c r="IXR36" s="50"/>
      <c r="IXS36" s="50"/>
      <c r="IXT36" s="50"/>
      <c r="IXU36" s="50"/>
      <c r="IXV36" s="50"/>
      <c r="IXW36" s="50"/>
      <c r="IXX36" s="50"/>
      <c r="IXY36" s="50"/>
      <c r="IXZ36" s="50"/>
      <c r="IYA36" s="50"/>
      <c r="IYB36" s="50"/>
      <c r="IYC36" s="50"/>
      <c r="IYD36" s="50"/>
      <c r="IYE36" s="50"/>
      <c r="IYF36" s="50"/>
      <c r="IYG36" s="50"/>
      <c r="IYH36" s="50"/>
      <c r="IYI36" s="50"/>
      <c r="IYJ36" s="50"/>
      <c r="IYK36" s="50"/>
      <c r="IYL36" s="50"/>
      <c r="IYM36" s="50"/>
      <c r="IYN36" s="50"/>
      <c r="IYO36" s="50"/>
      <c r="IYP36" s="50"/>
      <c r="IYQ36" s="50"/>
      <c r="IYR36" s="50"/>
      <c r="IYS36" s="50"/>
      <c r="IYT36" s="50"/>
      <c r="IYU36" s="50"/>
      <c r="IYV36" s="50"/>
      <c r="IYW36" s="50"/>
      <c r="IYX36" s="50"/>
      <c r="IYY36" s="50"/>
      <c r="IYZ36" s="50"/>
      <c r="IZA36" s="50"/>
      <c r="IZB36" s="50"/>
      <c r="IZC36" s="50"/>
      <c r="IZD36" s="50"/>
      <c r="IZE36" s="50"/>
      <c r="IZF36" s="50"/>
      <c r="IZG36" s="50"/>
      <c r="IZH36" s="50"/>
      <c r="IZI36" s="50"/>
      <c r="IZJ36" s="50"/>
      <c r="IZK36" s="50"/>
      <c r="IZL36" s="50"/>
      <c r="IZM36" s="50"/>
      <c r="IZN36" s="50"/>
      <c r="IZO36" s="50"/>
      <c r="IZP36" s="50"/>
      <c r="IZQ36" s="50"/>
      <c r="IZR36" s="50"/>
      <c r="IZS36" s="50"/>
      <c r="IZT36" s="50"/>
      <c r="IZU36" s="50"/>
      <c r="IZV36" s="50"/>
      <c r="IZW36" s="50"/>
      <c r="IZX36" s="50"/>
      <c r="IZY36" s="50"/>
      <c r="IZZ36" s="50"/>
      <c r="JAA36" s="50"/>
      <c r="JAB36" s="50"/>
      <c r="JAC36" s="50"/>
      <c r="JAD36" s="50"/>
      <c r="JAE36" s="50"/>
      <c r="JAF36" s="50"/>
      <c r="JAG36" s="50"/>
      <c r="JAH36" s="50"/>
      <c r="JAI36" s="50"/>
      <c r="JAJ36" s="50"/>
      <c r="JAK36" s="50"/>
      <c r="JAL36" s="50"/>
      <c r="JAM36" s="50"/>
      <c r="JAN36" s="50"/>
      <c r="JAO36" s="50"/>
      <c r="JAP36" s="50"/>
      <c r="JAQ36" s="50"/>
      <c r="JAR36" s="50"/>
      <c r="JAS36" s="50"/>
      <c r="JAT36" s="50"/>
      <c r="JAU36" s="50"/>
      <c r="JAV36" s="50"/>
      <c r="JAW36" s="50"/>
      <c r="JAX36" s="50"/>
      <c r="JAY36" s="50"/>
      <c r="JAZ36" s="50"/>
      <c r="JBA36" s="50"/>
      <c r="JBB36" s="50"/>
      <c r="JBC36" s="50"/>
      <c r="JBD36" s="50"/>
      <c r="JBE36" s="50"/>
      <c r="JBF36" s="50"/>
      <c r="JBG36" s="50"/>
      <c r="JBH36" s="50"/>
      <c r="JBI36" s="50"/>
      <c r="JBJ36" s="50"/>
      <c r="JBK36" s="50"/>
      <c r="JBL36" s="50"/>
      <c r="JBM36" s="50"/>
      <c r="JBN36" s="50"/>
      <c r="JBO36" s="50"/>
      <c r="JBP36" s="50"/>
      <c r="JBQ36" s="50"/>
      <c r="JBR36" s="50"/>
      <c r="JBS36" s="50"/>
      <c r="JBT36" s="50"/>
      <c r="JBU36" s="50"/>
      <c r="JBV36" s="50"/>
      <c r="JBW36" s="50"/>
      <c r="JBX36" s="50"/>
      <c r="JBY36" s="50"/>
      <c r="JBZ36" s="50"/>
      <c r="JCA36" s="50"/>
      <c r="JCB36" s="50"/>
      <c r="JCC36" s="50"/>
      <c r="JCD36" s="50"/>
      <c r="JCE36" s="50"/>
      <c r="JCF36" s="50"/>
      <c r="JCG36" s="50"/>
      <c r="JCH36" s="50"/>
      <c r="JCI36" s="50"/>
      <c r="JCJ36" s="50"/>
      <c r="JCK36" s="50"/>
      <c r="JCL36" s="50"/>
      <c r="JCM36" s="50"/>
      <c r="JCN36" s="50"/>
      <c r="JCO36" s="50"/>
      <c r="JCP36" s="50"/>
      <c r="JCQ36" s="50"/>
      <c r="JCR36" s="50"/>
      <c r="JCS36" s="50"/>
      <c r="JCT36" s="50"/>
      <c r="JCU36" s="50"/>
      <c r="JCV36" s="50"/>
      <c r="JCW36" s="50"/>
      <c r="JCX36" s="50"/>
      <c r="JCY36" s="50"/>
      <c r="JCZ36" s="50"/>
      <c r="JDA36" s="50"/>
      <c r="JDB36" s="50"/>
      <c r="JDC36" s="50"/>
      <c r="JDD36" s="50"/>
      <c r="JDE36" s="50"/>
      <c r="JDF36" s="50"/>
      <c r="JDG36" s="50"/>
      <c r="JDH36" s="50"/>
      <c r="JDI36" s="50"/>
      <c r="JDJ36" s="50"/>
      <c r="JDK36" s="50"/>
      <c r="JDL36" s="50"/>
      <c r="JDM36" s="50"/>
      <c r="JDN36" s="50"/>
      <c r="JDO36" s="50"/>
      <c r="JDP36" s="50"/>
      <c r="JDQ36" s="50"/>
      <c r="JDR36" s="50"/>
      <c r="JDS36" s="50"/>
      <c r="JDT36" s="50"/>
      <c r="JDU36" s="50"/>
      <c r="JDV36" s="50"/>
      <c r="JDW36" s="50"/>
      <c r="JDX36" s="50"/>
      <c r="JDY36" s="50"/>
      <c r="JDZ36" s="50"/>
      <c r="JEA36" s="50"/>
      <c r="JEB36" s="50"/>
      <c r="JEC36" s="50"/>
      <c r="JED36" s="50"/>
      <c r="JEE36" s="50"/>
      <c r="JEF36" s="50"/>
      <c r="JEG36" s="50"/>
      <c r="JEH36" s="50"/>
      <c r="JEI36" s="50"/>
      <c r="JEJ36" s="50"/>
      <c r="JEK36" s="50"/>
      <c r="JEL36" s="50"/>
      <c r="JEM36" s="50"/>
      <c r="JEN36" s="50"/>
      <c r="JEO36" s="50"/>
      <c r="JEP36" s="50"/>
      <c r="JEQ36" s="50"/>
      <c r="JER36" s="50"/>
      <c r="JES36" s="50"/>
      <c r="JET36" s="50"/>
      <c r="JEU36" s="50"/>
      <c r="JEV36" s="50"/>
      <c r="JEW36" s="50"/>
      <c r="JEX36" s="50"/>
      <c r="JEY36" s="50"/>
      <c r="JEZ36" s="50"/>
      <c r="JFA36" s="50"/>
      <c r="JFB36" s="50"/>
      <c r="JFC36" s="50"/>
      <c r="JFD36" s="50"/>
      <c r="JFE36" s="50"/>
      <c r="JFF36" s="50"/>
      <c r="JFG36" s="50"/>
      <c r="JFH36" s="50"/>
      <c r="JFI36" s="50"/>
      <c r="JFJ36" s="50"/>
      <c r="JFK36" s="50"/>
      <c r="JFL36" s="50"/>
      <c r="JFM36" s="50"/>
      <c r="JFN36" s="50"/>
      <c r="JFO36" s="50"/>
      <c r="JFP36" s="50"/>
      <c r="JFQ36" s="50"/>
      <c r="JFR36" s="50"/>
      <c r="JFS36" s="50"/>
      <c r="JFT36" s="50"/>
      <c r="JFU36" s="50"/>
      <c r="JFV36" s="50"/>
      <c r="JFW36" s="50"/>
      <c r="JFX36" s="50"/>
      <c r="JFY36" s="50"/>
      <c r="JFZ36" s="50"/>
      <c r="JGA36" s="50"/>
      <c r="JGB36" s="50"/>
      <c r="JGC36" s="50"/>
      <c r="JGD36" s="50"/>
      <c r="JGE36" s="50"/>
      <c r="JGF36" s="50"/>
      <c r="JGG36" s="50"/>
      <c r="JGH36" s="50"/>
      <c r="JGI36" s="50"/>
      <c r="JGJ36" s="50"/>
      <c r="JGK36" s="50"/>
      <c r="JGL36" s="50"/>
      <c r="JGM36" s="50"/>
      <c r="JGN36" s="50"/>
      <c r="JGO36" s="50"/>
      <c r="JGP36" s="50"/>
      <c r="JGQ36" s="50"/>
      <c r="JGR36" s="50"/>
      <c r="JGS36" s="50"/>
      <c r="JGT36" s="50"/>
      <c r="JGU36" s="50"/>
      <c r="JGV36" s="50"/>
      <c r="JGW36" s="50"/>
      <c r="JGX36" s="50"/>
      <c r="JGY36" s="50"/>
      <c r="JGZ36" s="50"/>
      <c r="JHA36" s="50"/>
      <c r="JHB36" s="50"/>
      <c r="JHC36" s="50"/>
      <c r="JHD36" s="50"/>
      <c r="JHE36" s="50"/>
      <c r="JHF36" s="50"/>
      <c r="JHG36" s="50"/>
      <c r="JHH36" s="50"/>
      <c r="JHI36" s="50"/>
      <c r="JHJ36" s="50"/>
      <c r="JHK36" s="50"/>
      <c r="JHL36" s="50"/>
      <c r="JHM36" s="50"/>
      <c r="JHN36" s="50"/>
      <c r="JHO36" s="50"/>
      <c r="JHP36" s="50"/>
      <c r="JHQ36" s="50"/>
      <c r="JHR36" s="50"/>
      <c r="JHS36" s="50"/>
      <c r="JHT36" s="50"/>
      <c r="JHU36" s="50"/>
      <c r="JHV36" s="50"/>
      <c r="JHW36" s="50"/>
      <c r="JHX36" s="50"/>
      <c r="JHY36" s="50"/>
      <c r="JHZ36" s="50"/>
      <c r="JIA36" s="50"/>
      <c r="JIB36" s="50"/>
      <c r="JIC36" s="50"/>
      <c r="JID36" s="50"/>
      <c r="JIE36" s="50"/>
      <c r="JIF36" s="50"/>
      <c r="JIG36" s="50"/>
      <c r="JIH36" s="50"/>
      <c r="JII36" s="50"/>
      <c r="JIJ36" s="50"/>
      <c r="JIK36" s="50"/>
      <c r="JIL36" s="50"/>
      <c r="JIM36" s="50"/>
      <c r="JIN36" s="50"/>
      <c r="JIO36" s="50"/>
      <c r="JIP36" s="50"/>
      <c r="JIQ36" s="50"/>
      <c r="JIR36" s="50"/>
      <c r="JIS36" s="50"/>
      <c r="JIT36" s="50"/>
      <c r="JIU36" s="50"/>
      <c r="JIV36" s="50"/>
      <c r="JIW36" s="50"/>
      <c r="JIX36" s="50"/>
      <c r="JIY36" s="50"/>
      <c r="JIZ36" s="50"/>
      <c r="JJA36" s="50"/>
      <c r="JJB36" s="50"/>
      <c r="JJC36" s="50"/>
      <c r="JJD36" s="50"/>
      <c r="JJE36" s="50"/>
      <c r="JJF36" s="50"/>
      <c r="JJG36" s="50"/>
      <c r="JJH36" s="50"/>
      <c r="JJI36" s="50"/>
      <c r="JJJ36" s="50"/>
      <c r="JJK36" s="50"/>
      <c r="JJL36" s="50"/>
      <c r="JJM36" s="50"/>
      <c r="JJN36" s="50"/>
      <c r="JJO36" s="50"/>
      <c r="JJP36" s="50"/>
      <c r="JJQ36" s="50"/>
      <c r="JJR36" s="50"/>
      <c r="JJS36" s="50"/>
      <c r="JJT36" s="50"/>
      <c r="JJU36" s="50"/>
      <c r="JJV36" s="50"/>
      <c r="JJW36" s="50"/>
      <c r="JJX36" s="50"/>
      <c r="JJY36" s="50"/>
      <c r="JJZ36" s="50"/>
      <c r="JKA36" s="50"/>
      <c r="JKB36" s="50"/>
      <c r="JKC36" s="50"/>
      <c r="JKD36" s="50"/>
      <c r="JKE36" s="50"/>
      <c r="JKF36" s="50"/>
      <c r="JKG36" s="50"/>
      <c r="JKH36" s="50"/>
      <c r="JKI36" s="50"/>
      <c r="JKJ36" s="50"/>
      <c r="JKK36" s="50"/>
      <c r="JKL36" s="50"/>
      <c r="JKM36" s="50"/>
      <c r="JKN36" s="50"/>
      <c r="JKO36" s="50"/>
      <c r="JKP36" s="50"/>
      <c r="JKQ36" s="50"/>
      <c r="JKR36" s="50"/>
      <c r="JKS36" s="50"/>
      <c r="JKT36" s="50"/>
      <c r="JKU36" s="50"/>
      <c r="JKV36" s="50"/>
      <c r="JKW36" s="50"/>
      <c r="JKX36" s="50"/>
      <c r="JKY36" s="50"/>
      <c r="JKZ36" s="50"/>
      <c r="JLA36" s="50"/>
      <c r="JLB36" s="50"/>
      <c r="JLC36" s="50"/>
      <c r="JLD36" s="50"/>
      <c r="JLE36" s="50"/>
      <c r="JLF36" s="50"/>
      <c r="JLG36" s="50"/>
      <c r="JLH36" s="50"/>
      <c r="JLI36" s="50"/>
      <c r="JLJ36" s="50"/>
      <c r="JLK36" s="50"/>
      <c r="JLL36" s="50"/>
      <c r="JLM36" s="50"/>
      <c r="JLN36" s="50"/>
      <c r="JLO36" s="50"/>
      <c r="JLP36" s="50"/>
      <c r="JLQ36" s="50"/>
      <c r="JLR36" s="50"/>
      <c r="JLS36" s="50"/>
      <c r="JLT36" s="50"/>
      <c r="JLU36" s="50"/>
      <c r="JLV36" s="50"/>
      <c r="JLW36" s="50"/>
      <c r="JLX36" s="50"/>
      <c r="JLY36" s="50"/>
      <c r="JLZ36" s="50"/>
      <c r="JMA36" s="50"/>
      <c r="JMB36" s="50"/>
      <c r="JMC36" s="50"/>
      <c r="JMD36" s="50"/>
      <c r="JME36" s="50"/>
      <c r="JMF36" s="50"/>
      <c r="JMG36" s="50"/>
      <c r="JMH36" s="50"/>
      <c r="JMI36" s="50"/>
      <c r="JMJ36" s="50"/>
      <c r="JMK36" s="50"/>
      <c r="JML36" s="50"/>
      <c r="JMM36" s="50"/>
      <c r="JMN36" s="50"/>
      <c r="JMO36" s="50"/>
      <c r="JMP36" s="50"/>
      <c r="JMQ36" s="50"/>
      <c r="JMR36" s="50"/>
      <c r="JMS36" s="50"/>
      <c r="JMT36" s="50"/>
      <c r="JMU36" s="50"/>
      <c r="JMV36" s="50"/>
      <c r="JMW36" s="50"/>
      <c r="JMX36" s="50"/>
      <c r="JMY36" s="50"/>
      <c r="JMZ36" s="50"/>
      <c r="JNA36" s="50"/>
      <c r="JNB36" s="50"/>
      <c r="JNC36" s="50"/>
      <c r="JND36" s="50"/>
      <c r="JNE36" s="50"/>
      <c r="JNF36" s="50"/>
      <c r="JNG36" s="50"/>
      <c r="JNH36" s="50"/>
      <c r="JNI36" s="50"/>
      <c r="JNJ36" s="50"/>
      <c r="JNK36" s="50"/>
      <c r="JNL36" s="50"/>
      <c r="JNM36" s="50"/>
      <c r="JNN36" s="50"/>
      <c r="JNO36" s="50"/>
      <c r="JNP36" s="50"/>
      <c r="JNQ36" s="50"/>
      <c r="JNR36" s="50"/>
      <c r="JNS36" s="50"/>
      <c r="JNT36" s="50"/>
      <c r="JNU36" s="50"/>
      <c r="JNV36" s="50"/>
      <c r="JNW36" s="50"/>
      <c r="JNX36" s="50"/>
      <c r="JNY36" s="50"/>
      <c r="JNZ36" s="50"/>
      <c r="JOA36" s="50"/>
      <c r="JOB36" s="50"/>
      <c r="JOC36" s="50"/>
      <c r="JOD36" s="50"/>
      <c r="JOE36" s="50"/>
      <c r="JOF36" s="50"/>
      <c r="JOG36" s="50"/>
      <c r="JOH36" s="50"/>
      <c r="JOI36" s="50"/>
      <c r="JOJ36" s="50"/>
      <c r="JOK36" s="50"/>
      <c r="JOL36" s="50"/>
      <c r="JOM36" s="50"/>
      <c r="JON36" s="50"/>
      <c r="JOO36" s="50"/>
      <c r="JOP36" s="50"/>
      <c r="JOQ36" s="50"/>
      <c r="JOR36" s="50"/>
      <c r="JOS36" s="50"/>
      <c r="JOT36" s="50"/>
      <c r="JOU36" s="50"/>
      <c r="JOV36" s="50"/>
      <c r="JOW36" s="50"/>
      <c r="JOX36" s="50"/>
      <c r="JOY36" s="50"/>
      <c r="JOZ36" s="50"/>
      <c r="JPA36" s="50"/>
      <c r="JPB36" s="50"/>
      <c r="JPC36" s="50"/>
      <c r="JPD36" s="50"/>
      <c r="JPE36" s="50"/>
      <c r="JPF36" s="50"/>
      <c r="JPG36" s="50"/>
      <c r="JPH36" s="50"/>
      <c r="JPI36" s="50"/>
      <c r="JPJ36" s="50"/>
      <c r="JPK36" s="50"/>
      <c r="JPL36" s="50"/>
      <c r="JPM36" s="50"/>
      <c r="JPN36" s="50"/>
      <c r="JPO36" s="50"/>
      <c r="JPP36" s="50"/>
      <c r="JPQ36" s="50"/>
      <c r="JPR36" s="50"/>
      <c r="JPS36" s="50"/>
      <c r="JPT36" s="50"/>
      <c r="JPU36" s="50"/>
      <c r="JPV36" s="50"/>
      <c r="JPW36" s="50"/>
      <c r="JPX36" s="50"/>
      <c r="JPY36" s="50"/>
      <c r="JPZ36" s="50"/>
      <c r="JQA36" s="50"/>
      <c r="JQB36" s="50"/>
      <c r="JQC36" s="50"/>
      <c r="JQD36" s="50"/>
      <c r="JQE36" s="50"/>
      <c r="JQF36" s="50"/>
      <c r="JQG36" s="50"/>
      <c r="JQH36" s="50"/>
      <c r="JQI36" s="50"/>
      <c r="JQJ36" s="50"/>
      <c r="JQK36" s="50"/>
      <c r="JQL36" s="50"/>
      <c r="JQM36" s="50"/>
      <c r="JQN36" s="50"/>
      <c r="JQO36" s="50"/>
      <c r="JQP36" s="50"/>
      <c r="JQQ36" s="50"/>
      <c r="JQR36" s="50"/>
      <c r="JQS36" s="50"/>
      <c r="JQT36" s="50"/>
      <c r="JQU36" s="50"/>
      <c r="JQV36" s="50"/>
      <c r="JQW36" s="50"/>
      <c r="JQX36" s="50"/>
      <c r="JQY36" s="50"/>
      <c r="JQZ36" s="50"/>
      <c r="JRA36" s="50"/>
      <c r="JRB36" s="50"/>
      <c r="JRC36" s="50"/>
      <c r="JRD36" s="50"/>
      <c r="JRE36" s="50"/>
      <c r="JRF36" s="50"/>
      <c r="JRG36" s="50"/>
      <c r="JRH36" s="50"/>
      <c r="JRI36" s="50"/>
      <c r="JRJ36" s="50"/>
      <c r="JRK36" s="50"/>
      <c r="JRL36" s="50"/>
      <c r="JRM36" s="50"/>
      <c r="JRN36" s="50"/>
      <c r="JRO36" s="50"/>
      <c r="JRP36" s="50"/>
      <c r="JRQ36" s="50"/>
      <c r="JRR36" s="50"/>
      <c r="JRS36" s="50"/>
      <c r="JRT36" s="50"/>
      <c r="JRU36" s="50"/>
      <c r="JRV36" s="50"/>
      <c r="JRW36" s="50"/>
      <c r="JRX36" s="50"/>
      <c r="JRY36" s="50"/>
      <c r="JRZ36" s="50"/>
      <c r="JSA36" s="50"/>
      <c r="JSB36" s="50"/>
      <c r="JSC36" s="50"/>
      <c r="JSD36" s="50"/>
      <c r="JSE36" s="50"/>
      <c r="JSF36" s="50"/>
      <c r="JSG36" s="50"/>
      <c r="JSH36" s="50"/>
      <c r="JSI36" s="50"/>
      <c r="JSJ36" s="50"/>
      <c r="JSK36" s="50"/>
      <c r="JSL36" s="50"/>
      <c r="JSM36" s="50"/>
      <c r="JSN36" s="50"/>
      <c r="JSO36" s="50"/>
      <c r="JSP36" s="50"/>
      <c r="JSQ36" s="50"/>
      <c r="JSR36" s="50"/>
      <c r="JSS36" s="50"/>
      <c r="JST36" s="50"/>
      <c r="JSU36" s="50"/>
      <c r="JSV36" s="50"/>
      <c r="JSW36" s="50"/>
      <c r="JSX36" s="50"/>
      <c r="JSY36" s="50"/>
      <c r="JSZ36" s="50"/>
      <c r="JTA36" s="50"/>
      <c r="JTB36" s="50"/>
      <c r="JTC36" s="50"/>
      <c r="JTD36" s="50"/>
      <c r="JTE36" s="50"/>
      <c r="JTF36" s="50"/>
      <c r="JTG36" s="50"/>
      <c r="JTH36" s="50"/>
      <c r="JTI36" s="50"/>
      <c r="JTJ36" s="50"/>
      <c r="JTK36" s="50"/>
      <c r="JTL36" s="50"/>
      <c r="JTM36" s="50"/>
      <c r="JTN36" s="50"/>
      <c r="JTO36" s="50"/>
      <c r="JTP36" s="50"/>
      <c r="JTQ36" s="50"/>
      <c r="JTR36" s="50"/>
      <c r="JTS36" s="50"/>
      <c r="JTT36" s="50"/>
      <c r="JTU36" s="50"/>
      <c r="JTV36" s="50"/>
      <c r="JTW36" s="50"/>
      <c r="JTX36" s="50"/>
      <c r="JTY36" s="50"/>
      <c r="JTZ36" s="50"/>
      <c r="JUA36" s="50"/>
      <c r="JUB36" s="50"/>
      <c r="JUC36" s="50"/>
      <c r="JUD36" s="50"/>
      <c r="JUE36" s="50"/>
      <c r="JUF36" s="50"/>
      <c r="JUG36" s="50"/>
      <c r="JUH36" s="50"/>
      <c r="JUI36" s="50"/>
      <c r="JUJ36" s="50"/>
      <c r="JUK36" s="50"/>
      <c r="JUL36" s="50"/>
      <c r="JUM36" s="50"/>
      <c r="JUN36" s="50"/>
      <c r="JUO36" s="50"/>
      <c r="JUP36" s="50"/>
      <c r="JUQ36" s="50"/>
      <c r="JUR36" s="50"/>
      <c r="JUS36" s="50"/>
      <c r="JUT36" s="50"/>
      <c r="JUU36" s="50"/>
      <c r="JUV36" s="50"/>
      <c r="JUW36" s="50"/>
      <c r="JUX36" s="50"/>
      <c r="JUY36" s="50"/>
      <c r="JUZ36" s="50"/>
      <c r="JVA36" s="50"/>
      <c r="JVB36" s="50"/>
      <c r="JVC36" s="50"/>
      <c r="JVD36" s="50"/>
      <c r="JVE36" s="50"/>
      <c r="JVF36" s="50"/>
      <c r="JVG36" s="50"/>
      <c r="JVH36" s="50"/>
      <c r="JVI36" s="50"/>
      <c r="JVJ36" s="50"/>
      <c r="JVK36" s="50"/>
      <c r="JVL36" s="50"/>
      <c r="JVM36" s="50"/>
      <c r="JVN36" s="50"/>
      <c r="JVO36" s="50"/>
      <c r="JVP36" s="50"/>
      <c r="JVQ36" s="50"/>
      <c r="JVR36" s="50"/>
      <c r="JVS36" s="50"/>
      <c r="JVT36" s="50"/>
      <c r="JVU36" s="50"/>
      <c r="JVV36" s="50"/>
      <c r="JVW36" s="50"/>
      <c r="JVX36" s="50"/>
      <c r="JVY36" s="50"/>
      <c r="JVZ36" s="50"/>
      <c r="JWA36" s="50"/>
      <c r="JWB36" s="50"/>
      <c r="JWC36" s="50"/>
      <c r="JWD36" s="50"/>
      <c r="JWE36" s="50"/>
      <c r="JWF36" s="50"/>
      <c r="JWG36" s="50"/>
      <c r="JWH36" s="50"/>
      <c r="JWI36" s="50"/>
      <c r="JWJ36" s="50"/>
      <c r="JWK36" s="50"/>
      <c r="JWL36" s="50"/>
      <c r="JWM36" s="50"/>
      <c r="JWN36" s="50"/>
      <c r="JWO36" s="50"/>
      <c r="JWP36" s="50"/>
      <c r="JWQ36" s="50"/>
      <c r="JWR36" s="50"/>
      <c r="JWS36" s="50"/>
      <c r="JWT36" s="50"/>
      <c r="JWU36" s="50"/>
      <c r="JWV36" s="50"/>
      <c r="JWW36" s="50"/>
      <c r="JWX36" s="50"/>
      <c r="JWY36" s="50"/>
      <c r="JWZ36" s="50"/>
      <c r="JXA36" s="50"/>
      <c r="JXB36" s="50"/>
      <c r="JXC36" s="50"/>
      <c r="JXD36" s="50"/>
      <c r="JXE36" s="50"/>
      <c r="JXF36" s="50"/>
      <c r="JXG36" s="50"/>
      <c r="JXH36" s="50"/>
      <c r="JXI36" s="50"/>
      <c r="JXJ36" s="50"/>
      <c r="JXK36" s="50"/>
      <c r="JXL36" s="50"/>
      <c r="JXM36" s="50"/>
      <c r="JXN36" s="50"/>
      <c r="JXO36" s="50"/>
      <c r="JXP36" s="50"/>
      <c r="JXQ36" s="50"/>
      <c r="JXR36" s="50"/>
      <c r="JXS36" s="50"/>
      <c r="JXT36" s="50"/>
      <c r="JXU36" s="50"/>
      <c r="JXV36" s="50"/>
      <c r="JXW36" s="50"/>
      <c r="JXX36" s="50"/>
      <c r="JXY36" s="50"/>
      <c r="JXZ36" s="50"/>
      <c r="JYA36" s="50"/>
      <c r="JYB36" s="50"/>
      <c r="JYC36" s="50"/>
      <c r="JYD36" s="50"/>
      <c r="JYE36" s="50"/>
      <c r="JYF36" s="50"/>
      <c r="JYG36" s="50"/>
      <c r="JYH36" s="50"/>
      <c r="JYI36" s="50"/>
      <c r="JYJ36" s="50"/>
      <c r="JYK36" s="50"/>
      <c r="JYL36" s="50"/>
      <c r="JYM36" s="50"/>
      <c r="JYN36" s="50"/>
      <c r="JYO36" s="50"/>
      <c r="JYP36" s="50"/>
      <c r="JYQ36" s="50"/>
      <c r="JYR36" s="50"/>
      <c r="JYS36" s="50"/>
      <c r="JYT36" s="50"/>
      <c r="JYU36" s="50"/>
      <c r="JYV36" s="50"/>
      <c r="JYW36" s="50"/>
      <c r="JYX36" s="50"/>
      <c r="JYY36" s="50"/>
      <c r="JYZ36" s="50"/>
      <c r="JZA36" s="50"/>
      <c r="JZB36" s="50"/>
      <c r="JZC36" s="50"/>
      <c r="JZD36" s="50"/>
      <c r="JZE36" s="50"/>
      <c r="JZF36" s="50"/>
      <c r="JZG36" s="50"/>
      <c r="JZH36" s="50"/>
      <c r="JZI36" s="50"/>
      <c r="JZJ36" s="50"/>
      <c r="JZK36" s="50"/>
      <c r="JZL36" s="50"/>
      <c r="JZM36" s="50"/>
      <c r="JZN36" s="50"/>
      <c r="JZO36" s="50"/>
      <c r="JZP36" s="50"/>
      <c r="JZQ36" s="50"/>
      <c r="JZR36" s="50"/>
      <c r="JZS36" s="50"/>
      <c r="JZT36" s="50"/>
      <c r="JZU36" s="50"/>
      <c r="JZV36" s="50"/>
      <c r="JZW36" s="50"/>
      <c r="JZX36" s="50"/>
      <c r="JZY36" s="50"/>
      <c r="JZZ36" s="50"/>
      <c r="KAA36" s="50"/>
      <c r="KAB36" s="50"/>
      <c r="KAC36" s="50"/>
      <c r="KAD36" s="50"/>
      <c r="KAE36" s="50"/>
      <c r="KAF36" s="50"/>
      <c r="KAG36" s="50"/>
      <c r="KAH36" s="50"/>
      <c r="KAI36" s="50"/>
      <c r="KAJ36" s="50"/>
      <c r="KAK36" s="50"/>
      <c r="KAL36" s="50"/>
      <c r="KAM36" s="50"/>
      <c r="KAN36" s="50"/>
      <c r="KAO36" s="50"/>
      <c r="KAP36" s="50"/>
      <c r="KAQ36" s="50"/>
      <c r="KAR36" s="50"/>
      <c r="KAS36" s="50"/>
      <c r="KAT36" s="50"/>
      <c r="KAU36" s="50"/>
      <c r="KAV36" s="50"/>
      <c r="KAW36" s="50"/>
      <c r="KAX36" s="50"/>
      <c r="KAY36" s="50"/>
      <c r="KAZ36" s="50"/>
      <c r="KBA36" s="50"/>
      <c r="KBB36" s="50"/>
      <c r="KBC36" s="50"/>
      <c r="KBD36" s="50"/>
      <c r="KBE36" s="50"/>
      <c r="KBF36" s="50"/>
      <c r="KBG36" s="50"/>
      <c r="KBH36" s="50"/>
      <c r="KBI36" s="50"/>
      <c r="KBJ36" s="50"/>
      <c r="KBK36" s="50"/>
      <c r="KBL36" s="50"/>
      <c r="KBM36" s="50"/>
      <c r="KBN36" s="50"/>
      <c r="KBO36" s="50"/>
      <c r="KBP36" s="50"/>
      <c r="KBQ36" s="50"/>
      <c r="KBR36" s="50"/>
      <c r="KBS36" s="50"/>
      <c r="KBT36" s="50"/>
      <c r="KBU36" s="50"/>
      <c r="KBV36" s="50"/>
      <c r="KBW36" s="50"/>
      <c r="KBX36" s="50"/>
      <c r="KBY36" s="50"/>
      <c r="KBZ36" s="50"/>
      <c r="KCA36" s="50"/>
      <c r="KCB36" s="50"/>
      <c r="KCC36" s="50"/>
      <c r="KCD36" s="50"/>
      <c r="KCE36" s="50"/>
      <c r="KCF36" s="50"/>
      <c r="KCG36" s="50"/>
      <c r="KCH36" s="50"/>
      <c r="KCI36" s="50"/>
      <c r="KCJ36" s="50"/>
      <c r="KCK36" s="50"/>
      <c r="KCL36" s="50"/>
      <c r="KCM36" s="50"/>
      <c r="KCN36" s="50"/>
      <c r="KCO36" s="50"/>
      <c r="KCP36" s="50"/>
      <c r="KCQ36" s="50"/>
      <c r="KCR36" s="50"/>
      <c r="KCS36" s="50"/>
      <c r="KCT36" s="50"/>
      <c r="KCU36" s="50"/>
      <c r="KCV36" s="50"/>
      <c r="KCW36" s="50"/>
      <c r="KCX36" s="50"/>
      <c r="KCY36" s="50"/>
      <c r="KCZ36" s="50"/>
      <c r="KDA36" s="50"/>
      <c r="KDB36" s="50"/>
      <c r="KDC36" s="50"/>
      <c r="KDD36" s="50"/>
      <c r="KDE36" s="50"/>
      <c r="KDF36" s="50"/>
      <c r="KDG36" s="50"/>
      <c r="KDH36" s="50"/>
      <c r="KDI36" s="50"/>
      <c r="KDJ36" s="50"/>
      <c r="KDK36" s="50"/>
      <c r="KDL36" s="50"/>
      <c r="KDM36" s="50"/>
      <c r="KDN36" s="50"/>
      <c r="KDO36" s="50"/>
      <c r="KDP36" s="50"/>
      <c r="KDQ36" s="50"/>
      <c r="KDR36" s="50"/>
      <c r="KDS36" s="50"/>
      <c r="KDT36" s="50"/>
      <c r="KDU36" s="50"/>
      <c r="KDV36" s="50"/>
      <c r="KDW36" s="50"/>
      <c r="KDX36" s="50"/>
      <c r="KDY36" s="50"/>
      <c r="KDZ36" s="50"/>
      <c r="KEA36" s="50"/>
      <c r="KEB36" s="50"/>
      <c r="KEC36" s="50"/>
      <c r="KED36" s="50"/>
      <c r="KEE36" s="50"/>
      <c r="KEF36" s="50"/>
      <c r="KEG36" s="50"/>
      <c r="KEH36" s="50"/>
      <c r="KEI36" s="50"/>
      <c r="KEJ36" s="50"/>
      <c r="KEK36" s="50"/>
      <c r="KEL36" s="50"/>
      <c r="KEM36" s="50"/>
      <c r="KEN36" s="50"/>
      <c r="KEO36" s="50"/>
      <c r="KEP36" s="50"/>
      <c r="KEQ36" s="50"/>
      <c r="KER36" s="50"/>
      <c r="KES36" s="50"/>
      <c r="KET36" s="50"/>
      <c r="KEU36" s="50"/>
      <c r="KEV36" s="50"/>
      <c r="KEW36" s="50"/>
      <c r="KEX36" s="50"/>
      <c r="KEY36" s="50"/>
      <c r="KEZ36" s="50"/>
      <c r="KFA36" s="50"/>
      <c r="KFB36" s="50"/>
      <c r="KFC36" s="50"/>
      <c r="KFD36" s="50"/>
      <c r="KFE36" s="50"/>
      <c r="KFF36" s="50"/>
      <c r="KFG36" s="50"/>
      <c r="KFH36" s="50"/>
      <c r="KFI36" s="50"/>
      <c r="KFJ36" s="50"/>
      <c r="KFK36" s="50"/>
      <c r="KFL36" s="50"/>
      <c r="KFM36" s="50"/>
      <c r="KFN36" s="50"/>
      <c r="KFO36" s="50"/>
      <c r="KFP36" s="50"/>
      <c r="KFQ36" s="50"/>
      <c r="KFR36" s="50"/>
      <c r="KFS36" s="50"/>
      <c r="KFT36" s="50"/>
      <c r="KFU36" s="50"/>
      <c r="KFV36" s="50"/>
      <c r="KFW36" s="50"/>
      <c r="KFX36" s="50"/>
      <c r="KFY36" s="50"/>
      <c r="KFZ36" s="50"/>
      <c r="KGA36" s="50"/>
      <c r="KGB36" s="50"/>
      <c r="KGC36" s="50"/>
      <c r="KGD36" s="50"/>
      <c r="KGE36" s="50"/>
      <c r="KGF36" s="50"/>
      <c r="KGG36" s="50"/>
      <c r="KGH36" s="50"/>
      <c r="KGI36" s="50"/>
      <c r="KGJ36" s="50"/>
      <c r="KGK36" s="50"/>
      <c r="KGL36" s="50"/>
      <c r="KGM36" s="50"/>
      <c r="KGN36" s="50"/>
      <c r="KGO36" s="50"/>
      <c r="KGP36" s="50"/>
      <c r="KGQ36" s="50"/>
      <c r="KGR36" s="50"/>
      <c r="KGS36" s="50"/>
      <c r="KGT36" s="50"/>
      <c r="KGU36" s="50"/>
      <c r="KGV36" s="50"/>
      <c r="KGW36" s="50"/>
      <c r="KGX36" s="50"/>
      <c r="KGY36" s="50"/>
      <c r="KGZ36" s="50"/>
      <c r="KHA36" s="50"/>
      <c r="KHB36" s="50"/>
      <c r="KHC36" s="50"/>
      <c r="KHD36" s="50"/>
      <c r="KHE36" s="50"/>
      <c r="KHF36" s="50"/>
      <c r="KHG36" s="50"/>
      <c r="KHH36" s="50"/>
      <c r="KHI36" s="50"/>
      <c r="KHJ36" s="50"/>
      <c r="KHK36" s="50"/>
      <c r="KHL36" s="50"/>
      <c r="KHM36" s="50"/>
      <c r="KHN36" s="50"/>
      <c r="KHO36" s="50"/>
      <c r="KHP36" s="50"/>
      <c r="KHQ36" s="50"/>
      <c r="KHR36" s="50"/>
      <c r="KHS36" s="50"/>
      <c r="KHT36" s="50"/>
      <c r="KHU36" s="50"/>
      <c r="KHV36" s="50"/>
      <c r="KHW36" s="50"/>
      <c r="KHX36" s="50"/>
      <c r="KHY36" s="50"/>
      <c r="KHZ36" s="50"/>
      <c r="KIA36" s="50"/>
      <c r="KIB36" s="50"/>
      <c r="KIC36" s="50"/>
      <c r="KID36" s="50"/>
      <c r="KIE36" s="50"/>
      <c r="KIF36" s="50"/>
      <c r="KIG36" s="50"/>
      <c r="KIH36" s="50"/>
      <c r="KII36" s="50"/>
      <c r="KIJ36" s="50"/>
      <c r="KIK36" s="50"/>
      <c r="KIL36" s="50"/>
      <c r="KIM36" s="50"/>
      <c r="KIN36" s="50"/>
      <c r="KIO36" s="50"/>
      <c r="KIP36" s="50"/>
      <c r="KIQ36" s="50"/>
      <c r="KIR36" s="50"/>
      <c r="KIS36" s="50"/>
      <c r="KIT36" s="50"/>
      <c r="KIU36" s="50"/>
      <c r="KIV36" s="50"/>
      <c r="KIW36" s="50"/>
      <c r="KIX36" s="50"/>
      <c r="KIY36" s="50"/>
      <c r="KIZ36" s="50"/>
      <c r="KJA36" s="50"/>
      <c r="KJB36" s="50"/>
      <c r="KJC36" s="50"/>
      <c r="KJD36" s="50"/>
      <c r="KJE36" s="50"/>
      <c r="KJF36" s="50"/>
      <c r="KJG36" s="50"/>
      <c r="KJH36" s="50"/>
      <c r="KJI36" s="50"/>
      <c r="KJJ36" s="50"/>
      <c r="KJK36" s="50"/>
      <c r="KJL36" s="50"/>
      <c r="KJM36" s="50"/>
      <c r="KJN36" s="50"/>
      <c r="KJO36" s="50"/>
      <c r="KJP36" s="50"/>
      <c r="KJQ36" s="50"/>
      <c r="KJR36" s="50"/>
      <c r="KJS36" s="50"/>
      <c r="KJT36" s="50"/>
      <c r="KJU36" s="50"/>
      <c r="KJV36" s="50"/>
      <c r="KJW36" s="50"/>
      <c r="KJX36" s="50"/>
      <c r="KJY36" s="50"/>
      <c r="KJZ36" s="50"/>
      <c r="KKA36" s="50"/>
      <c r="KKB36" s="50"/>
      <c r="KKC36" s="50"/>
      <c r="KKD36" s="50"/>
      <c r="KKE36" s="50"/>
      <c r="KKF36" s="50"/>
      <c r="KKG36" s="50"/>
      <c r="KKH36" s="50"/>
      <c r="KKI36" s="50"/>
      <c r="KKJ36" s="50"/>
      <c r="KKK36" s="50"/>
      <c r="KKL36" s="50"/>
      <c r="KKM36" s="50"/>
      <c r="KKN36" s="50"/>
      <c r="KKO36" s="50"/>
      <c r="KKP36" s="50"/>
      <c r="KKQ36" s="50"/>
      <c r="KKR36" s="50"/>
      <c r="KKS36" s="50"/>
      <c r="KKT36" s="50"/>
      <c r="KKU36" s="50"/>
      <c r="KKV36" s="50"/>
      <c r="KKW36" s="50"/>
      <c r="KKX36" s="50"/>
      <c r="KKY36" s="50"/>
      <c r="KKZ36" s="50"/>
      <c r="KLA36" s="50"/>
      <c r="KLB36" s="50"/>
      <c r="KLC36" s="50"/>
      <c r="KLD36" s="50"/>
      <c r="KLE36" s="50"/>
      <c r="KLF36" s="50"/>
      <c r="KLG36" s="50"/>
      <c r="KLH36" s="50"/>
      <c r="KLI36" s="50"/>
      <c r="KLJ36" s="50"/>
      <c r="KLK36" s="50"/>
      <c r="KLL36" s="50"/>
      <c r="KLM36" s="50"/>
      <c r="KLN36" s="50"/>
      <c r="KLO36" s="50"/>
      <c r="KLP36" s="50"/>
      <c r="KLQ36" s="50"/>
      <c r="KLR36" s="50"/>
      <c r="KLS36" s="50"/>
      <c r="KLT36" s="50"/>
      <c r="KLU36" s="50"/>
      <c r="KLV36" s="50"/>
      <c r="KLW36" s="50"/>
      <c r="KLX36" s="50"/>
      <c r="KLY36" s="50"/>
      <c r="KLZ36" s="50"/>
      <c r="KMA36" s="50"/>
      <c r="KMB36" s="50"/>
      <c r="KMC36" s="50"/>
      <c r="KMD36" s="50"/>
      <c r="KME36" s="50"/>
      <c r="KMF36" s="50"/>
      <c r="KMG36" s="50"/>
      <c r="KMH36" s="50"/>
      <c r="KMI36" s="50"/>
      <c r="KMJ36" s="50"/>
      <c r="KMK36" s="50"/>
      <c r="KML36" s="50"/>
      <c r="KMM36" s="50"/>
      <c r="KMN36" s="50"/>
      <c r="KMO36" s="50"/>
      <c r="KMP36" s="50"/>
      <c r="KMQ36" s="50"/>
      <c r="KMR36" s="50"/>
      <c r="KMS36" s="50"/>
      <c r="KMT36" s="50"/>
      <c r="KMU36" s="50"/>
      <c r="KMV36" s="50"/>
      <c r="KMW36" s="50"/>
      <c r="KMX36" s="50"/>
      <c r="KMY36" s="50"/>
      <c r="KMZ36" s="50"/>
      <c r="KNA36" s="50"/>
      <c r="KNB36" s="50"/>
      <c r="KNC36" s="50"/>
      <c r="KND36" s="50"/>
      <c r="KNE36" s="50"/>
      <c r="KNF36" s="50"/>
      <c r="KNG36" s="50"/>
      <c r="KNH36" s="50"/>
      <c r="KNI36" s="50"/>
      <c r="KNJ36" s="50"/>
      <c r="KNK36" s="50"/>
      <c r="KNL36" s="50"/>
      <c r="KNM36" s="50"/>
      <c r="KNN36" s="50"/>
      <c r="KNO36" s="50"/>
      <c r="KNP36" s="50"/>
      <c r="KNQ36" s="50"/>
      <c r="KNR36" s="50"/>
      <c r="KNS36" s="50"/>
      <c r="KNT36" s="50"/>
      <c r="KNU36" s="50"/>
      <c r="KNV36" s="50"/>
      <c r="KNW36" s="50"/>
      <c r="KNX36" s="50"/>
      <c r="KNY36" s="50"/>
      <c r="KNZ36" s="50"/>
      <c r="KOA36" s="50"/>
      <c r="KOB36" s="50"/>
      <c r="KOC36" s="50"/>
      <c r="KOD36" s="50"/>
      <c r="KOE36" s="50"/>
      <c r="KOF36" s="50"/>
      <c r="KOG36" s="50"/>
      <c r="KOH36" s="50"/>
      <c r="KOI36" s="50"/>
      <c r="KOJ36" s="50"/>
      <c r="KOK36" s="50"/>
      <c r="KOL36" s="50"/>
      <c r="KOM36" s="50"/>
      <c r="KON36" s="50"/>
      <c r="KOO36" s="50"/>
      <c r="KOP36" s="50"/>
      <c r="KOQ36" s="50"/>
      <c r="KOR36" s="50"/>
      <c r="KOS36" s="50"/>
      <c r="KOT36" s="50"/>
      <c r="KOU36" s="50"/>
      <c r="KOV36" s="50"/>
      <c r="KOW36" s="50"/>
      <c r="KOX36" s="50"/>
      <c r="KOY36" s="50"/>
      <c r="KOZ36" s="50"/>
      <c r="KPA36" s="50"/>
      <c r="KPB36" s="50"/>
      <c r="KPC36" s="50"/>
      <c r="KPD36" s="50"/>
      <c r="KPE36" s="50"/>
      <c r="KPF36" s="50"/>
      <c r="KPG36" s="50"/>
      <c r="KPH36" s="50"/>
      <c r="KPI36" s="50"/>
      <c r="KPJ36" s="50"/>
      <c r="KPK36" s="50"/>
      <c r="KPL36" s="50"/>
      <c r="KPM36" s="50"/>
      <c r="KPN36" s="50"/>
      <c r="KPO36" s="50"/>
      <c r="KPP36" s="50"/>
      <c r="KPQ36" s="50"/>
      <c r="KPR36" s="50"/>
      <c r="KPS36" s="50"/>
      <c r="KPT36" s="50"/>
      <c r="KPU36" s="50"/>
      <c r="KPV36" s="50"/>
      <c r="KPW36" s="50"/>
      <c r="KPX36" s="50"/>
      <c r="KPY36" s="50"/>
      <c r="KPZ36" s="50"/>
      <c r="KQA36" s="50"/>
      <c r="KQB36" s="50"/>
      <c r="KQC36" s="50"/>
      <c r="KQD36" s="50"/>
      <c r="KQE36" s="50"/>
      <c r="KQF36" s="50"/>
      <c r="KQG36" s="50"/>
      <c r="KQH36" s="50"/>
      <c r="KQI36" s="50"/>
      <c r="KQJ36" s="50"/>
      <c r="KQK36" s="50"/>
      <c r="KQL36" s="50"/>
      <c r="KQM36" s="50"/>
      <c r="KQN36" s="50"/>
      <c r="KQO36" s="50"/>
      <c r="KQP36" s="50"/>
      <c r="KQQ36" s="50"/>
      <c r="KQR36" s="50"/>
      <c r="KQS36" s="50"/>
      <c r="KQT36" s="50"/>
      <c r="KQU36" s="50"/>
      <c r="KQV36" s="50"/>
      <c r="KQW36" s="50"/>
      <c r="KQX36" s="50"/>
      <c r="KQY36" s="50"/>
      <c r="KQZ36" s="50"/>
      <c r="KRA36" s="50"/>
      <c r="KRB36" s="50"/>
      <c r="KRC36" s="50"/>
      <c r="KRD36" s="50"/>
      <c r="KRE36" s="50"/>
      <c r="KRF36" s="50"/>
      <c r="KRG36" s="50"/>
      <c r="KRH36" s="50"/>
      <c r="KRI36" s="50"/>
      <c r="KRJ36" s="50"/>
      <c r="KRK36" s="50"/>
      <c r="KRL36" s="50"/>
      <c r="KRM36" s="50"/>
      <c r="KRN36" s="50"/>
      <c r="KRO36" s="50"/>
      <c r="KRP36" s="50"/>
      <c r="KRQ36" s="50"/>
      <c r="KRR36" s="50"/>
      <c r="KRS36" s="50"/>
      <c r="KRT36" s="50"/>
      <c r="KRU36" s="50"/>
      <c r="KRV36" s="50"/>
      <c r="KRW36" s="50"/>
      <c r="KRX36" s="50"/>
      <c r="KRY36" s="50"/>
      <c r="KRZ36" s="50"/>
      <c r="KSA36" s="50"/>
      <c r="KSB36" s="50"/>
      <c r="KSC36" s="50"/>
      <c r="KSD36" s="50"/>
      <c r="KSE36" s="50"/>
      <c r="KSF36" s="50"/>
      <c r="KSG36" s="50"/>
      <c r="KSH36" s="50"/>
      <c r="KSI36" s="50"/>
      <c r="KSJ36" s="50"/>
      <c r="KSK36" s="50"/>
      <c r="KSL36" s="50"/>
      <c r="KSM36" s="50"/>
      <c r="KSN36" s="50"/>
      <c r="KSO36" s="50"/>
      <c r="KSP36" s="50"/>
      <c r="KSQ36" s="50"/>
      <c r="KSR36" s="50"/>
      <c r="KSS36" s="50"/>
      <c r="KST36" s="50"/>
      <c r="KSU36" s="50"/>
      <c r="KSV36" s="50"/>
      <c r="KSW36" s="50"/>
      <c r="KSX36" s="50"/>
      <c r="KSY36" s="50"/>
      <c r="KSZ36" s="50"/>
      <c r="KTA36" s="50"/>
      <c r="KTB36" s="50"/>
      <c r="KTC36" s="50"/>
      <c r="KTD36" s="50"/>
      <c r="KTE36" s="50"/>
      <c r="KTF36" s="50"/>
      <c r="KTG36" s="50"/>
      <c r="KTH36" s="50"/>
      <c r="KTI36" s="50"/>
      <c r="KTJ36" s="50"/>
      <c r="KTK36" s="50"/>
      <c r="KTL36" s="50"/>
      <c r="KTM36" s="50"/>
      <c r="KTN36" s="50"/>
      <c r="KTO36" s="50"/>
      <c r="KTP36" s="50"/>
      <c r="KTQ36" s="50"/>
      <c r="KTR36" s="50"/>
      <c r="KTS36" s="50"/>
      <c r="KTT36" s="50"/>
      <c r="KTU36" s="50"/>
      <c r="KTV36" s="50"/>
      <c r="KTW36" s="50"/>
      <c r="KTX36" s="50"/>
      <c r="KTY36" s="50"/>
      <c r="KTZ36" s="50"/>
      <c r="KUA36" s="50"/>
      <c r="KUB36" s="50"/>
      <c r="KUC36" s="50"/>
      <c r="KUD36" s="50"/>
      <c r="KUE36" s="50"/>
      <c r="KUF36" s="50"/>
      <c r="KUG36" s="50"/>
      <c r="KUH36" s="50"/>
      <c r="KUI36" s="50"/>
      <c r="KUJ36" s="50"/>
      <c r="KUK36" s="50"/>
      <c r="KUL36" s="50"/>
      <c r="KUM36" s="50"/>
      <c r="KUN36" s="50"/>
      <c r="KUO36" s="50"/>
      <c r="KUP36" s="50"/>
      <c r="KUQ36" s="50"/>
      <c r="KUR36" s="50"/>
      <c r="KUS36" s="50"/>
      <c r="KUT36" s="50"/>
      <c r="KUU36" s="50"/>
      <c r="KUV36" s="50"/>
      <c r="KUW36" s="50"/>
      <c r="KUX36" s="50"/>
      <c r="KUY36" s="50"/>
      <c r="KUZ36" s="50"/>
      <c r="KVA36" s="50"/>
      <c r="KVB36" s="50"/>
      <c r="KVC36" s="50"/>
      <c r="KVD36" s="50"/>
      <c r="KVE36" s="50"/>
      <c r="KVF36" s="50"/>
      <c r="KVG36" s="50"/>
      <c r="KVH36" s="50"/>
      <c r="KVI36" s="50"/>
      <c r="KVJ36" s="50"/>
      <c r="KVK36" s="50"/>
      <c r="KVL36" s="50"/>
      <c r="KVM36" s="50"/>
      <c r="KVN36" s="50"/>
      <c r="KVO36" s="50"/>
      <c r="KVP36" s="50"/>
      <c r="KVQ36" s="50"/>
      <c r="KVR36" s="50"/>
      <c r="KVS36" s="50"/>
      <c r="KVT36" s="50"/>
      <c r="KVU36" s="50"/>
      <c r="KVV36" s="50"/>
      <c r="KVW36" s="50"/>
      <c r="KVX36" s="50"/>
      <c r="KVY36" s="50"/>
      <c r="KVZ36" s="50"/>
      <c r="KWA36" s="50"/>
      <c r="KWB36" s="50"/>
      <c r="KWC36" s="50"/>
      <c r="KWD36" s="50"/>
      <c r="KWE36" s="50"/>
      <c r="KWF36" s="50"/>
      <c r="KWG36" s="50"/>
      <c r="KWH36" s="50"/>
      <c r="KWI36" s="50"/>
      <c r="KWJ36" s="50"/>
      <c r="KWK36" s="50"/>
      <c r="KWL36" s="50"/>
      <c r="KWM36" s="50"/>
      <c r="KWN36" s="50"/>
      <c r="KWO36" s="50"/>
      <c r="KWP36" s="50"/>
      <c r="KWQ36" s="50"/>
      <c r="KWR36" s="50"/>
      <c r="KWS36" s="50"/>
      <c r="KWT36" s="50"/>
      <c r="KWU36" s="50"/>
      <c r="KWV36" s="50"/>
      <c r="KWW36" s="50"/>
      <c r="KWX36" s="50"/>
      <c r="KWY36" s="50"/>
      <c r="KWZ36" s="50"/>
      <c r="KXA36" s="50"/>
      <c r="KXB36" s="50"/>
      <c r="KXC36" s="50"/>
      <c r="KXD36" s="50"/>
      <c r="KXE36" s="50"/>
      <c r="KXF36" s="50"/>
      <c r="KXG36" s="50"/>
      <c r="KXH36" s="50"/>
      <c r="KXI36" s="50"/>
      <c r="KXJ36" s="50"/>
      <c r="KXK36" s="50"/>
      <c r="KXL36" s="50"/>
      <c r="KXM36" s="50"/>
      <c r="KXN36" s="50"/>
      <c r="KXO36" s="50"/>
      <c r="KXP36" s="50"/>
      <c r="KXQ36" s="50"/>
      <c r="KXR36" s="50"/>
      <c r="KXS36" s="50"/>
      <c r="KXT36" s="50"/>
      <c r="KXU36" s="50"/>
      <c r="KXV36" s="50"/>
      <c r="KXW36" s="50"/>
      <c r="KXX36" s="50"/>
      <c r="KXY36" s="50"/>
      <c r="KXZ36" s="50"/>
      <c r="KYA36" s="50"/>
      <c r="KYB36" s="50"/>
      <c r="KYC36" s="50"/>
      <c r="KYD36" s="50"/>
      <c r="KYE36" s="50"/>
      <c r="KYF36" s="50"/>
      <c r="KYG36" s="50"/>
      <c r="KYH36" s="50"/>
      <c r="KYI36" s="50"/>
      <c r="KYJ36" s="50"/>
      <c r="KYK36" s="50"/>
      <c r="KYL36" s="50"/>
      <c r="KYM36" s="50"/>
      <c r="KYN36" s="50"/>
      <c r="KYO36" s="50"/>
      <c r="KYP36" s="50"/>
      <c r="KYQ36" s="50"/>
      <c r="KYR36" s="50"/>
      <c r="KYS36" s="50"/>
      <c r="KYT36" s="50"/>
      <c r="KYU36" s="50"/>
      <c r="KYV36" s="50"/>
      <c r="KYW36" s="50"/>
      <c r="KYX36" s="50"/>
      <c r="KYY36" s="50"/>
      <c r="KYZ36" s="50"/>
      <c r="KZA36" s="50"/>
      <c r="KZB36" s="50"/>
      <c r="KZC36" s="50"/>
      <c r="KZD36" s="50"/>
      <c r="KZE36" s="50"/>
      <c r="KZF36" s="50"/>
      <c r="KZG36" s="50"/>
      <c r="KZH36" s="50"/>
      <c r="KZI36" s="50"/>
      <c r="KZJ36" s="50"/>
      <c r="KZK36" s="50"/>
      <c r="KZL36" s="50"/>
      <c r="KZM36" s="50"/>
      <c r="KZN36" s="50"/>
      <c r="KZO36" s="50"/>
      <c r="KZP36" s="50"/>
      <c r="KZQ36" s="50"/>
      <c r="KZR36" s="50"/>
      <c r="KZS36" s="50"/>
      <c r="KZT36" s="50"/>
      <c r="KZU36" s="50"/>
      <c r="KZV36" s="50"/>
      <c r="KZW36" s="50"/>
      <c r="KZX36" s="50"/>
      <c r="KZY36" s="50"/>
      <c r="KZZ36" s="50"/>
      <c r="LAA36" s="50"/>
      <c r="LAB36" s="50"/>
      <c r="LAC36" s="50"/>
      <c r="LAD36" s="50"/>
      <c r="LAE36" s="50"/>
      <c r="LAF36" s="50"/>
      <c r="LAG36" s="50"/>
      <c r="LAH36" s="50"/>
      <c r="LAI36" s="50"/>
      <c r="LAJ36" s="50"/>
      <c r="LAK36" s="50"/>
      <c r="LAL36" s="50"/>
      <c r="LAM36" s="50"/>
      <c r="LAN36" s="50"/>
      <c r="LAO36" s="50"/>
      <c r="LAP36" s="50"/>
      <c r="LAQ36" s="50"/>
      <c r="LAR36" s="50"/>
      <c r="LAS36" s="50"/>
      <c r="LAT36" s="50"/>
      <c r="LAU36" s="50"/>
      <c r="LAV36" s="50"/>
      <c r="LAW36" s="50"/>
      <c r="LAX36" s="50"/>
      <c r="LAY36" s="50"/>
      <c r="LAZ36" s="50"/>
      <c r="LBA36" s="50"/>
      <c r="LBB36" s="50"/>
      <c r="LBC36" s="50"/>
      <c r="LBD36" s="50"/>
      <c r="LBE36" s="50"/>
      <c r="LBF36" s="50"/>
      <c r="LBG36" s="50"/>
      <c r="LBH36" s="50"/>
      <c r="LBI36" s="50"/>
      <c r="LBJ36" s="50"/>
      <c r="LBK36" s="50"/>
      <c r="LBL36" s="50"/>
      <c r="LBM36" s="50"/>
      <c r="LBN36" s="50"/>
      <c r="LBO36" s="50"/>
      <c r="LBP36" s="50"/>
      <c r="LBQ36" s="50"/>
      <c r="LBR36" s="50"/>
      <c r="LBS36" s="50"/>
      <c r="LBT36" s="50"/>
      <c r="LBU36" s="50"/>
      <c r="LBV36" s="50"/>
      <c r="LBW36" s="50"/>
      <c r="LBX36" s="50"/>
      <c r="LBY36" s="50"/>
      <c r="LBZ36" s="50"/>
      <c r="LCA36" s="50"/>
      <c r="LCB36" s="50"/>
      <c r="LCC36" s="50"/>
      <c r="LCD36" s="50"/>
      <c r="LCE36" s="50"/>
      <c r="LCF36" s="50"/>
      <c r="LCG36" s="50"/>
      <c r="LCH36" s="50"/>
      <c r="LCI36" s="50"/>
      <c r="LCJ36" s="50"/>
      <c r="LCK36" s="50"/>
      <c r="LCL36" s="50"/>
      <c r="LCM36" s="50"/>
      <c r="LCN36" s="50"/>
      <c r="LCO36" s="50"/>
      <c r="LCP36" s="50"/>
      <c r="LCQ36" s="50"/>
      <c r="LCR36" s="50"/>
      <c r="LCS36" s="50"/>
      <c r="LCT36" s="50"/>
      <c r="LCU36" s="50"/>
      <c r="LCV36" s="50"/>
      <c r="LCW36" s="50"/>
      <c r="LCX36" s="50"/>
      <c r="LCY36" s="50"/>
      <c r="LCZ36" s="50"/>
      <c r="LDA36" s="50"/>
      <c r="LDB36" s="50"/>
      <c r="LDC36" s="50"/>
      <c r="LDD36" s="50"/>
      <c r="LDE36" s="50"/>
      <c r="LDF36" s="50"/>
      <c r="LDG36" s="50"/>
      <c r="LDH36" s="50"/>
      <c r="LDI36" s="50"/>
      <c r="LDJ36" s="50"/>
      <c r="LDK36" s="50"/>
      <c r="LDL36" s="50"/>
      <c r="LDM36" s="50"/>
      <c r="LDN36" s="50"/>
      <c r="LDO36" s="50"/>
      <c r="LDP36" s="50"/>
      <c r="LDQ36" s="50"/>
      <c r="LDR36" s="50"/>
      <c r="LDS36" s="50"/>
      <c r="LDT36" s="50"/>
      <c r="LDU36" s="50"/>
      <c r="LDV36" s="50"/>
      <c r="LDW36" s="50"/>
      <c r="LDX36" s="50"/>
      <c r="LDY36" s="50"/>
      <c r="LDZ36" s="50"/>
      <c r="LEA36" s="50"/>
      <c r="LEB36" s="50"/>
      <c r="LEC36" s="50"/>
      <c r="LED36" s="50"/>
      <c r="LEE36" s="50"/>
      <c r="LEF36" s="50"/>
      <c r="LEG36" s="50"/>
      <c r="LEH36" s="50"/>
      <c r="LEI36" s="50"/>
      <c r="LEJ36" s="50"/>
      <c r="LEK36" s="50"/>
      <c r="LEL36" s="50"/>
      <c r="LEM36" s="50"/>
      <c r="LEN36" s="50"/>
      <c r="LEO36" s="50"/>
      <c r="LEP36" s="50"/>
      <c r="LEQ36" s="50"/>
      <c r="LER36" s="50"/>
      <c r="LES36" s="50"/>
      <c r="LET36" s="50"/>
      <c r="LEU36" s="50"/>
      <c r="LEV36" s="50"/>
      <c r="LEW36" s="50"/>
      <c r="LEX36" s="50"/>
      <c r="LEY36" s="50"/>
      <c r="LEZ36" s="50"/>
      <c r="LFA36" s="50"/>
      <c r="LFB36" s="50"/>
      <c r="LFC36" s="50"/>
      <c r="LFD36" s="50"/>
      <c r="LFE36" s="50"/>
      <c r="LFF36" s="50"/>
      <c r="LFG36" s="50"/>
      <c r="LFH36" s="50"/>
      <c r="LFI36" s="50"/>
      <c r="LFJ36" s="50"/>
      <c r="LFK36" s="50"/>
      <c r="LFL36" s="50"/>
      <c r="LFM36" s="50"/>
      <c r="LFN36" s="50"/>
      <c r="LFO36" s="50"/>
      <c r="LFP36" s="50"/>
      <c r="LFQ36" s="50"/>
      <c r="LFR36" s="50"/>
      <c r="LFS36" s="50"/>
      <c r="LFT36" s="50"/>
      <c r="LFU36" s="50"/>
      <c r="LFV36" s="50"/>
      <c r="LFW36" s="50"/>
      <c r="LFX36" s="50"/>
      <c r="LFY36" s="50"/>
      <c r="LFZ36" s="50"/>
      <c r="LGA36" s="50"/>
      <c r="LGB36" s="50"/>
      <c r="LGC36" s="50"/>
      <c r="LGD36" s="50"/>
      <c r="LGE36" s="50"/>
      <c r="LGF36" s="50"/>
      <c r="LGG36" s="50"/>
      <c r="LGH36" s="50"/>
      <c r="LGI36" s="50"/>
      <c r="LGJ36" s="50"/>
      <c r="LGK36" s="50"/>
      <c r="LGL36" s="50"/>
      <c r="LGM36" s="50"/>
      <c r="LGN36" s="50"/>
      <c r="LGO36" s="50"/>
      <c r="LGP36" s="50"/>
      <c r="LGQ36" s="50"/>
      <c r="LGR36" s="50"/>
      <c r="LGS36" s="50"/>
      <c r="LGT36" s="50"/>
      <c r="LGU36" s="50"/>
      <c r="LGV36" s="50"/>
      <c r="LGW36" s="50"/>
      <c r="LGX36" s="50"/>
      <c r="LGY36" s="50"/>
      <c r="LGZ36" s="50"/>
      <c r="LHA36" s="50"/>
      <c r="LHB36" s="50"/>
      <c r="LHC36" s="50"/>
      <c r="LHD36" s="50"/>
      <c r="LHE36" s="50"/>
      <c r="LHF36" s="50"/>
      <c r="LHG36" s="50"/>
      <c r="LHH36" s="50"/>
      <c r="LHI36" s="50"/>
      <c r="LHJ36" s="50"/>
      <c r="LHK36" s="50"/>
      <c r="LHL36" s="50"/>
      <c r="LHM36" s="50"/>
      <c r="LHN36" s="50"/>
      <c r="LHO36" s="50"/>
      <c r="LHP36" s="50"/>
      <c r="LHQ36" s="50"/>
      <c r="LHR36" s="50"/>
      <c r="LHS36" s="50"/>
      <c r="LHT36" s="50"/>
      <c r="LHU36" s="50"/>
      <c r="LHV36" s="50"/>
      <c r="LHW36" s="50"/>
      <c r="LHX36" s="50"/>
      <c r="LHY36" s="50"/>
      <c r="LHZ36" s="50"/>
      <c r="LIA36" s="50"/>
      <c r="LIB36" s="50"/>
      <c r="LIC36" s="50"/>
      <c r="LID36" s="50"/>
      <c r="LIE36" s="50"/>
      <c r="LIF36" s="50"/>
      <c r="LIG36" s="50"/>
      <c r="LIH36" s="50"/>
      <c r="LII36" s="50"/>
      <c r="LIJ36" s="50"/>
      <c r="LIK36" s="50"/>
      <c r="LIL36" s="50"/>
      <c r="LIM36" s="50"/>
      <c r="LIN36" s="50"/>
      <c r="LIO36" s="50"/>
      <c r="LIP36" s="50"/>
      <c r="LIQ36" s="50"/>
      <c r="LIR36" s="50"/>
      <c r="LIS36" s="50"/>
      <c r="LIT36" s="50"/>
      <c r="LIU36" s="50"/>
      <c r="LIV36" s="50"/>
      <c r="LIW36" s="50"/>
      <c r="LIX36" s="50"/>
      <c r="LIY36" s="50"/>
      <c r="LIZ36" s="50"/>
      <c r="LJA36" s="50"/>
      <c r="LJB36" s="50"/>
      <c r="LJC36" s="50"/>
      <c r="LJD36" s="50"/>
      <c r="LJE36" s="50"/>
      <c r="LJF36" s="50"/>
      <c r="LJG36" s="50"/>
      <c r="LJH36" s="50"/>
      <c r="LJI36" s="50"/>
      <c r="LJJ36" s="50"/>
      <c r="LJK36" s="50"/>
      <c r="LJL36" s="50"/>
      <c r="LJM36" s="50"/>
      <c r="LJN36" s="50"/>
      <c r="LJO36" s="50"/>
      <c r="LJP36" s="50"/>
      <c r="LJQ36" s="50"/>
      <c r="LJR36" s="50"/>
      <c r="LJS36" s="50"/>
      <c r="LJT36" s="50"/>
      <c r="LJU36" s="50"/>
      <c r="LJV36" s="50"/>
      <c r="LJW36" s="50"/>
      <c r="LJX36" s="50"/>
      <c r="LJY36" s="50"/>
      <c r="LJZ36" s="50"/>
      <c r="LKA36" s="50"/>
      <c r="LKB36" s="50"/>
      <c r="LKC36" s="50"/>
      <c r="LKD36" s="50"/>
      <c r="LKE36" s="50"/>
      <c r="LKF36" s="50"/>
      <c r="LKG36" s="50"/>
      <c r="LKH36" s="50"/>
      <c r="LKI36" s="50"/>
      <c r="LKJ36" s="50"/>
      <c r="LKK36" s="50"/>
      <c r="LKL36" s="50"/>
      <c r="LKM36" s="50"/>
      <c r="LKN36" s="50"/>
      <c r="LKO36" s="50"/>
      <c r="LKP36" s="50"/>
      <c r="LKQ36" s="50"/>
      <c r="LKR36" s="50"/>
      <c r="LKS36" s="50"/>
      <c r="LKT36" s="50"/>
      <c r="LKU36" s="50"/>
      <c r="LKV36" s="50"/>
      <c r="LKW36" s="50"/>
      <c r="LKX36" s="50"/>
      <c r="LKY36" s="50"/>
      <c r="LKZ36" s="50"/>
      <c r="LLA36" s="50"/>
      <c r="LLB36" s="50"/>
      <c r="LLC36" s="50"/>
      <c r="LLD36" s="50"/>
      <c r="LLE36" s="50"/>
      <c r="LLF36" s="50"/>
      <c r="LLG36" s="50"/>
      <c r="LLH36" s="50"/>
      <c r="LLI36" s="50"/>
      <c r="LLJ36" s="50"/>
      <c r="LLK36" s="50"/>
      <c r="LLL36" s="50"/>
      <c r="LLM36" s="50"/>
      <c r="LLN36" s="50"/>
      <c r="LLO36" s="50"/>
      <c r="LLP36" s="50"/>
      <c r="LLQ36" s="50"/>
      <c r="LLR36" s="50"/>
      <c r="LLS36" s="50"/>
      <c r="LLT36" s="50"/>
      <c r="LLU36" s="50"/>
      <c r="LLV36" s="50"/>
      <c r="LLW36" s="50"/>
      <c r="LLX36" s="50"/>
      <c r="LLY36" s="50"/>
      <c r="LLZ36" s="50"/>
      <c r="LMA36" s="50"/>
      <c r="LMB36" s="50"/>
      <c r="LMC36" s="50"/>
      <c r="LMD36" s="50"/>
      <c r="LME36" s="50"/>
      <c r="LMF36" s="50"/>
      <c r="LMG36" s="50"/>
      <c r="LMH36" s="50"/>
      <c r="LMI36" s="50"/>
      <c r="LMJ36" s="50"/>
      <c r="LMK36" s="50"/>
      <c r="LML36" s="50"/>
      <c r="LMM36" s="50"/>
      <c r="LMN36" s="50"/>
      <c r="LMO36" s="50"/>
      <c r="LMP36" s="50"/>
      <c r="LMQ36" s="50"/>
      <c r="LMR36" s="50"/>
      <c r="LMS36" s="50"/>
      <c r="LMT36" s="50"/>
      <c r="LMU36" s="50"/>
      <c r="LMV36" s="50"/>
      <c r="LMW36" s="50"/>
      <c r="LMX36" s="50"/>
      <c r="LMY36" s="50"/>
      <c r="LMZ36" s="50"/>
      <c r="LNA36" s="50"/>
      <c r="LNB36" s="50"/>
      <c r="LNC36" s="50"/>
      <c r="LND36" s="50"/>
      <c r="LNE36" s="50"/>
      <c r="LNF36" s="50"/>
      <c r="LNG36" s="50"/>
      <c r="LNH36" s="50"/>
      <c r="LNI36" s="50"/>
      <c r="LNJ36" s="50"/>
      <c r="LNK36" s="50"/>
      <c r="LNL36" s="50"/>
      <c r="LNM36" s="50"/>
      <c r="LNN36" s="50"/>
      <c r="LNO36" s="50"/>
      <c r="LNP36" s="50"/>
      <c r="LNQ36" s="50"/>
      <c r="LNR36" s="50"/>
      <c r="LNS36" s="50"/>
      <c r="LNT36" s="50"/>
      <c r="LNU36" s="50"/>
      <c r="LNV36" s="50"/>
      <c r="LNW36" s="50"/>
      <c r="LNX36" s="50"/>
      <c r="LNY36" s="50"/>
      <c r="LNZ36" s="50"/>
      <c r="LOA36" s="50"/>
      <c r="LOB36" s="50"/>
      <c r="LOC36" s="50"/>
      <c r="LOD36" s="50"/>
      <c r="LOE36" s="50"/>
      <c r="LOF36" s="50"/>
      <c r="LOG36" s="50"/>
      <c r="LOH36" s="50"/>
      <c r="LOI36" s="50"/>
      <c r="LOJ36" s="50"/>
      <c r="LOK36" s="50"/>
      <c r="LOL36" s="50"/>
      <c r="LOM36" s="50"/>
      <c r="LON36" s="50"/>
      <c r="LOO36" s="50"/>
      <c r="LOP36" s="50"/>
      <c r="LOQ36" s="50"/>
      <c r="LOR36" s="50"/>
      <c r="LOS36" s="50"/>
      <c r="LOT36" s="50"/>
      <c r="LOU36" s="50"/>
      <c r="LOV36" s="50"/>
      <c r="LOW36" s="50"/>
      <c r="LOX36" s="50"/>
      <c r="LOY36" s="50"/>
      <c r="LOZ36" s="50"/>
      <c r="LPA36" s="50"/>
      <c r="LPB36" s="50"/>
      <c r="LPC36" s="50"/>
      <c r="LPD36" s="50"/>
      <c r="LPE36" s="50"/>
      <c r="LPF36" s="50"/>
      <c r="LPG36" s="50"/>
      <c r="LPH36" s="50"/>
      <c r="LPI36" s="50"/>
      <c r="LPJ36" s="50"/>
      <c r="LPK36" s="50"/>
      <c r="LPL36" s="50"/>
      <c r="LPM36" s="50"/>
      <c r="LPN36" s="50"/>
      <c r="LPO36" s="50"/>
      <c r="LPP36" s="50"/>
      <c r="LPQ36" s="50"/>
      <c r="LPR36" s="50"/>
      <c r="LPS36" s="50"/>
      <c r="LPT36" s="50"/>
      <c r="LPU36" s="50"/>
      <c r="LPV36" s="50"/>
      <c r="LPW36" s="50"/>
      <c r="LPX36" s="50"/>
      <c r="LPY36" s="50"/>
      <c r="LPZ36" s="50"/>
      <c r="LQA36" s="50"/>
      <c r="LQB36" s="50"/>
      <c r="LQC36" s="50"/>
      <c r="LQD36" s="50"/>
      <c r="LQE36" s="50"/>
      <c r="LQF36" s="50"/>
      <c r="LQG36" s="50"/>
      <c r="LQH36" s="50"/>
      <c r="LQI36" s="50"/>
      <c r="LQJ36" s="50"/>
      <c r="LQK36" s="50"/>
      <c r="LQL36" s="50"/>
      <c r="LQM36" s="50"/>
      <c r="LQN36" s="50"/>
      <c r="LQO36" s="50"/>
      <c r="LQP36" s="50"/>
      <c r="LQQ36" s="50"/>
      <c r="LQR36" s="50"/>
      <c r="LQS36" s="50"/>
      <c r="LQT36" s="50"/>
      <c r="LQU36" s="50"/>
      <c r="LQV36" s="50"/>
      <c r="LQW36" s="50"/>
      <c r="LQX36" s="50"/>
      <c r="LQY36" s="50"/>
      <c r="LQZ36" s="50"/>
      <c r="LRA36" s="50"/>
      <c r="LRB36" s="50"/>
      <c r="LRC36" s="50"/>
      <c r="LRD36" s="50"/>
      <c r="LRE36" s="50"/>
      <c r="LRF36" s="50"/>
      <c r="LRG36" s="50"/>
      <c r="LRH36" s="50"/>
      <c r="LRI36" s="50"/>
      <c r="LRJ36" s="50"/>
      <c r="LRK36" s="50"/>
      <c r="LRL36" s="50"/>
      <c r="LRM36" s="50"/>
      <c r="LRN36" s="50"/>
      <c r="LRO36" s="50"/>
      <c r="LRP36" s="50"/>
      <c r="LRQ36" s="50"/>
      <c r="LRR36" s="50"/>
      <c r="LRS36" s="50"/>
      <c r="LRT36" s="50"/>
      <c r="LRU36" s="50"/>
      <c r="LRV36" s="50"/>
      <c r="LRW36" s="50"/>
      <c r="LRX36" s="50"/>
      <c r="LRY36" s="50"/>
      <c r="LRZ36" s="50"/>
      <c r="LSA36" s="50"/>
      <c r="LSB36" s="50"/>
      <c r="LSC36" s="50"/>
      <c r="LSD36" s="50"/>
      <c r="LSE36" s="50"/>
      <c r="LSF36" s="50"/>
      <c r="LSG36" s="50"/>
      <c r="LSH36" s="50"/>
      <c r="LSI36" s="50"/>
      <c r="LSJ36" s="50"/>
      <c r="LSK36" s="50"/>
      <c r="LSL36" s="50"/>
      <c r="LSM36" s="50"/>
      <c r="LSN36" s="50"/>
      <c r="LSO36" s="50"/>
      <c r="LSP36" s="50"/>
      <c r="LSQ36" s="50"/>
      <c r="LSR36" s="50"/>
      <c r="LSS36" s="50"/>
      <c r="LST36" s="50"/>
      <c r="LSU36" s="50"/>
      <c r="LSV36" s="50"/>
      <c r="LSW36" s="50"/>
      <c r="LSX36" s="50"/>
      <c r="LSY36" s="50"/>
      <c r="LSZ36" s="50"/>
      <c r="LTA36" s="50"/>
      <c r="LTB36" s="50"/>
      <c r="LTC36" s="50"/>
      <c r="LTD36" s="50"/>
      <c r="LTE36" s="50"/>
      <c r="LTF36" s="50"/>
      <c r="LTG36" s="50"/>
      <c r="LTH36" s="50"/>
      <c r="LTI36" s="50"/>
      <c r="LTJ36" s="50"/>
      <c r="LTK36" s="50"/>
      <c r="LTL36" s="50"/>
      <c r="LTM36" s="50"/>
      <c r="LTN36" s="50"/>
      <c r="LTO36" s="50"/>
      <c r="LTP36" s="50"/>
      <c r="LTQ36" s="50"/>
      <c r="LTR36" s="50"/>
      <c r="LTS36" s="50"/>
      <c r="LTT36" s="50"/>
      <c r="LTU36" s="50"/>
      <c r="LTV36" s="50"/>
      <c r="LTW36" s="50"/>
      <c r="LTX36" s="50"/>
      <c r="LTY36" s="50"/>
      <c r="LTZ36" s="50"/>
      <c r="LUA36" s="50"/>
      <c r="LUB36" s="50"/>
      <c r="LUC36" s="50"/>
      <c r="LUD36" s="50"/>
      <c r="LUE36" s="50"/>
      <c r="LUF36" s="50"/>
      <c r="LUG36" s="50"/>
      <c r="LUH36" s="50"/>
      <c r="LUI36" s="50"/>
      <c r="LUJ36" s="50"/>
      <c r="LUK36" s="50"/>
      <c r="LUL36" s="50"/>
      <c r="LUM36" s="50"/>
      <c r="LUN36" s="50"/>
      <c r="LUO36" s="50"/>
      <c r="LUP36" s="50"/>
      <c r="LUQ36" s="50"/>
      <c r="LUR36" s="50"/>
      <c r="LUS36" s="50"/>
      <c r="LUT36" s="50"/>
      <c r="LUU36" s="50"/>
      <c r="LUV36" s="50"/>
      <c r="LUW36" s="50"/>
      <c r="LUX36" s="50"/>
      <c r="LUY36" s="50"/>
      <c r="LUZ36" s="50"/>
      <c r="LVA36" s="50"/>
      <c r="LVB36" s="50"/>
      <c r="LVC36" s="50"/>
      <c r="LVD36" s="50"/>
      <c r="LVE36" s="50"/>
      <c r="LVF36" s="50"/>
      <c r="LVG36" s="50"/>
      <c r="LVH36" s="50"/>
      <c r="LVI36" s="50"/>
      <c r="LVJ36" s="50"/>
      <c r="LVK36" s="50"/>
      <c r="LVL36" s="50"/>
      <c r="LVM36" s="50"/>
      <c r="LVN36" s="50"/>
      <c r="LVO36" s="50"/>
      <c r="LVP36" s="50"/>
      <c r="LVQ36" s="50"/>
      <c r="LVR36" s="50"/>
      <c r="LVS36" s="50"/>
      <c r="LVT36" s="50"/>
      <c r="LVU36" s="50"/>
      <c r="LVV36" s="50"/>
      <c r="LVW36" s="50"/>
      <c r="LVX36" s="50"/>
      <c r="LVY36" s="50"/>
      <c r="LVZ36" s="50"/>
      <c r="LWA36" s="50"/>
      <c r="LWB36" s="50"/>
      <c r="LWC36" s="50"/>
      <c r="LWD36" s="50"/>
      <c r="LWE36" s="50"/>
      <c r="LWF36" s="50"/>
      <c r="LWG36" s="50"/>
      <c r="LWH36" s="50"/>
      <c r="LWI36" s="50"/>
      <c r="LWJ36" s="50"/>
      <c r="LWK36" s="50"/>
      <c r="LWL36" s="50"/>
      <c r="LWM36" s="50"/>
      <c r="LWN36" s="50"/>
      <c r="LWO36" s="50"/>
      <c r="LWP36" s="50"/>
      <c r="LWQ36" s="50"/>
      <c r="LWR36" s="50"/>
      <c r="LWS36" s="50"/>
      <c r="LWT36" s="50"/>
      <c r="LWU36" s="50"/>
      <c r="LWV36" s="50"/>
      <c r="LWW36" s="50"/>
      <c r="LWX36" s="50"/>
      <c r="LWY36" s="50"/>
      <c r="LWZ36" s="50"/>
      <c r="LXA36" s="50"/>
      <c r="LXB36" s="50"/>
      <c r="LXC36" s="50"/>
      <c r="LXD36" s="50"/>
      <c r="LXE36" s="50"/>
      <c r="LXF36" s="50"/>
      <c r="LXG36" s="50"/>
      <c r="LXH36" s="50"/>
      <c r="LXI36" s="50"/>
      <c r="LXJ36" s="50"/>
      <c r="LXK36" s="50"/>
      <c r="LXL36" s="50"/>
      <c r="LXM36" s="50"/>
      <c r="LXN36" s="50"/>
      <c r="LXO36" s="50"/>
      <c r="LXP36" s="50"/>
      <c r="LXQ36" s="50"/>
      <c r="LXR36" s="50"/>
      <c r="LXS36" s="50"/>
      <c r="LXT36" s="50"/>
      <c r="LXU36" s="50"/>
      <c r="LXV36" s="50"/>
      <c r="LXW36" s="50"/>
      <c r="LXX36" s="50"/>
      <c r="LXY36" s="50"/>
      <c r="LXZ36" s="50"/>
      <c r="LYA36" s="50"/>
      <c r="LYB36" s="50"/>
      <c r="LYC36" s="50"/>
      <c r="LYD36" s="50"/>
      <c r="LYE36" s="50"/>
      <c r="LYF36" s="50"/>
      <c r="LYG36" s="50"/>
      <c r="LYH36" s="50"/>
      <c r="LYI36" s="50"/>
      <c r="LYJ36" s="50"/>
      <c r="LYK36" s="50"/>
      <c r="LYL36" s="50"/>
      <c r="LYM36" s="50"/>
      <c r="LYN36" s="50"/>
      <c r="LYO36" s="50"/>
      <c r="LYP36" s="50"/>
      <c r="LYQ36" s="50"/>
      <c r="LYR36" s="50"/>
      <c r="LYS36" s="50"/>
      <c r="LYT36" s="50"/>
      <c r="LYU36" s="50"/>
      <c r="LYV36" s="50"/>
      <c r="LYW36" s="50"/>
      <c r="LYX36" s="50"/>
      <c r="LYY36" s="50"/>
      <c r="LYZ36" s="50"/>
      <c r="LZA36" s="50"/>
      <c r="LZB36" s="50"/>
      <c r="LZC36" s="50"/>
      <c r="LZD36" s="50"/>
      <c r="LZE36" s="50"/>
      <c r="LZF36" s="50"/>
      <c r="LZG36" s="50"/>
      <c r="LZH36" s="50"/>
      <c r="LZI36" s="50"/>
      <c r="LZJ36" s="50"/>
      <c r="LZK36" s="50"/>
      <c r="LZL36" s="50"/>
      <c r="LZM36" s="50"/>
      <c r="LZN36" s="50"/>
      <c r="LZO36" s="50"/>
      <c r="LZP36" s="50"/>
      <c r="LZQ36" s="50"/>
      <c r="LZR36" s="50"/>
      <c r="LZS36" s="50"/>
      <c r="LZT36" s="50"/>
      <c r="LZU36" s="50"/>
      <c r="LZV36" s="50"/>
      <c r="LZW36" s="50"/>
      <c r="LZX36" s="50"/>
      <c r="LZY36" s="50"/>
      <c r="LZZ36" s="50"/>
      <c r="MAA36" s="50"/>
      <c r="MAB36" s="50"/>
      <c r="MAC36" s="50"/>
      <c r="MAD36" s="50"/>
      <c r="MAE36" s="50"/>
      <c r="MAF36" s="50"/>
      <c r="MAG36" s="50"/>
      <c r="MAH36" s="50"/>
      <c r="MAI36" s="50"/>
      <c r="MAJ36" s="50"/>
      <c r="MAK36" s="50"/>
      <c r="MAL36" s="50"/>
      <c r="MAM36" s="50"/>
      <c r="MAN36" s="50"/>
      <c r="MAO36" s="50"/>
      <c r="MAP36" s="50"/>
      <c r="MAQ36" s="50"/>
      <c r="MAR36" s="50"/>
      <c r="MAS36" s="50"/>
      <c r="MAT36" s="50"/>
      <c r="MAU36" s="50"/>
      <c r="MAV36" s="50"/>
      <c r="MAW36" s="50"/>
      <c r="MAX36" s="50"/>
      <c r="MAY36" s="50"/>
      <c r="MAZ36" s="50"/>
      <c r="MBA36" s="50"/>
      <c r="MBB36" s="50"/>
      <c r="MBC36" s="50"/>
      <c r="MBD36" s="50"/>
      <c r="MBE36" s="50"/>
      <c r="MBF36" s="50"/>
      <c r="MBG36" s="50"/>
      <c r="MBH36" s="50"/>
      <c r="MBI36" s="50"/>
      <c r="MBJ36" s="50"/>
      <c r="MBK36" s="50"/>
      <c r="MBL36" s="50"/>
      <c r="MBM36" s="50"/>
      <c r="MBN36" s="50"/>
      <c r="MBO36" s="50"/>
      <c r="MBP36" s="50"/>
      <c r="MBQ36" s="50"/>
      <c r="MBR36" s="50"/>
      <c r="MBS36" s="50"/>
      <c r="MBT36" s="50"/>
      <c r="MBU36" s="50"/>
      <c r="MBV36" s="50"/>
      <c r="MBW36" s="50"/>
      <c r="MBX36" s="50"/>
      <c r="MBY36" s="50"/>
      <c r="MBZ36" s="50"/>
      <c r="MCA36" s="50"/>
      <c r="MCB36" s="50"/>
      <c r="MCC36" s="50"/>
      <c r="MCD36" s="50"/>
      <c r="MCE36" s="50"/>
      <c r="MCF36" s="50"/>
      <c r="MCG36" s="50"/>
      <c r="MCH36" s="50"/>
      <c r="MCI36" s="50"/>
      <c r="MCJ36" s="50"/>
      <c r="MCK36" s="50"/>
      <c r="MCL36" s="50"/>
      <c r="MCM36" s="50"/>
      <c r="MCN36" s="50"/>
      <c r="MCO36" s="50"/>
      <c r="MCP36" s="50"/>
      <c r="MCQ36" s="50"/>
      <c r="MCR36" s="50"/>
      <c r="MCS36" s="50"/>
      <c r="MCT36" s="50"/>
      <c r="MCU36" s="50"/>
      <c r="MCV36" s="50"/>
      <c r="MCW36" s="50"/>
      <c r="MCX36" s="50"/>
      <c r="MCY36" s="50"/>
      <c r="MCZ36" s="50"/>
      <c r="MDA36" s="50"/>
      <c r="MDB36" s="50"/>
      <c r="MDC36" s="50"/>
      <c r="MDD36" s="50"/>
      <c r="MDE36" s="50"/>
      <c r="MDF36" s="50"/>
      <c r="MDG36" s="50"/>
      <c r="MDH36" s="50"/>
      <c r="MDI36" s="50"/>
      <c r="MDJ36" s="50"/>
      <c r="MDK36" s="50"/>
      <c r="MDL36" s="50"/>
      <c r="MDM36" s="50"/>
      <c r="MDN36" s="50"/>
      <c r="MDO36" s="50"/>
      <c r="MDP36" s="50"/>
      <c r="MDQ36" s="50"/>
      <c r="MDR36" s="50"/>
      <c r="MDS36" s="50"/>
      <c r="MDT36" s="50"/>
      <c r="MDU36" s="50"/>
      <c r="MDV36" s="50"/>
      <c r="MDW36" s="50"/>
      <c r="MDX36" s="50"/>
      <c r="MDY36" s="50"/>
      <c r="MDZ36" s="50"/>
      <c r="MEA36" s="50"/>
      <c r="MEB36" s="50"/>
      <c r="MEC36" s="50"/>
      <c r="MED36" s="50"/>
      <c r="MEE36" s="50"/>
      <c r="MEF36" s="50"/>
      <c r="MEG36" s="50"/>
      <c r="MEH36" s="50"/>
      <c r="MEI36" s="50"/>
      <c r="MEJ36" s="50"/>
      <c r="MEK36" s="50"/>
      <c r="MEL36" s="50"/>
      <c r="MEM36" s="50"/>
      <c r="MEN36" s="50"/>
      <c r="MEO36" s="50"/>
      <c r="MEP36" s="50"/>
      <c r="MEQ36" s="50"/>
      <c r="MER36" s="50"/>
      <c r="MES36" s="50"/>
      <c r="MET36" s="50"/>
      <c r="MEU36" s="50"/>
      <c r="MEV36" s="50"/>
      <c r="MEW36" s="50"/>
      <c r="MEX36" s="50"/>
      <c r="MEY36" s="50"/>
      <c r="MEZ36" s="50"/>
      <c r="MFA36" s="50"/>
      <c r="MFB36" s="50"/>
      <c r="MFC36" s="50"/>
      <c r="MFD36" s="50"/>
      <c r="MFE36" s="50"/>
      <c r="MFF36" s="50"/>
      <c r="MFG36" s="50"/>
      <c r="MFH36" s="50"/>
      <c r="MFI36" s="50"/>
      <c r="MFJ36" s="50"/>
      <c r="MFK36" s="50"/>
      <c r="MFL36" s="50"/>
      <c r="MFM36" s="50"/>
      <c r="MFN36" s="50"/>
      <c r="MFO36" s="50"/>
      <c r="MFP36" s="50"/>
      <c r="MFQ36" s="50"/>
      <c r="MFR36" s="50"/>
      <c r="MFS36" s="50"/>
      <c r="MFT36" s="50"/>
      <c r="MFU36" s="50"/>
      <c r="MFV36" s="50"/>
      <c r="MFW36" s="50"/>
      <c r="MFX36" s="50"/>
      <c r="MFY36" s="50"/>
      <c r="MFZ36" s="50"/>
      <c r="MGA36" s="50"/>
      <c r="MGB36" s="50"/>
      <c r="MGC36" s="50"/>
      <c r="MGD36" s="50"/>
      <c r="MGE36" s="50"/>
      <c r="MGF36" s="50"/>
      <c r="MGG36" s="50"/>
      <c r="MGH36" s="50"/>
      <c r="MGI36" s="50"/>
      <c r="MGJ36" s="50"/>
      <c r="MGK36" s="50"/>
      <c r="MGL36" s="50"/>
      <c r="MGM36" s="50"/>
      <c r="MGN36" s="50"/>
      <c r="MGO36" s="50"/>
      <c r="MGP36" s="50"/>
      <c r="MGQ36" s="50"/>
      <c r="MGR36" s="50"/>
      <c r="MGS36" s="50"/>
      <c r="MGT36" s="50"/>
      <c r="MGU36" s="50"/>
      <c r="MGV36" s="50"/>
      <c r="MGW36" s="50"/>
      <c r="MGX36" s="50"/>
      <c r="MGY36" s="50"/>
      <c r="MGZ36" s="50"/>
      <c r="MHA36" s="50"/>
      <c r="MHB36" s="50"/>
      <c r="MHC36" s="50"/>
      <c r="MHD36" s="50"/>
      <c r="MHE36" s="50"/>
      <c r="MHF36" s="50"/>
      <c r="MHG36" s="50"/>
      <c r="MHH36" s="50"/>
      <c r="MHI36" s="50"/>
      <c r="MHJ36" s="50"/>
      <c r="MHK36" s="50"/>
      <c r="MHL36" s="50"/>
      <c r="MHM36" s="50"/>
      <c r="MHN36" s="50"/>
      <c r="MHO36" s="50"/>
      <c r="MHP36" s="50"/>
      <c r="MHQ36" s="50"/>
      <c r="MHR36" s="50"/>
      <c r="MHS36" s="50"/>
      <c r="MHT36" s="50"/>
      <c r="MHU36" s="50"/>
      <c r="MHV36" s="50"/>
      <c r="MHW36" s="50"/>
      <c r="MHX36" s="50"/>
      <c r="MHY36" s="50"/>
      <c r="MHZ36" s="50"/>
      <c r="MIA36" s="50"/>
      <c r="MIB36" s="50"/>
      <c r="MIC36" s="50"/>
      <c r="MID36" s="50"/>
      <c r="MIE36" s="50"/>
      <c r="MIF36" s="50"/>
      <c r="MIG36" s="50"/>
      <c r="MIH36" s="50"/>
      <c r="MII36" s="50"/>
      <c r="MIJ36" s="50"/>
      <c r="MIK36" s="50"/>
      <c r="MIL36" s="50"/>
      <c r="MIM36" s="50"/>
      <c r="MIN36" s="50"/>
      <c r="MIO36" s="50"/>
      <c r="MIP36" s="50"/>
      <c r="MIQ36" s="50"/>
      <c r="MIR36" s="50"/>
      <c r="MIS36" s="50"/>
      <c r="MIT36" s="50"/>
      <c r="MIU36" s="50"/>
      <c r="MIV36" s="50"/>
      <c r="MIW36" s="50"/>
      <c r="MIX36" s="50"/>
      <c r="MIY36" s="50"/>
      <c r="MIZ36" s="50"/>
      <c r="MJA36" s="50"/>
      <c r="MJB36" s="50"/>
      <c r="MJC36" s="50"/>
      <c r="MJD36" s="50"/>
      <c r="MJE36" s="50"/>
      <c r="MJF36" s="50"/>
      <c r="MJG36" s="50"/>
      <c r="MJH36" s="50"/>
      <c r="MJI36" s="50"/>
      <c r="MJJ36" s="50"/>
      <c r="MJK36" s="50"/>
      <c r="MJL36" s="50"/>
      <c r="MJM36" s="50"/>
      <c r="MJN36" s="50"/>
      <c r="MJO36" s="50"/>
      <c r="MJP36" s="50"/>
      <c r="MJQ36" s="50"/>
      <c r="MJR36" s="50"/>
      <c r="MJS36" s="50"/>
      <c r="MJT36" s="50"/>
      <c r="MJU36" s="50"/>
      <c r="MJV36" s="50"/>
      <c r="MJW36" s="50"/>
      <c r="MJX36" s="50"/>
      <c r="MJY36" s="50"/>
      <c r="MJZ36" s="50"/>
      <c r="MKA36" s="50"/>
      <c r="MKB36" s="50"/>
      <c r="MKC36" s="50"/>
      <c r="MKD36" s="50"/>
      <c r="MKE36" s="50"/>
      <c r="MKF36" s="50"/>
      <c r="MKG36" s="50"/>
      <c r="MKH36" s="50"/>
      <c r="MKI36" s="50"/>
      <c r="MKJ36" s="50"/>
      <c r="MKK36" s="50"/>
      <c r="MKL36" s="50"/>
      <c r="MKM36" s="50"/>
      <c r="MKN36" s="50"/>
      <c r="MKO36" s="50"/>
      <c r="MKP36" s="50"/>
      <c r="MKQ36" s="50"/>
      <c r="MKR36" s="50"/>
      <c r="MKS36" s="50"/>
      <c r="MKT36" s="50"/>
      <c r="MKU36" s="50"/>
      <c r="MKV36" s="50"/>
      <c r="MKW36" s="50"/>
      <c r="MKX36" s="50"/>
      <c r="MKY36" s="50"/>
      <c r="MKZ36" s="50"/>
      <c r="MLA36" s="50"/>
      <c r="MLB36" s="50"/>
      <c r="MLC36" s="50"/>
      <c r="MLD36" s="50"/>
      <c r="MLE36" s="50"/>
      <c r="MLF36" s="50"/>
      <c r="MLG36" s="50"/>
      <c r="MLH36" s="50"/>
      <c r="MLI36" s="50"/>
      <c r="MLJ36" s="50"/>
      <c r="MLK36" s="50"/>
      <c r="MLL36" s="50"/>
      <c r="MLM36" s="50"/>
      <c r="MLN36" s="50"/>
      <c r="MLO36" s="50"/>
      <c r="MLP36" s="50"/>
      <c r="MLQ36" s="50"/>
      <c r="MLR36" s="50"/>
      <c r="MLS36" s="50"/>
      <c r="MLT36" s="50"/>
      <c r="MLU36" s="50"/>
      <c r="MLV36" s="50"/>
      <c r="MLW36" s="50"/>
      <c r="MLX36" s="50"/>
      <c r="MLY36" s="50"/>
      <c r="MLZ36" s="50"/>
      <c r="MMA36" s="50"/>
      <c r="MMB36" s="50"/>
      <c r="MMC36" s="50"/>
      <c r="MMD36" s="50"/>
      <c r="MME36" s="50"/>
      <c r="MMF36" s="50"/>
      <c r="MMG36" s="50"/>
      <c r="MMH36" s="50"/>
      <c r="MMI36" s="50"/>
      <c r="MMJ36" s="50"/>
      <c r="MMK36" s="50"/>
      <c r="MML36" s="50"/>
      <c r="MMM36" s="50"/>
      <c r="MMN36" s="50"/>
      <c r="MMO36" s="50"/>
      <c r="MMP36" s="50"/>
      <c r="MMQ36" s="50"/>
      <c r="MMR36" s="50"/>
      <c r="MMS36" s="50"/>
      <c r="MMT36" s="50"/>
      <c r="MMU36" s="50"/>
      <c r="MMV36" s="50"/>
      <c r="MMW36" s="50"/>
      <c r="MMX36" s="50"/>
      <c r="MMY36" s="50"/>
      <c r="MMZ36" s="50"/>
      <c r="MNA36" s="50"/>
      <c r="MNB36" s="50"/>
      <c r="MNC36" s="50"/>
      <c r="MND36" s="50"/>
      <c r="MNE36" s="50"/>
      <c r="MNF36" s="50"/>
      <c r="MNG36" s="50"/>
      <c r="MNH36" s="50"/>
      <c r="MNI36" s="50"/>
      <c r="MNJ36" s="50"/>
      <c r="MNK36" s="50"/>
      <c r="MNL36" s="50"/>
      <c r="MNM36" s="50"/>
      <c r="MNN36" s="50"/>
      <c r="MNO36" s="50"/>
      <c r="MNP36" s="50"/>
      <c r="MNQ36" s="50"/>
      <c r="MNR36" s="50"/>
      <c r="MNS36" s="50"/>
      <c r="MNT36" s="50"/>
      <c r="MNU36" s="50"/>
      <c r="MNV36" s="50"/>
      <c r="MNW36" s="50"/>
      <c r="MNX36" s="50"/>
      <c r="MNY36" s="50"/>
      <c r="MNZ36" s="50"/>
      <c r="MOA36" s="50"/>
      <c r="MOB36" s="50"/>
      <c r="MOC36" s="50"/>
      <c r="MOD36" s="50"/>
      <c r="MOE36" s="50"/>
      <c r="MOF36" s="50"/>
      <c r="MOG36" s="50"/>
      <c r="MOH36" s="50"/>
      <c r="MOI36" s="50"/>
      <c r="MOJ36" s="50"/>
      <c r="MOK36" s="50"/>
      <c r="MOL36" s="50"/>
      <c r="MOM36" s="50"/>
      <c r="MON36" s="50"/>
      <c r="MOO36" s="50"/>
      <c r="MOP36" s="50"/>
      <c r="MOQ36" s="50"/>
      <c r="MOR36" s="50"/>
      <c r="MOS36" s="50"/>
      <c r="MOT36" s="50"/>
      <c r="MOU36" s="50"/>
      <c r="MOV36" s="50"/>
      <c r="MOW36" s="50"/>
      <c r="MOX36" s="50"/>
      <c r="MOY36" s="50"/>
      <c r="MOZ36" s="50"/>
      <c r="MPA36" s="50"/>
      <c r="MPB36" s="50"/>
      <c r="MPC36" s="50"/>
      <c r="MPD36" s="50"/>
      <c r="MPE36" s="50"/>
      <c r="MPF36" s="50"/>
      <c r="MPG36" s="50"/>
      <c r="MPH36" s="50"/>
      <c r="MPI36" s="50"/>
      <c r="MPJ36" s="50"/>
      <c r="MPK36" s="50"/>
      <c r="MPL36" s="50"/>
      <c r="MPM36" s="50"/>
      <c r="MPN36" s="50"/>
      <c r="MPO36" s="50"/>
      <c r="MPP36" s="50"/>
      <c r="MPQ36" s="50"/>
      <c r="MPR36" s="50"/>
      <c r="MPS36" s="50"/>
      <c r="MPT36" s="50"/>
      <c r="MPU36" s="50"/>
      <c r="MPV36" s="50"/>
      <c r="MPW36" s="50"/>
      <c r="MPX36" s="50"/>
      <c r="MPY36" s="50"/>
      <c r="MPZ36" s="50"/>
      <c r="MQA36" s="50"/>
      <c r="MQB36" s="50"/>
      <c r="MQC36" s="50"/>
      <c r="MQD36" s="50"/>
      <c r="MQE36" s="50"/>
      <c r="MQF36" s="50"/>
      <c r="MQG36" s="50"/>
      <c r="MQH36" s="50"/>
      <c r="MQI36" s="50"/>
      <c r="MQJ36" s="50"/>
      <c r="MQK36" s="50"/>
      <c r="MQL36" s="50"/>
      <c r="MQM36" s="50"/>
      <c r="MQN36" s="50"/>
      <c r="MQO36" s="50"/>
      <c r="MQP36" s="50"/>
      <c r="MQQ36" s="50"/>
      <c r="MQR36" s="50"/>
      <c r="MQS36" s="50"/>
      <c r="MQT36" s="50"/>
      <c r="MQU36" s="50"/>
      <c r="MQV36" s="50"/>
      <c r="MQW36" s="50"/>
      <c r="MQX36" s="50"/>
      <c r="MQY36" s="50"/>
      <c r="MQZ36" s="50"/>
      <c r="MRA36" s="50"/>
      <c r="MRB36" s="50"/>
      <c r="MRC36" s="50"/>
      <c r="MRD36" s="50"/>
      <c r="MRE36" s="50"/>
      <c r="MRF36" s="50"/>
      <c r="MRG36" s="50"/>
      <c r="MRH36" s="50"/>
      <c r="MRI36" s="50"/>
      <c r="MRJ36" s="50"/>
      <c r="MRK36" s="50"/>
      <c r="MRL36" s="50"/>
      <c r="MRM36" s="50"/>
      <c r="MRN36" s="50"/>
      <c r="MRO36" s="50"/>
      <c r="MRP36" s="50"/>
      <c r="MRQ36" s="50"/>
      <c r="MRR36" s="50"/>
      <c r="MRS36" s="50"/>
      <c r="MRT36" s="50"/>
      <c r="MRU36" s="50"/>
      <c r="MRV36" s="50"/>
      <c r="MRW36" s="50"/>
      <c r="MRX36" s="50"/>
      <c r="MRY36" s="50"/>
      <c r="MRZ36" s="50"/>
      <c r="MSA36" s="50"/>
      <c r="MSB36" s="50"/>
      <c r="MSC36" s="50"/>
      <c r="MSD36" s="50"/>
      <c r="MSE36" s="50"/>
      <c r="MSF36" s="50"/>
      <c r="MSG36" s="50"/>
      <c r="MSH36" s="50"/>
      <c r="MSI36" s="50"/>
      <c r="MSJ36" s="50"/>
      <c r="MSK36" s="50"/>
      <c r="MSL36" s="50"/>
      <c r="MSM36" s="50"/>
      <c r="MSN36" s="50"/>
      <c r="MSO36" s="50"/>
      <c r="MSP36" s="50"/>
      <c r="MSQ36" s="50"/>
      <c r="MSR36" s="50"/>
      <c r="MSS36" s="50"/>
      <c r="MST36" s="50"/>
      <c r="MSU36" s="50"/>
      <c r="MSV36" s="50"/>
      <c r="MSW36" s="50"/>
      <c r="MSX36" s="50"/>
      <c r="MSY36" s="50"/>
      <c r="MSZ36" s="50"/>
      <c r="MTA36" s="50"/>
      <c r="MTB36" s="50"/>
      <c r="MTC36" s="50"/>
      <c r="MTD36" s="50"/>
      <c r="MTE36" s="50"/>
      <c r="MTF36" s="50"/>
      <c r="MTG36" s="50"/>
      <c r="MTH36" s="50"/>
      <c r="MTI36" s="50"/>
      <c r="MTJ36" s="50"/>
      <c r="MTK36" s="50"/>
      <c r="MTL36" s="50"/>
      <c r="MTM36" s="50"/>
      <c r="MTN36" s="50"/>
      <c r="MTO36" s="50"/>
      <c r="MTP36" s="50"/>
      <c r="MTQ36" s="50"/>
      <c r="MTR36" s="50"/>
      <c r="MTS36" s="50"/>
      <c r="MTT36" s="50"/>
      <c r="MTU36" s="50"/>
      <c r="MTV36" s="50"/>
      <c r="MTW36" s="50"/>
      <c r="MTX36" s="50"/>
      <c r="MTY36" s="50"/>
      <c r="MTZ36" s="50"/>
      <c r="MUA36" s="50"/>
      <c r="MUB36" s="50"/>
      <c r="MUC36" s="50"/>
      <c r="MUD36" s="50"/>
      <c r="MUE36" s="50"/>
      <c r="MUF36" s="50"/>
      <c r="MUG36" s="50"/>
      <c r="MUH36" s="50"/>
      <c r="MUI36" s="50"/>
      <c r="MUJ36" s="50"/>
      <c r="MUK36" s="50"/>
      <c r="MUL36" s="50"/>
      <c r="MUM36" s="50"/>
      <c r="MUN36" s="50"/>
      <c r="MUO36" s="50"/>
      <c r="MUP36" s="50"/>
      <c r="MUQ36" s="50"/>
      <c r="MUR36" s="50"/>
      <c r="MUS36" s="50"/>
      <c r="MUT36" s="50"/>
      <c r="MUU36" s="50"/>
      <c r="MUV36" s="50"/>
      <c r="MUW36" s="50"/>
      <c r="MUX36" s="50"/>
      <c r="MUY36" s="50"/>
      <c r="MUZ36" s="50"/>
      <c r="MVA36" s="50"/>
      <c r="MVB36" s="50"/>
      <c r="MVC36" s="50"/>
      <c r="MVD36" s="50"/>
      <c r="MVE36" s="50"/>
      <c r="MVF36" s="50"/>
      <c r="MVG36" s="50"/>
      <c r="MVH36" s="50"/>
      <c r="MVI36" s="50"/>
      <c r="MVJ36" s="50"/>
      <c r="MVK36" s="50"/>
      <c r="MVL36" s="50"/>
      <c r="MVM36" s="50"/>
      <c r="MVN36" s="50"/>
      <c r="MVO36" s="50"/>
      <c r="MVP36" s="50"/>
      <c r="MVQ36" s="50"/>
      <c r="MVR36" s="50"/>
      <c r="MVS36" s="50"/>
      <c r="MVT36" s="50"/>
      <c r="MVU36" s="50"/>
      <c r="MVV36" s="50"/>
      <c r="MVW36" s="50"/>
      <c r="MVX36" s="50"/>
      <c r="MVY36" s="50"/>
      <c r="MVZ36" s="50"/>
      <c r="MWA36" s="50"/>
      <c r="MWB36" s="50"/>
      <c r="MWC36" s="50"/>
      <c r="MWD36" s="50"/>
      <c r="MWE36" s="50"/>
      <c r="MWF36" s="50"/>
      <c r="MWG36" s="50"/>
      <c r="MWH36" s="50"/>
      <c r="MWI36" s="50"/>
      <c r="MWJ36" s="50"/>
      <c r="MWK36" s="50"/>
      <c r="MWL36" s="50"/>
      <c r="MWM36" s="50"/>
      <c r="MWN36" s="50"/>
      <c r="MWO36" s="50"/>
      <c r="MWP36" s="50"/>
      <c r="MWQ36" s="50"/>
      <c r="MWR36" s="50"/>
      <c r="MWS36" s="50"/>
      <c r="MWT36" s="50"/>
      <c r="MWU36" s="50"/>
      <c r="MWV36" s="50"/>
      <c r="MWW36" s="50"/>
      <c r="MWX36" s="50"/>
      <c r="MWY36" s="50"/>
      <c r="MWZ36" s="50"/>
      <c r="MXA36" s="50"/>
      <c r="MXB36" s="50"/>
      <c r="MXC36" s="50"/>
      <c r="MXD36" s="50"/>
      <c r="MXE36" s="50"/>
      <c r="MXF36" s="50"/>
      <c r="MXG36" s="50"/>
      <c r="MXH36" s="50"/>
      <c r="MXI36" s="50"/>
      <c r="MXJ36" s="50"/>
      <c r="MXK36" s="50"/>
      <c r="MXL36" s="50"/>
      <c r="MXM36" s="50"/>
      <c r="MXN36" s="50"/>
      <c r="MXO36" s="50"/>
      <c r="MXP36" s="50"/>
      <c r="MXQ36" s="50"/>
      <c r="MXR36" s="50"/>
      <c r="MXS36" s="50"/>
      <c r="MXT36" s="50"/>
      <c r="MXU36" s="50"/>
      <c r="MXV36" s="50"/>
      <c r="MXW36" s="50"/>
      <c r="MXX36" s="50"/>
      <c r="MXY36" s="50"/>
      <c r="MXZ36" s="50"/>
      <c r="MYA36" s="50"/>
      <c r="MYB36" s="50"/>
      <c r="MYC36" s="50"/>
      <c r="MYD36" s="50"/>
      <c r="MYE36" s="50"/>
      <c r="MYF36" s="50"/>
      <c r="MYG36" s="50"/>
      <c r="MYH36" s="50"/>
      <c r="MYI36" s="50"/>
      <c r="MYJ36" s="50"/>
      <c r="MYK36" s="50"/>
      <c r="MYL36" s="50"/>
      <c r="MYM36" s="50"/>
      <c r="MYN36" s="50"/>
      <c r="MYO36" s="50"/>
      <c r="MYP36" s="50"/>
      <c r="MYQ36" s="50"/>
      <c r="MYR36" s="50"/>
      <c r="MYS36" s="50"/>
      <c r="MYT36" s="50"/>
      <c r="MYU36" s="50"/>
      <c r="MYV36" s="50"/>
      <c r="MYW36" s="50"/>
      <c r="MYX36" s="50"/>
      <c r="MYY36" s="50"/>
      <c r="MYZ36" s="50"/>
      <c r="MZA36" s="50"/>
      <c r="MZB36" s="50"/>
      <c r="MZC36" s="50"/>
      <c r="MZD36" s="50"/>
      <c r="MZE36" s="50"/>
      <c r="MZF36" s="50"/>
      <c r="MZG36" s="50"/>
      <c r="MZH36" s="50"/>
      <c r="MZI36" s="50"/>
      <c r="MZJ36" s="50"/>
      <c r="MZK36" s="50"/>
      <c r="MZL36" s="50"/>
      <c r="MZM36" s="50"/>
      <c r="MZN36" s="50"/>
      <c r="MZO36" s="50"/>
      <c r="MZP36" s="50"/>
      <c r="MZQ36" s="50"/>
      <c r="MZR36" s="50"/>
      <c r="MZS36" s="50"/>
      <c r="MZT36" s="50"/>
      <c r="MZU36" s="50"/>
      <c r="MZV36" s="50"/>
      <c r="MZW36" s="50"/>
      <c r="MZX36" s="50"/>
      <c r="MZY36" s="50"/>
      <c r="MZZ36" s="50"/>
      <c r="NAA36" s="50"/>
      <c r="NAB36" s="50"/>
      <c r="NAC36" s="50"/>
      <c r="NAD36" s="50"/>
      <c r="NAE36" s="50"/>
      <c r="NAF36" s="50"/>
      <c r="NAG36" s="50"/>
      <c r="NAH36" s="50"/>
      <c r="NAI36" s="50"/>
      <c r="NAJ36" s="50"/>
      <c r="NAK36" s="50"/>
      <c r="NAL36" s="50"/>
      <c r="NAM36" s="50"/>
      <c r="NAN36" s="50"/>
      <c r="NAO36" s="50"/>
      <c r="NAP36" s="50"/>
      <c r="NAQ36" s="50"/>
      <c r="NAR36" s="50"/>
      <c r="NAS36" s="50"/>
      <c r="NAT36" s="50"/>
      <c r="NAU36" s="50"/>
      <c r="NAV36" s="50"/>
      <c r="NAW36" s="50"/>
      <c r="NAX36" s="50"/>
      <c r="NAY36" s="50"/>
      <c r="NAZ36" s="50"/>
      <c r="NBA36" s="50"/>
      <c r="NBB36" s="50"/>
      <c r="NBC36" s="50"/>
      <c r="NBD36" s="50"/>
      <c r="NBE36" s="50"/>
      <c r="NBF36" s="50"/>
      <c r="NBG36" s="50"/>
      <c r="NBH36" s="50"/>
      <c r="NBI36" s="50"/>
      <c r="NBJ36" s="50"/>
      <c r="NBK36" s="50"/>
      <c r="NBL36" s="50"/>
      <c r="NBM36" s="50"/>
      <c r="NBN36" s="50"/>
      <c r="NBO36" s="50"/>
      <c r="NBP36" s="50"/>
      <c r="NBQ36" s="50"/>
      <c r="NBR36" s="50"/>
      <c r="NBS36" s="50"/>
      <c r="NBT36" s="50"/>
      <c r="NBU36" s="50"/>
      <c r="NBV36" s="50"/>
      <c r="NBW36" s="50"/>
      <c r="NBX36" s="50"/>
      <c r="NBY36" s="50"/>
      <c r="NBZ36" s="50"/>
      <c r="NCA36" s="50"/>
      <c r="NCB36" s="50"/>
      <c r="NCC36" s="50"/>
      <c r="NCD36" s="50"/>
      <c r="NCE36" s="50"/>
      <c r="NCF36" s="50"/>
      <c r="NCG36" s="50"/>
      <c r="NCH36" s="50"/>
      <c r="NCI36" s="50"/>
      <c r="NCJ36" s="50"/>
      <c r="NCK36" s="50"/>
      <c r="NCL36" s="50"/>
      <c r="NCM36" s="50"/>
      <c r="NCN36" s="50"/>
      <c r="NCO36" s="50"/>
      <c r="NCP36" s="50"/>
      <c r="NCQ36" s="50"/>
      <c r="NCR36" s="50"/>
      <c r="NCS36" s="50"/>
      <c r="NCT36" s="50"/>
      <c r="NCU36" s="50"/>
      <c r="NCV36" s="50"/>
      <c r="NCW36" s="50"/>
      <c r="NCX36" s="50"/>
      <c r="NCY36" s="50"/>
      <c r="NCZ36" s="50"/>
      <c r="NDA36" s="50"/>
      <c r="NDB36" s="50"/>
      <c r="NDC36" s="50"/>
      <c r="NDD36" s="50"/>
      <c r="NDE36" s="50"/>
      <c r="NDF36" s="50"/>
      <c r="NDG36" s="50"/>
      <c r="NDH36" s="50"/>
      <c r="NDI36" s="50"/>
      <c r="NDJ36" s="50"/>
      <c r="NDK36" s="50"/>
      <c r="NDL36" s="50"/>
      <c r="NDM36" s="50"/>
      <c r="NDN36" s="50"/>
      <c r="NDO36" s="50"/>
      <c r="NDP36" s="50"/>
      <c r="NDQ36" s="50"/>
      <c r="NDR36" s="50"/>
      <c r="NDS36" s="50"/>
      <c r="NDT36" s="50"/>
      <c r="NDU36" s="50"/>
      <c r="NDV36" s="50"/>
      <c r="NDW36" s="50"/>
      <c r="NDX36" s="50"/>
      <c r="NDY36" s="50"/>
      <c r="NDZ36" s="50"/>
      <c r="NEA36" s="50"/>
      <c r="NEB36" s="50"/>
      <c r="NEC36" s="50"/>
      <c r="NED36" s="50"/>
      <c r="NEE36" s="50"/>
      <c r="NEF36" s="50"/>
      <c r="NEG36" s="50"/>
      <c r="NEH36" s="50"/>
      <c r="NEI36" s="50"/>
    </row>
    <row r="37" spans="1:9603" s="191" customFormat="1" ht="15.75" thickBot="1" x14ac:dyDescent="0.3">
      <c r="A37" s="122"/>
      <c r="B37" s="81">
        <v>7</v>
      </c>
      <c r="C37" s="82" t="s">
        <v>68</v>
      </c>
      <c r="D37" s="82"/>
      <c r="E37" s="82"/>
      <c r="F37" s="141" t="s">
        <v>95</v>
      </c>
      <c r="G37" s="84">
        <v>30211</v>
      </c>
      <c r="H37" s="84">
        <v>30242</v>
      </c>
      <c r="I37" s="84">
        <v>30652</v>
      </c>
      <c r="J37" s="84">
        <v>30700</v>
      </c>
      <c r="K37" s="84">
        <v>30879</v>
      </c>
      <c r="L37" s="84">
        <v>30871</v>
      </c>
      <c r="M37" s="84">
        <v>31127</v>
      </c>
      <c r="N37" s="84">
        <v>34412</v>
      </c>
      <c r="O37" s="84">
        <v>34711</v>
      </c>
      <c r="P37" s="84">
        <v>34703</v>
      </c>
      <c r="Q37" s="84">
        <v>34703</v>
      </c>
      <c r="R37" s="84">
        <v>34693</v>
      </c>
      <c r="S37" s="84">
        <v>34244</v>
      </c>
      <c r="T37" s="84">
        <v>36343</v>
      </c>
      <c r="U37" s="84">
        <v>38716</v>
      </c>
      <c r="V37" s="84">
        <v>38706</v>
      </c>
      <c r="W37" s="84">
        <v>38706</v>
      </c>
      <c r="X37" s="85">
        <v>38519</v>
      </c>
      <c r="Y37" s="84">
        <v>38539</v>
      </c>
      <c r="Z37" s="84">
        <v>38529</v>
      </c>
      <c r="AA37" s="84">
        <v>38519</v>
      </c>
      <c r="AB37" s="84">
        <v>38519</v>
      </c>
      <c r="AC37" s="84">
        <v>38510</v>
      </c>
      <c r="AD37" s="84">
        <v>37365</v>
      </c>
      <c r="AE37" s="84">
        <v>37159</v>
      </c>
      <c r="AF37" s="84">
        <v>37194</v>
      </c>
      <c r="AG37" s="84">
        <v>37238</v>
      </c>
      <c r="AH37" s="84">
        <v>37272</v>
      </c>
      <c r="AI37" s="84">
        <v>37305</v>
      </c>
      <c r="AJ37" s="84">
        <v>37348</v>
      </c>
      <c r="AK37" s="84">
        <v>37378</v>
      </c>
      <c r="AL37" s="84">
        <v>37408</v>
      </c>
      <c r="AM37" s="84">
        <v>37448</v>
      </c>
      <c r="AN37" s="84">
        <v>39335</v>
      </c>
      <c r="AO37" s="84">
        <v>39365</v>
      </c>
      <c r="AP37" s="85">
        <v>39406</v>
      </c>
    </row>
    <row r="38" spans="1:9603" s="191" customFormat="1" ht="15.75" thickBot="1" x14ac:dyDescent="0.3">
      <c r="A38" s="122"/>
      <c r="B38" s="142"/>
      <c r="C38" s="142"/>
      <c r="D38" s="192"/>
      <c r="E38" s="192"/>
      <c r="F38" s="143"/>
      <c r="G38" s="26"/>
      <c r="H38" s="26"/>
      <c r="I38" s="50"/>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9603" s="191" customFormat="1"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row>
    <row r="40" spans="1:9603" s="191" customFormat="1" x14ac:dyDescent="0.25">
      <c r="A40" s="122"/>
      <c r="B40" s="146"/>
      <c r="C40" s="147"/>
      <c r="D40" s="253" t="s">
        <v>109</v>
      </c>
      <c r="E40" s="253"/>
      <c r="F40" s="148"/>
      <c r="G40" s="26">
        <v>25239</v>
      </c>
      <c r="H40" s="26">
        <v>25676</v>
      </c>
      <c r="I40" s="26">
        <v>26013</v>
      </c>
      <c r="J40" s="26">
        <v>26322</v>
      </c>
      <c r="K40" s="26">
        <v>26606</v>
      </c>
      <c r="L40" s="26">
        <v>27003</v>
      </c>
      <c r="M40" s="26">
        <v>27398</v>
      </c>
      <c r="N40" s="26">
        <v>27789</v>
      </c>
      <c r="O40" s="26">
        <v>28197</v>
      </c>
      <c r="P40" s="26">
        <v>28605</v>
      </c>
      <c r="Q40" s="26">
        <v>29013</v>
      </c>
      <c r="R40" s="26">
        <v>29418</v>
      </c>
      <c r="S40" s="26">
        <v>29822</v>
      </c>
      <c r="T40" s="26">
        <v>30225</v>
      </c>
      <c r="U40" s="26">
        <v>30625</v>
      </c>
      <c r="V40" s="26">
        <v>31041</v>
      </c>
      <c r="W40" s="26">
        <v>31453</v>
      </c>
      <c r="X40" s="71">
        <v>31863</v>
      </c>
      <c r="Y40" s="26">
        <v>32265</v>
      </c>
      <c r="Z40" s="26">
        <v>32667</v>
      </c>
      <c r="AA40" s="26">
        <v>33069</v>
      </c>
      <c r="AB40" s="26">
        <v>33471</v>
      </c>
      <c r="AC40" s="26">
        <v>33873</v>
      </c>
      <c r="AD40" s="26">
        <v>34274</v>
      </c>
      <c r="AE40" s="26">
        <v>34676</v>
      </c>
      <c r="AF40" s="26">
        <v>35078</v>
      </c>
      <c r="AG40" s="26">
        <v>35480</v>
      </c>
      <c r="AH40" s="26">
        <v>35882</v>
      </c>
      <c r="AI40" s="26">
        <v>36283</v>
      </c>
      <c r="AJ40" s="26">
        <v>36685</v>
      </c>
      <c r="AK40" s="26">
        <v>37087</v>
      </c>
      <c r="AL40" s="26">
        <v>37489</v>
      </c>
      <c r="AM40" s="26">
        <v>37890</v>
      </c>
      <c r="AN40" s="26">
        <v>38292</v>
      </c>
      <c r="AO40" s="26">
        <v>38694</v>
      </c>
      <c r="AP40" s="71">
        <v>39096</v>
      </c>
    </row>
    <row r="41" spans="1:9603" s="191" customFormat="1" x14ac:dyDescent="0.25">
      <c r="A41" s="122"/>
      <c r="B41" s="146"/>
      <c r="C41" s="147"/>
      <c r="D41" s="195" t="s">
        <v>97</v>
      </c>
      <c r="E41" s="190"/>
      <c r="F41" s="150"/>
      <c r="G41" s="26">
        <v>22</v>
      </c>
      <c r="H41" s="26">
        <v>22</v>
      </c>
      <c r="I41" s="26">
        <v>40</v>
      </c>
      <c r="J41" s="26">
        <v>50</v>
      </c>
      <c r="K41" s="26">
        <v>70</v>
      </c>
      <c r="L41" s="26">
        <v>90</v>
      </c>
      <c r="M41" s="26">
        <v>75</v>
      </c>
      <c r="N41" s="26">
        <v>45</v>
      </c>
      <c r="O41" s="26">
        <v>30</v>
      </c>
      <c r="P41" s="26">
        <v>50</v>
      </c>
      <c r="Q41" s="26">
        <v>55</v>
      </c>
      <c r="R41" s="26">
        <v>80</v>
      </c>
      <c r="S41" s="26">
        <v>100</v>
      </c>
      <c r="T41" s="26">
        <v>94</v>
      </c>
      <c r="U41" s="26">
        <v>42</v>
      </c>
      <c r="V41" s="26">
        <v>21</v>
      </c>
      <c r="W41" s="26">
        <v>28</v>
      </c>
      <c r="X41" s="71">
        <v>8</v>
      </c>
      <c r="Y41" s="26">
        <v>8</v>
      </c>
      <c r="Z41" s="26">
        <v>4</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row>
    <row r="42" spans="1:9603" s="191" customFormat="1" x14ac:dyDescent="0.25">
      <c r="A42" s="122"/>
      <c r="B42" s="146"/>
      <c r="C42" s="147"/>
      <c r="D42" s="193" t="s">
        <v>117</v>
      </c>
      <c r="E42" s="194"/>
      <c r="F42" s="151"/>
      <c r="G42" s="26">
        <v>-162</v>
      </c>
      <c r="H42" s="26">
        <v>-306</v>
      </c>
      <c r="I42" s="26">
        <v>-432</v>
      </c>
      <c r="J42" s="26">
        <v>-544</v>
      </c>
      <c r="K42" s="26">
        <v>-650</v>
      </c>
      <c r="L42" s="26">
        <v>-752</v>
      </c>
      <c r="M42" s="26">
        <v>-822</v>
      </c>
      <c r="N42" s="26">
        <v>-882</v>
      </c>
      <c r="O42" s="26">
        <v>-941</v>
      </c>
      <c r="P42" s="26">
        <v>-1000</v>
      </c>
      <c r="Q42" s="26">
        <v>-1044</v>
      </c>
      <c r="R42" s="26">
        <v>-1067</v>
      </c>
      <c r="S42" s="26">
        <v>-1092</v>
      </c>
      <c r="T42" s="26">
        <v>-1126</v>
      </c>
      <c r="U42" s="26">
        <v>-1159</v>
      </c>
      <c r="V42" s="26">
        <v>-1132</v>
      </c>
      <c r="W42" s="26">
        <v>-1105</v>
      </c>
      <c r="X42" s="71">
        <v>-1083</v>
      </c>
      <c r="Y42" s="26">
        <v>-1068</v>
      </c>
      <c r="Z42" s="26">
        <v>-1051</v>
      </c>
      <c r="AA42" s="26">
        <v>-998</v>
      </c>
      <c r="AB42" s="26">
        <v>-955</v>
      </c>
      <c r="AC42" s="26">
        <v>-913</v>
      </c>
      <c r="AD42" s="26">
        <v>-878</v>
      </c>
      <c r="AE42" s="26">
        <v>-843</v>
      </c>
      <c r="AF42" s="26">
        <v>-802</v>
      </c>
      <c r="AG42" s="26">
        <v>-762</v>
      </c>
      <c r="AH42" s="26">
        <v>-726</v>
      </c>
      <c r="AI42" s="26">
        <v>-697</v>
      </c>
      <c r="AJ42" s="26">
        <v>-669</v>
      </c>
      <c r="AK42" s="26">
        <v>-669</v>
      </c>
      <c r="AL42" s="26">
        <v>-669</v>
      </c>
      <c r="AM42" s="26">
        <v>-669</v>
      </c>
      <c r="AN42" s="26">
        <v>-669</v>
      </c>
      <c r="AO42" s="26">
        <v>-669</v>
      </c>
      <c r="AP42" s="71">
        <v>-669</v>
      </c>
    </row>
    <row r="43" spans="1:9603" s="191" customFormat="1" x14ac:dyDescent="0.25">
      <c r="A43" s="122"/>
      <c r="B43" s="152">
        <v>8</v>
      </c>
      <c r="C43" s="53" t="s">
        <v>98</v>
      </c>
      <c r="D43" s="53"/>
      <c r="E43" s="53"/>
      <c r="F43" s="153"/>
      <c r="G43" s="132">
        <v>25099</v>
      </c>
      <c r="H43" s="132">
        <v>25392</v>
      </c>
      <c r="I43" s="132">
        <v>25621</v>
      </c>
      <c r="J43" s="132">
        <v>25828</v>
      </c>
      <c r="K43" s="132">
        <v>26026</v>
      </c>
      <c r="L43" s="132">
        <v>26341</v>
      </c>
      <c r="M43" s="132">
        <v>26651</v>
      </c>
      <c r="N43" s="132">
        <v>26952</v>
      </c>
      <c r="O43" s="132">
        <v>27286</v>
      </c>
      <c r="P43" s="132">
        <v>27655</v>
      </c>
      <c r="Q43" s="132">
        <v>28024</v>
      </c>
      <c r="R43" s="132">
        <v>28431</v>
      </c>
      <c r="S43" s="132">
        <v>28830</v>
      </c>
      <c r="T43" s="132">
        <v>29193</v>
      </c>
      <c r="U43" s="132">
        <v>29508</v>
      </c>
      <c r="V43" s="132">
        <v>29930</v>
      </c>
      <c r="W43" s="132">
        <v>30376</v>
      </c>
      <c r="X43" s="133">
        <v>30788</v>
      </c>
      <c r="Y43" s="132">
        <v>31205</v>
      </c>
      <c r="Z43" s="132">
        <v>31620</v>
      </c>
      <c r="AA43" s="132">
        <v>32071</v>
      </c>
      <c r="AB43" s="132">
        <v>32516</v>
      </c>
      <c r="AC43" s="132">
        <v>32960</v>
      </c>
      <c r="AD43" s="132">
        <v>33396</v>
      </c>
      <c r="AE43" s="132">
        <v>33833</v>
      </c>
      <c r="AF43" s="132">
        <v>34276</v>
      </c>
      <c r="AG43" s="132">
        <v>34718</v>
      </c>
      <c r="AH43" s="132">
        <v>35156</v>
      </c>
      <c r="AI43" s="132">
        <v>35586</v>
      </c>
      <c r="AJ43" s="132">
        <v>36016</v>
      </c>
      <c r="AK43" s="132">
        <v>36418</v>
      </c>
      <c r="AL43" s="132">
        <v>36820</v>
      </c>
      <c r="AM43" s="132">
        <v>37221</v>
      </c>
      <c r="AN43" s="132">
        <v>37623</v>
      </c>
      <c r="AO43" s="132">
        <v>38025</v>
      </c>
      <c r="AP43" s="133">
        <v>38427</v>
      </c>
    </row>
    <row r="44" spans="1:9603" s="191" customFormat="1" ht="15" customHeight="1" x14ac:dyDescent="0.25">
      <c r="A44" s="130"/>
      <c r="B44" s="47"/>
      <c r="D44" s="191" t="s">
        <v>74</v>
      </c>
      <c r="F44" s="74"/>
      <c r="G44" s="50">
        <v>3156</v>
      </c>
      <c r="H44" s="50">
        <v>3156</v>
      </c>
      <c r="I44" s="50">
        <v>2115</v>
      </c>
      <c r="J44" s="50">
        <v>2012</v>
      </c>
      <c r="K44" s="50">
        <v>2012</v>
      </c>
      <c r="L44" s="50">
        <v>2012</v>
      </c>
      <c r="M44" s="50">
        <v>2012</v>
      </c>
      <c r="N44" s="50">
        <v>3048</v>
      </c>
      <c r="O44" s="50">
        <v>4191</v>
      </c>
      <c r="P44" s="50">
        <v>4314</v>
      </c>
      <c r="Q44" s="50">
        <v>4314</v>
      </c>
      <c r="R44" s="50">
        <v>4314</v>
      </c>
      <c r="S44" s="50">
        <v>2031</v>
      </c>
      <c r="T44" s="50">
        <v>1887</v>
      </c>
      <c r="U44" s="50">
        <v>1472</v>
      </c>
      <c r="V44" s="50">
        <v>1389</v>
      </c>
      <c r="W44" s="50">
        <v>1389</v>
      </c>
      <c r="X44" s="44">
        <v>1389</v>
      </c>
      <c r="Y44" s="50">
        <v>1389</v>
      </c>
      <c r="Z44" s="50">
        <v>1389</v>
      </c>
      <c r="AA44" s="50">
        <v>1389</v>
      </c>
      <c r="AB44" s="50">
        <v>1389</v>
      </c>
      <c r="AC44" s="50">
        <v>353</v>
      </c>
      <c r="AD44" s="50">
        <v>145</v>
      </c>
      <c r="AE44" s="50">
        <v>145</v>
      </c>
      <c r="AF44" s="50">
        <v>145</v>
      </c>
      <c r="AG44" s="50">
        <v>145</v>
      </c>
      <c r="AH44" s="50">
        <v>145</v>
      </c>
      <c r="AI44" s="50">
        <v>145</v>
      </c>
      <c r="AJ44" s="50">
        <v>145</v>
      </c>
      <c r="AK44" s="50">
        <v>145</v>
      </c>
      <c r="AL44" s="50">
        <v>145</v>
      </c>
      <c r="AM44" s="50">
        <v>145</v>
      </c>
      <c r="AN44" s="50">
        <v>145</v>
      </c>
      <c r="AO44" s="50">
        <v>145</v>
      </c>
      <c r="AP44" s="51">
        <v>145</v>
      </c>
    </row>
    <row r="45" spans="1:9603" s="191" customFormat="1" x14ac:dyDescent="0.25">
      <c r="A45" s="130"/>
      <c r="B45" s="47"/>
      <c r="C45" s="154"/>
      <c r="D45" s="155" t="s">
        <v>75</v>
      </c>
      <c r="F45" s="156"/>
      <c r="G45" s="50">
        <v>0</v>
      </c>
      <c r="H45" s="50">
        <v>448</v>
      </c>
      <c r="I45" s="50">
        <v>931</v>
      </c>
      <c r="J45" s="50">
        <v>952</v>
      </c>
      <c r="K45" s="50">
        <v>952</v>
      </c>
      <c r="L45" s="50">
        <v>952</v>
      </c>
      <c r="M45" s="50">
        <v>952</v>
      </c>
      <c r="N45" s="50">
        <v>742</v>
      </c>
      <c r="O45" s="50">
        <v>252</v>
      </c>
      <c r="P45" s="50">
        <v>162</v>
      </c>
      <c r="Q45" s="50">
        <v>162</v>
      </c>
      <c r="R45" s="50">
        <v>162</v>
      </c>
      <c r="S45" s="50">
        <v>162</v>
      </c>
      <c r="T45" s="50">
        <v>991</v>
      </c>
      <c r="U45" s="50">
        <v>1572</v>
      </c>
      <c r="V45" s="50">
        <v>1655</v>
      </c>
      <c r="W45" s="50">
        <v>1655</v>
      </c>
      <c r="X45" s="51">
        <v>1493</v>
      </c>
      <c r="Y45" s="31">
        <v>1493</v>
      </c>
      <c r="Z45" s="31">
        <v>1493</v>
      </c>
      <c r="AA45" s="31">
        <v>1493</v>
      </c>
      <c r="AB45" s="31">
        <v>1493</v>
      </c>
      <c r="AC45" s="31">
        <v>1493</v>
      </c>
      <c r="AD45" s="31">
        <v>249</v>
      </c>
      <c r="AE45" s="64">
        <v>0</v>
      </c>
      <c r="AF45" s="64">
        <v>0</v>
      </c>
      <c r="AG45" s="64">
        <v>0</v>
      </c>
      <c r="AH45" s="64">
        <v>0</v>
      </c>
      <c r="AI45" s="64">
        <v>0</v>
      </c>
      <c r="AJ45" s="64">
        <v>0</v>
      </c>
      <c r="AK45" s="64">
        <v>0</v>
      </c>
      <c r="AL45" s="64">
        <v>0</v>
      </c>
      <c r="AM45" s="64">
        <v>0</v>
      </c>
      <c r="AN45" s="64">
        <v>0</v>
      </c>
      <c r="AO45" s="64">
        <v>0</v>
      </c>
      <c r="AP45" s="51">
        <v>0</v>
      </c>
    </row>
    <row r="46" spans="1:9603" s="191" customFormat="1" x14ac:dyDescent="0.25">
      <c r="A46" s="130"/>
      <c r="B46" s="47"/>
      <c r="C46" s="154"/>
      <c r="D46" s="251" t="s">
        <v>99</v>
      </c>
      <c r="E46" s="252"/>
      <c r="F46" s="157"/>
      <c r="G46" s="17">
        <v>0</v>
      </c>
      <c r="H46" s="17">
        <v>0</v>
      </c>
      <c r="I46" s="17">
        <v>-309</v>
      </c>
      <c r="J46" s="17">
        <v>-370</v>
      </c>
      <c r="K46" s="17">
        <v>-370</v>
      </c>
      <c r="L46" s="17">
        <v>-370</v>
      </c>
      <c r="M46" s="17">
        <v>-370</v>
      </c>
      <c r="N46" s="17">
        <v>-370</v>
      </c>
      <c r="O46" s="17">
        <v>-489</v>
      </c>
      <c r="P46" s="17">
        <v>-513</v>
      </c>
      <c r="Q46" s="17">
        <v>-513</v>
      </c>
      <c r="R46" s="17">
        <v>-513</v>
      </c>
      <c r="S46" s="17">
        <v>-85</v>
      </c>
      <c r="T46" s="17">
        <v>0</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row>
    <row r="47" spans="1:9603" s="191" customFormat="1" ht="15.75" thickBot="1" x14ac:dyDescent="0.3">
      <c r="A47" s="122"/>
      <c r="B47" s="36">
        <v>9</v>
      </c>
      <c r="C47" s="38" t="s">
        <v>100</v>
      </c>
      <c r="D47" s="52"/>
      <c r="E47" s="45"/>
      <c r="F47" s="159"/>
      <c r="G47" s="160">
        <v>3156</v>
      </c>
      <c r="H47" s="160">
        <v>3604</v>
      </c>
      <c r="I47" s="160">
        <v>2737</v>
      </c>
      <c r="J47" s="160">
        <v>2594</v>
      </c>
      <c r="K47" s="160">
        <v>2594</v>
      </c>
      <c r="L47" s="160">
        <v>2594</v>
      </c>
      <c r="M47" s="160">
        <v>2594</v>
      </c>
      <c r="N47" s="160">
        <v>3420</v>
      </c>
      <c r="O47" s="160">
        <v>3954</v>
      </c>
      <c r="P47" s="160">
        <v>3963</v>
      </c>
      <c r="Q47" s="160">
        <v>3963</v>
      </c>
      <c r="R47" s="160">
        <v>3963</v>
      </c>
      <c r="S47" s="160">
        <v>2108</v>
      </c>
      <c r="T47" s="160">
        <v>2878</v>
      </c>
      <c r="U47" s="160">
        <v>3044</v>
      </c>
      <c r="V47" s="160">
        <v>3044</v>
      </c>
      <c r="W47" s="160">
        <v>3044</v>
      </c>
      <c r="X47" s="161">
        <v>2882</v>
      </c>
      <c r="Y47" s="160">
        <v>2882</v>
      </c>
      <c r="Z47" s="160">
        <v>2882</v>
      </c>
      <c r="AA47" s="160">
        <v>2882</v>
      </c>
      <c r="AB47" s="160">
        <v>2882</v>
      </c>
      <c r="AC47" s="160">
        <v>1846</v>
      </c>
      <c r="AD47" s="160">
        <v>394</v>
      </c>
      <c r="AE47" s="160">
        <v>145</v>
      </c>
      <c r="AF47" s="160">
        <v>145</v>
      </c>
      <c r="AG47" s="160">
        <v>145</v>
      </c>
      <c r="AH47" s="160">
        <v>145</v>
      </c>
      <c r="AI47" s="160">
        <v>145</v>
      </c>
      <c r="AJ47" s="160">
        <v>145</v>
      </c>
      <c r="AK47" s="160">
        <v>145</v>
      </c>
      <c r="AL47" s="160">
        <v>145</v>
      </c>
      <c r="AM47" s="160">
        <v>145</v>
      </c>
      <c r="AN47" s="160">
        <v>145</v>
      </c>
      <c r="AO47" s="160">
        <v>145</v>
      </c>
      <c r="AP47" s="161">
        <v>145</v>
      </c>
    </row>
    <row r="48" spans="1:9603" s="191" customFormat="1" ht="15.75" thickBot="1" x14ac:dyDescent="0.3">
      <c r="A48" s="122"/>
      <c r="B48" s="162">
        <v>10</v>
      </c>
      <c r="C48" s="163" t="s">
        <v>101</v>
      </c>
      <c r="D48" s="163"/>
      <c r="E48" s="163"/>
      <c r="F48" s="164" t="s">
        <v>102</v>
      </c>
      <c r="G48" s="165">
        <v>28255</v>
      </c>
      <c r="H48" s="165">
        <v>28996</v>
      </c>
      <c r="I48" s="165">
        <v>28358</v>
      </c>
      <c r="J48" s="165">
        <v>28422</v>
      </c>
      <c r="K48" s="165">
        <v>28620</v>
      </c>
      <c r="L48" s="165">
        <v>28935</v>
      </c>
      <c r="M48" s="165">
        <v>29245</v>
      </c>
      <c r="N48" s="165">
        <v>30372</v>
      </c>
      <c r="O48" s="165">
        <v>31240</v>
      </c>
      <c r="P48" s="165">
        <v>31618</v>
      </c>
      <c r="Q48" s="165">
        <v>31987</v>
      </c>
      <c r="R48" s="165">
        <v>32394</v>
      </c>
      <c r="S48" s="165">
        <v>30938</v>
      </c>
      <c r="T48" s="165">
        <v>32071</v>
      </c>
      <c r="U48" s="165">
        <v>32552</v>
      </c>
      <c r="V48" s="165">
        <v>32974</v>
      </c>
      <c r="W48" s="165">
        <v>33420</v>
      </c>
      <c r="X48" s="86">
        <v>33670</v>
      </c>
      <c r="Y48" s="165">
        <v>34087</v>
      </c>
      <c r="Z48" s="165">
        <v>34502</v>
      </c>
      <c r="AA48" s="165">
        <v>34953</v>
      </c>
      <c r="AB48" s="165">
        <v>35398</v>
      </c>
      <c r="AC48" s="165">
        <v>34806</v>
      </c>
      <c r="AD48" s="165">
        <v>33790</v>
      </c>
      <c r="AE48" s="165">
        <v>33978</v>
      </c>
      <c r="AF48" s="165">
        <v>34421</v>
      </c>
      <c r="AG48" s="165">
        <v>34863</v>
      </c>
      <c r="AH48" s="165">
        <v>35301</v>
      </c>
      <c r="AI48" s="165">
        <v>35731</v>
      </c>
      <c r="AJ48" s="165">
        <v>36161</v>
      </c>
      <c r="AK48" s="165">
        <v>36563</v>
      </c>
      <c r="AL48" s="165">
        <v>36965</v>
      </c>
      <c r="AM48" s="165">
        <v>37366</v>
      </c>
      <c r="AN48" s="165">
        <v>37768</v>
      </c>
      <c r="AO48" s="165">
        <v>38170</v>
      </c>
      <c r="AP48" s="86">
        <v>38572</v>
      </c>
    </row>
    <row r="49" spans="1:42" s="191" customFormat="1" ht="15.75" thickBot="1" x14ac:dyDescent="0.3">
      <c r="A49" s="122"/>
      <c r="B49" s="142"/>
      <c r="C49" s="142"/>
      <c r="D49" s="192"/>
      <c r="E49" s="192"/>
      <c r="F49" s="143"/>
      <c r="G49" s="26"/>
      <c r="H49" s="26"/>
      <c r="I49" s="50"/>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row>
    <row r="50" spans="1:42" s="191" customFormat="1" x14ac:dyDescent="0.25">
      <c r="A50" s="122"/>
      <c r="B50" s="166">
        <v>11</v>
      </c>
      <c r="C50" s="167" t="s">
        <v>118</v>
      </c>
      <c r="D50" s="167"/>
      <c r="E50" s="167"/>
      <c r="F50" s="168" t="s">
        <v>103</v>
      </c>
      <c r="G50" s="183">
        <v>1956</v>
      </c>
      <c r="H50" s="183">
        <v>1246</v>
      </c>
      <c r="I50" s="183">
        <v>2294</v>
      </c>
      <c r="J50" s="183">
        <v>2278</v>
      </c>
      <c r="K50" s="183">
        <v>2259</v>
      </c>
      <c r="L50" s="183">
        <v>1936</v>
      </c>
      <c r="M50" s="183">
        <v>1882</v>
      </c>
      <c r="N50" s="183">
        <v>4040</v>
      </c>
      <c r="O50" s="183">
        <v>3471</v>
      </c>
      <c r="P50" s="183">
        <v>3085</v>
      </c>
      <c r="Q50" s="183">
        <v>2716</v>
      </c>
      <c r="R50" s="183">
        <v>2299</v>
      </c>
      <c r="S50" s="183">
        <v>3306</v>
      </c>
      <c r="T50" s="183">
        <v>4272</v>
      </c>
      <c r="U50" s="183">
        <v>6164</v>
      </c>
      <c r="V50" s="183">
        <v>5732</v>
      </c>
      <c r="W50" s="183">
        <v>5286</v>
      </c>
      <c r="X50" s="209">
        <v>4849</v>
      </c>
      <c r="Y50" s="183">
        <v>4452</v>
      </c>
      <c r="Z50" s="183">
        <v>4027</v>
      </c>
      <c r="AA50" s="183">
        <v>3566</v>
      </c>
      <c r="AB50" s="183">
        <v>3121</v>
      </c>
      <c r="AC50" s="183">
        <v>3704</v>
      </c>
      <c r="AD50" s="183">
        <v>3575</v>
      </c>
      <c r="AE50" s="183">
        <v>3181</v>
      </c>
      <c r="AF50" s="183">
        <v>2773</v>
      </c>
      <c r="AG50" s="183">
        <v>2375</v>
      </c>
      <c r="AH50" s="183">
        <v>1971</v>
      </c>
      <c r="AI50" s="183">
        <v>1574</v>
      </c>
      <c r="AJ50" s="183">
        <v>1187</v>
      </c>
      <c r="AK50" s="183">
        <v>815</v>
      </c>
      <c r="AL50" s="183">
        <v>443</v>
      </c>
      <c r="AM50" s="183">
        <v>82</v>
      </c>
      <c r="AN50" s="183">
        <v>1567</v>
      </c>
      <c r="AO50" s="183">
        <v>1195</v>
      </c>
      <c r="AP50" s="209">
        <v>834</v>
      </c>
    </row>
    <row r="51" spans="1:42" s="191" customFormat="1" x14ac:dyDescent="0.25">
      <c r="A51" s="122"/>
      <c r="B51" s="146">
        <v>12</v>
      </c>
      <c r="C51" s="147"/>
      <c r="D51" s="192" t="s">
        <v>104</v>
      </c>
      <c r="E51" s="192" t="s">
        <v>83</v>
      </c>
      <c r="F51" s="156"/>
      <c r="G51" s="26">
        <v>-811</v>
      </c>
      <c r="H51" s="26">
        <v>-811</v>
      </c>
      <c r="I51" s="26">
        <v>-811</v>
      </c>
      <c r="J51" s="26">
        <v>-811</v>
      </c>
      <c r="K51" s="26">
        <v>-811</v>
      </c>
      <c r="L51" s="26">
        <v>-811</v>
      </c>
      <c r="M51" s="26">
        <v>-592</v>
      </c>
      <c r="N51" s="26">
        <v>0</v>
      </c>
      <c r="O51" s="26">
        <v>0</v>
      </c>
      <c r="P51" s="26">
        <v>0</v>
      </c>
      <c r="Q51" s="26">
        <v>0</v>
      </c>
      <c r="R51" s="26">
        <v>0</v>
      </c>
      <c r="S51" s="26">
        <v>0</v>
      </c>
      <c r="T51" s="26">
        <v>0</v>
      </c>
      <c r="U51" s="26">
        <v>0</v>
      </c>
      <c r="V51" s="26">
        <v>0</v>
      </c>
      <c r="W51" s="26">
        <v>0</v>
      </c>
      <c r="X51" s="71">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row>
    <row r="52" spans="1:42" s="191" customFormat="1" ht="15.75" thickBot="1" x14ac:dyDescent="0.3">
      <c r="A52" s="122"/>
      <c r="B52" s="146">
        <v>13</v>
      </c>
      <c r="C52" s="147"/>
      <c r="D52" s="192"/>
      <c r="E52" s="192" t="s">
        <v>105</v>
      </c>
      <c r="F52" s="156"/>
      <c r="G52" s="26">
        <v>0</v>
      </c>
      <c r="H52" s="26">
        <v>0</v>
      </c>
      <c r="I52" s="26">
        <v>-309</v>
      </c>
      <c r="J52" s="26">
        <v>-370</v>
      </c>
      <c r="K52" s="26">
        <v>-370</v>
      </c>
      <c r="L52" s="26">
        <v>-370</v>
      </c>
      <c r="M52" s="26">
        <v>-370</v>
      </c>
      <c r="N52" s="26">
        <v>-370</v>
      </c>
      <c r="O52" s="26">
        <v>-489</v>
      </c>
      <c r="P52" s="26">
        <v>-513</v>
      </c>
      <c r="Q52" s="26">
        <v>-513</v>
      </c>
      <c r="R52" s="26">
        <v>-513</v>
      </c>
      <c r="S52" s="26">
        <v>-85</v>
      </c>
      <c r="T52" s="26">
        <v>0</v>
      </c>
      <c r="U52" s="26">
        <v>0</v>
      </c>
      <c r="V52" s="26">
        <v>0</v>
      </c>
      <c r="W52" s="26">
        <v>0</v>
      </c>
      <c r="X52" s="71">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71">
        <v>0</v>
      </c>
    </row>
    <row r="53" spans="1:42" s="191" customFormat="1" ht="15.75" thickBot="1" x14ac:dyDescent="0.3">
      <c r="A53" s="122"/>
      <c r="B53" s="115"/>
      <c r="C53" s="116" t="s">
        <v>84</v>
      </c>
      <c r="D53" s="116"/>
      <c r="E53" s="116"/>
      <c r="F53" s="179" t="s">
        <v>106</v>
      </c>
      <c r="G53" s="118">
        <v>1145</v>
      </c>
      <c r="H53" s="118">
        <v>435</v>
      </c>
      <c r="I53" s="118">
        <v>1174</v>
      </c>
      <c r="J53" s="118">
        <v>1097</v>
      </c>
      <c r="K53" s="118">
        <v>1078</v>
      </c>
      <c r="L53" s="118">
        <v>755</v>
      </c>
      <c r="M53" s="118">
        <v>920</v>
      </c>
      <c r="N53" s="118">
        <v>3670</v>
      </c>
      <c r="O53" s="118">
        <v>2982</v>
      </c>
      <c r="P53" s="118">
        <v>2572</v>
      </c>
      <c r="Q53" s="118">
        <v>2203</v>
      </c>
      <c r="R53" s="118">
        <v>1786</v>
      </c>
      <c r="S53" s="118">
        <v>3221</v>
      </c>
      <c r="T53" s="118">
        <v>4272</v>
      </c>
      <c r="U53" s="118">
        <v>6164</v>
      </c>
      <c r="V53" s="118">
        <v>5732</v>
      </c>
      <c r="W53" s="118">
        <v>5286</v>
      </c>
      <c r="X53" s="119">
        <v>4849</v>
      </c>
      <c r="Y53" s="118">
        <v>4452</v>
      </c>
      <c r="Z53" s="118">
        <v>4027</v>
      </c>
      <c r="AA53" s="118">
        <v>3566</v>
      </c>
      <c r="AB53" s="118">
        <v>3121</v>
      </c>
      <c r="AC53" s="118">
        <v>3704</v>
      </c>
      <c r="AD53" s="118">
        <v>3575</v>
      </c>
      <c r="AE53" s="118">
        <v>3181</v>
      </c>
      <c r="AF53" s="118">
        <v>2773</v>
      </c>
      <c r="AG53" s="118">
        <v>2375</v>
      </c>
      <c r="AH53" s="118">
        <v>1971</v>
      </c>
      <c r="AI53" s="118">
        <v>1574</v>
      </c>
      <c r="AJ53" s="118">
        <v>1187</v>
      </c>
      <c r="AK53" s="118">
        <v>815</v>
      </c>
      <c r="AL53" s="118">
        <v>443</v>
      </c>
      <c r="AM53" s="118">
        <v>82</v>
      </c>
      <c r="AN53" s="118">
        <v>1567</v>
      </c>
      <c r="AO53" s="118">
        <v>1195</v>
      </c>
      <c r="AP53" s="119">
        <v>834</v>
      </c>
    </row>
  </sheetData>
  <mergeCells count="13">
    <mergeCell ref="Y5:AP5"/>
    <mergeCell ref="D13:E13"/>
    <mergeCell ref="D24:E24"/>
    <mergeCell ref="B2:E2"/>
    <mergeCell ref="B3:X3"/>
    <mergeCell ref="Y3:AP3"/>
    <mergeCell ref="B4:X4"/>
    <mergeCell ref="Y4:AP4"/>
    <mergeCell ref="D46:E46"/>
    <mergeCell ref="D25:E25"/>
    <mergeCell ref="D33:E33"/>
    <mergeCell ref="D40:E40"/>
    <mergeCell ref="B5:X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zoomScale="80" zoomScaleNormal="8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2" x14ac:dyDescent="0.25">
      <c r="A1" t="s">
        <v>183</v>
      </c>
    </row>
    <row r="2" spans="1:42" ht="15.75" x14ac:dyDescent="0.25">
      <c r="B2" s="1" t="s">
        <v>0</v>
      </c>
      <c r="F2" s="2"/>
    </row>
    <row r="3" spans="1:42" ht="15.75" x14ac:dyDescent="0.25">
      <c r="B3" s="241"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row>
    <row r="4" spans="1:42" ht="15.75" x14ac:dyDescent="0.25">
      <c r="B4" s="241" t="s">
        <v>107</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row>
    <row r="5" spans="1:42" ht="15.75" x14ac:dyDescent="0.25">
      <c r="B5" s="241" t="s">
        <v>119</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row>
    <row r="6" spans="1:42" ht="15.75" thickBot="1" x14ac:dyDescent="0.3">
      <c r="B6" t="s">
        <v>4</v>
      </c>
      <c r="D6" s="4"/>
      <c r="E6" s="4"/>
      <c r="F6" s="5"/>
      <c r="G6" s="6" t="s">
        <v>6</v>
      </c>
      <c r="H6" s="7" t="s">
        <v>7</v>
      </c>
      <c r="I6" s="7" t="s">
        <v>8</v>
      </c>
      <c r="J6" s="7" t="s">
        <v>9</v>
      </c>
      <c r="K6" s="7" t="s">
        <v>10</v>
      </c>
      <c r="L6" s="7" t="s">
        <v>11</v>
      </c>
      <c r="M6" s="7" t="s">
        <v>12</v>
      </c>
      <c r="N6" s="7" t="s">
        <v>13</v>
      </c>
      <c r="O6" s="7" t="s">
        <v>14</v>
      </c>
      <c r="P6" s="7" t="s">
        <v>15</v>
      </c>
      <c r="Q6" s="7" t="s">
        <v>16</v>
      </c>
      <c r="R6" s="7" t="s">
        <v>17</v>
      </c>
      <c r="S6" s="7" t="s">
        <v>18</v>
      </c>
      <c r="T6" s="7" t="s">
        <v>19</v>
      </c>
      <c r="U6" s="7" t="s">
        <v>20</v>
      </c>
      <c r="V6" s="7" t="s">
        <v>21</v>
      </c>
      <c r="W6" s="7" t="s">
        <v>22</v>
      </c>
      <c r="X6" s="7" t="s">
        <v>23</v>
      </c>
      <c r="Y6" s="9" t="s">
        <v>24</v>
      </c>
      <c r="Z6" s="10" t="s">
        <v>25</v>
      </c>
      <c r="AA6" s="10" t="s">
        <v>26</v>
      </c>
      <c r="AB6" s="10" t="s">
        <v>27</v>
      </c>
      <c r="AC6" s="10" t="s">
        <v>28</v>
      </c>
      <c r="AD6" s="10" t="s">
        <v>29</v>
      </c>
      <c r="AE6" s="10" t="s">
        <v>30</v>
      </c>
      <c r="AF6" s="10" t="s">
        <v>31</v>
      </c>
      <c r="AG6" s="10" t="s">
        <v>32</v>
      </c>
      <c r="AH6" s="10" t="s">
        <v>33</v>
      </c>
      <c r="AI6" s="10" t="s">
        <v>34</v>
      </c>
      <c r="AJ6" s="10" t="s">
        <v>35</v>
      </c>
      <c r="AK6" s="10" t="s">
        <v>36</v>
      </c>
      <c r="AL6" s="10" t="s">
        <v>37</v>
      </c>
      <c r="AM6" s="10" t="s">
        <v>38</v>
      </c>
      <c r="AN6" s="10" t="s">
        <v>39</v>
      </c>
      <c r="AO6" s="10" t="s">
        <v>40</v>
      </c>
      <c r="AP6" s="10" t="s">
        <v>108</v>
      </c>
    </row>
    <row r="7" spans="1:42" x14ac:dyDescent="0.25">
      <c r="B7" s="11" t="s">
        <v>41</v>
      </c>
      <c r="C7" s="12"/>
      <c r="D7" s="12"/>
      <c r="E7" s="13"/>
      <c r="F7" s="14"/>
      <c r="G7" s="18" t="s">
        <v>120</v>
      </c>
      <c r="H7" s="15"/>
      <c r="I7" s="15"/>
      <c r="J7" s="15"/>
      <c r="K7" s="15"/>
      <c r="L7" s="15"/>
      <c r="M7" s="15"/>
      <c r="N7" s="15"/>
      <c r="O7" s="15"/>
      <c r="P7" s="15"/>
      <c r="Q7" s="15"/>
      <c r="R7" s="15"/>
      <c r="S7" s="15"/>
      <c r="T7" s="15"/>
      <c r="U7" s="15"/>
      <c r="V7" s="15"/>
      <c r="W7" s="15"/>
      <c r="X7" s="16"/>
      <c r="Y7" s="15"/>
      <c r="Z7" s="18"/>
      <c r="AA7" s="15"/>
      <c r="AB7" s="15"/>
      <c r="AC7" s="15"/>
      <c r="AD7" s="15"/>
      <c r="AE7" s="15"/>
      <c r="AF7" s="15"/>
      <c r="AG7" s="15"/>
      <c r="AH7" s="15"/>
      <c r="AI7" s="15"/>
      <c r="AJ7" s="15"/>
      <c r="AK7" s="15"/>
      <c r="AL7" s="15"/>
      <c r="AM7" s="15"/>
      <c r="AN7" s="15"/>
      <c r="AO7" s="15"/>
      <c r="AP7" s="16"/>
    </row>
    <row r="8" spans="1:42" x14ac:dyDescent="0.25">
      <c r="B8" s="19"/>
      <c r="C8" s="20" t="s">
        <v>42</v>
      </c>
      <c r="D8" s="21"/>
      <c r="E8" s="22"/>
      <c r="F8" s="23"/>
      <c r="G8" s="24"/>
      <c r="H8" s="24"/>
      <c r="I8" s="24"/>
      <c r="J8" s="24"/>
      <c r="K8" s="24"/>
      <c r="L8" s="24"/>
      <c r="M8" s="24"/>
      <c r="N8" s="24"/>
      <c r="O8" s="24"/>
      <c r="P8" s="24"/>
      <c r="Q8" s="24"/>
      <c r="R8" s="24"/>
      <c r="S8" s="24"/>
      <c r="T8" s="24"/>
      <c r="U8" s="24"/>
      <c r="V8" s="24"/>
      <c r="W8" s="24"/>
      <c r="X8" s="25"/>
      <c r="Y8" s="24"/>
      <c r="Z8" s="26"/>
      <c r="AA8" s="24"/>
      <c r="AB8" s="24"/>
      <c r="AC8" s="24"/>
      <c r="AD8" s="24"/>
      <c r="AE8" s="24"/>
      <c r="AF8" s="24"/>
      <c r="AG8" s="24"/>
      <c r="AH8" s="24"/>
      <c r="AI8" s="24"/>
      <c r="AJ8" s="24"/>
      <c r="AK8" s="24"/>
      <c r="AL8" s="24"/>
      <c r="AM8" s="24"/>
      <c r="AN8" s="24"/>
      <c r="AO8" s="24"/>
      <c r="AP8" s="25"/>
    </row>
    <row r="9" spans="1:42" x14ac:dyDescent="0.25">
      <c r="B9" s="27"/>
      <c r="C9" s="21"/>
      <c r="D9" s="28" t="s">
        <v>43</v>
      </c>
      <c r="E9" s="29"/>
      <c r="F9" s="30"/>
      <c r="G9" s="24"/>
      <c r="H9" s="24"/>
      <c r="I9" s="24"/>
      <c r="J9" s="24"/>
      <c r="K9" s="24"/>
      <c r="L9" s="24"/>
      <c r="M9" s="24"/>
      <c r="N9" s="24"/>
      <c r="O9" s="24"/>
      <c r="P9" s="24"/>
      <c r="Q9" s="24"/>
      <c r="R9" s="24"/>
      <c r="S9" s="24"/>
      <c r="T9" s="24"/>
      <c r="U9" s="24"/>
      <c r="V9" s="24"/>
      <c r="W9" s="24"/>
      <c r="X9" s="25"/>
      <c r="Y9" s="24"/>
      <c r="Z9" s="31"/>
      <c r="AA9" s="24"/>
      <c r="AB9" s="24"/>
      <c r="AC9" s="24"/>
      <c r="AD9" s="24"/>
      <c r="AE9" s="24"/>
      <c r="AF9" s="24"/>
      <c r="AG9" s="24"/>
      <c r="AH9" s="24"/>
      <c r="AI9" s="24"/>
      <c r="AJ9" s="24"/>
      <c r="AK9" s="24"/>
      <c r="AL9" s="24"/>
      <c r="AM9" s="24"/>
      <c r="AN9" s="24"/>
      <c r="AO9" s="24"/>
      <c r="AP9" s="25"/>
    </row>
    <row r="10" spans="1:42" x14ac:dyDescent="0.25">
      <c r="B10" s="27"/>
      <c r="C10" s="21"/>
      <c r="D10" s="192"/>
      <c r="E10" s="189" t="s">
        <v>44</v>
      </c>
      <c r="F10" s="34"/>
      <c r="G10" s="24">
        <v>0</v>
      </c>
      <c r="H10" s="24">
        <v>0</v>
      </c>
      <c r="I10" s="24">
        <v>0</v>
      </c>
      <c r="J10" s="17">
        <v>0</v>
      </c>
      <c r="K10" s="24">
        <v>0</v>
      </c>
      <c r="L10" s="24">
        <v>0</v>
      </c>
      <c r="M10" s="24">
        <v>0</v>
      </c>
      <c r="N10" s="24">
        <v>0</v>
      </c>
      <c r="O10" s="24">
        <v>0</v>
      </c>
      <c r="P10" s="24">
        <v>0</v>
      </c>
      <c r="Q10" s="24">
        <v>0</v>
      </c>
      <c r="R10" s="24">
        <v>0</v>
      </c>
      <c r="S10" s="24">
        <v>0</v>
      </c>
      <c r="T10" s="24">
        <v>520</v>
      </c>
      <c r="U10" s="24">
        <v>1040</v>
      </c>
      <c r="V10" s="24">
        <v>1300</v>
      </c>
      <c r="W10" s="24">
        <v>1300</v>
      </c>
      <c r="X10" s="25">
        <v>1300</v>
      </c>
      <c r="Y10" s="24">
        <v>1300</v>
      </c>
      <c r="Z10" s="24">
        <v>1300</v>
      </c>
      <c r="AA10" s="24">
        <v>1300</v>
      </c>
      <c r="AB10" s="24">
        <v>1300</v>
      </c>
      <c r="AC10" s="24">
        <v>1300</v>
      </c>
      <c r="AD10" s="24">
        <v>1300</v>
      </c>
      <c r="AE10" s="24">
        <v>1300</v>
      </c>
      <c r="AF10" s="24">
        <v>1300</v>
      </c>
      <c r="AG10" s="24">
        <v>1300</v>
      </c>
      <c r="AH10" s="24">
        <v>1300</v>
      </c>
      <c r="AI10" s="24">
        <v>1300</v>
      </c>
      <c r="AJ10" s="24">
        <v>1300</v>
      </c>
      <c r="AK10" s="24">
        <v>1300</v>
      </c>
      <c r="AL10" s="24">
        <v>1300</v>
      </c>
      <c r="AM10" s="24">
        <v>1300</v>
      </c>
      <c r="AN10" s="24">
        <v>1300</v>
      </c>
      <c r="AO10" s="24">
        <v>1300</v>
      </c>
      <c r="AP10" s="25">
        <v>1300</v>
      </c>
    </row>
    <row r="11" spans="1:42" x14ac:dyDescent="0.25">
      <c r="B11" s="27"/>
      <c r="C11" s="21"/>
      <c r="D11" s="192"/>
      <c r="E11" s="189" t="s">
        <v>45</v>
      </c>
      <c r="F11" s="34"/>
      <c r="G11" s="24">
        <v>0</v>
      </c>
      <c r="H11" s="24">
        <v>0</v>
      </c>
      <c r="I11" s="24">
        <v>0</v>
      </c>
      <c r="J11" s="17">
        <v>0</v>
      </c>
      <c r="K11" s="24">
        <v>0</v>
      </c>
      <c r="L11" s="24">
        <v>0</v>
      </c>
      <c r="M11" s="24">
        <v>90</v>
      </c>
      <c r="N11" s="24">
        <v>630</v>
      </c>
      <c r="O11" s="24">
        <v>630</v>
      </c>
      <c r="P11" s="24">
        <v>630</v>
      </c>
      <c r="Q11" s="24">
        <v>630</v>
      </c>
      <c r="R11" s="24">
        <v>630</v>
      </c>
      <c r="S11" s="24">
        <v>630</v>
      </c>
      <c r="T11" s="24">
        <v>630</v>
      </c>
      <c r="U11" s="24">
        <v>630</v>
      </c>
      <c r="V11" s="24">
        <v>630</v>
      </c>
      <c r="W11" s="24">
        <v>630</v>
      </c>
      <c r="X11" s="25">
        <v>630</v>
      </c>
      <c r="Y11" s="24">
        <v>630</v>
      </c>
      <c r="Z11" s="24">
        <v>630</v>
      </c>
      <c r="AA11" s="24">
        <v>630</v>
      </c>
      <c r="AB11" s="24">
        <v>630</v>
      </c>
      <c r="AC11" s="24">
        <v>630</v>
      </c>
      <c r="AD11" s="24">
        <v>630</v>
      </c>
      <c r="AE11" s="24">
        <v>630</v>
      </c>
      <c r="AF11" s="24">
        <v>630</v>
      </c>
      <c r="AG11" s="24">
        <v>630</v>
      </c>
      <c r="AH11" s="24">
        <v>630</v>
      </c>
      <c r="AI11" s="24">
        <v>630</v>
      </c>
      <c r="AJ11" s="24">
        <v>630</v>
      </c>
      <c r="AK11" s="24">
        <v>630</v>
      </c>
      <c r="AL11" s="24">
        <v>630</v>
      </c>
      <c r="AM11" s="24">
        <v>630</v>
      </c>
      <c r="AN11" s="24">
        <v>630</v>
      </c>
      <c r="AO11" s="24">
        <v>630</v>
      </c>
      <c r="AP11" s="25">
        <v>630</v>
      </c>
    </row>
    <row r="12" spans="1:42" s="35" customFormat="1" x14ac:dyDescent="0.25">
      <c r="B12" s="36">
        <v>1</v>
      </c>
      <c r="C12" s="37"/>
      <c r="D12" s="38" t="s">
        <v>46</v>
      </c>
      <c r="E12" s="39"/>
      <c r="F12" s="40"/>
      <c r="G12" s="41">
        <v>0</v>
      </c>
      <c r="H12" s="41">
        <v>0</v>
      </c>
      <c r="I12" s="41">
        <v>0</v>
      </c>
      <c r="J12" s="41">
        <v>0</v>
      </c>
      <c r="K12" s="41">
        <v>0</v>
      </c>
      <c r="L12" s="41">
        <v>0</v>
      </c>
      <c r="M12" s="41">
        <v>90</v>
      </c>
      <c r="N12" s="41">
        <v>630</v>
      </c>
      <c r="O12" s="41">
        <v>630</v>
      </c>
      <c r="P12" s="41">
        <v>630</v>
      </c>
      <c r="Q12" s="41">
        <v>630</v>
      </c>
      <c r="R12" s="41">
        <v>630</v>
      </c>
      <c r="S12" s="41">
        <v>630</v>
      </c>
      <c r="T12" s="41">
        <v>1150</v>
      </c>
      <c r="U12" s="41">
        <v>1670</v>
      </c>
      <c r="V12" s="41">
        <v>1930</v>
      </c>
      <c r="W12" s="41">
        <v>1930</v>
      </c>
      <c r="X12" s="42">
        <v>1930</v>
      </c>
      <c r="Y12" s="41">
        <v>1930</v>
      </c>
      <c r="Z12" s="41">
        <v>1930</v>
      </c>
      <c r="AA12" s="41">
        <v>1930</v>
      </c>
      <c r="AB12" s="41">
        <v>1930</v>
      </c>
      <c r="AC12" s="41">
        <v>1930</v>
      </c>
      <c r="AD12" s="41">
        <v>1930</v>
      </c>
      <c r="AE12" s="41">
        <v>1930</v>
      </c>
      <c r="AF12" s="41">
        <v>1930</v>
      </c>
      <c r="AG12" s="41">
        <v>1930</v>
      </c>
      <c r="AH12" s="41">
        <v>1930</v>
      </c>
      <c r="AI12" s="41">
        <v>1930</v>
      </c>
      <c r="AJ12" s="41">
        <v>1930</v>
      </c>
      <c r="AK12" s="41">
        <v>1930</v>
      </c>
      <c r="AL12" s="41">
        <v>1930</v>
      </c>
      <c r="AM12" s="41">
        <v>1930</v>
      </c>
      <c r="AN12" s="41">
        <v>1930</v>
      </c>
      <c r="AO12" s="41">
        <v>1930</v>
      </c>
      <c r="AP12" s="42">
        <v>1930</v>
      </c>
    </row>
    <row r="13" spans="1:42" x14ac:dyDescent="0.25">
      <c r="B13" s="27"/>
      <c r="C13" s="21"/>
      <c r="D13" s="246" t="s">
        <v>47</v>
      </c>
      <c r="E13" s="247"/>
      <c r="F13" s="30"/>
      <c r="G13" s="24"/>
      <c r="H13" s="24"/>
      <c r="I13" s="24"/>
      <c r="J13" s="17"/>
      <c r="K13" s="24"/>
      <c r="L13" s="24"/>
      <c r="M13" s="24"/>
      <c r="N13" s="24"/>
      <c r="O13" s="24"/>
      <c r="P13" s="24"/>
      <c r="Q13" s="24"/>
      <c r="R13" s="24"/>
      <c r="S13" s="24"/>
      <c r="T13" s="24"/>
      <c r="U13" s="24"/>
      <c r="V13" s="24"/>
      <c r="W13" s="24"/>
      <c r="X13" s="25"/>
      <c r="Y13" s="24"/>
      <c r="Z13" s="31"/>
      <c r="AA13" s="24"/>
      <c r="AB13" s="24"/>
      <c r="AC13" s="24"/>
      <c r="AD13" s="24"/>
      <c r="AE13" s="24"/>
      <c r="AF13" s="24"/>
      <c r="AG13" s="24"/>
      <c r="AH13" s="24"/>
      <c r="AI13" s="24"/>
      <c r="AJ13" s="24"/>
      <c r="AK13" s="24"/>
      <c r="AL13" s="24"/>
      <c r="AM13" s="24"/>
      <c r="AN13" s="24"/>
      <c r="AO13" s="24"/>
      <c r="AP13" s="25"/>
    </row>
    <row r="14" spans="1:42" s="35" customFormat="1" x14ac:dyDescent="0.25">
      <c r="B14" s="43"/>
      <c r="C14" s="191"/>
      <c r="D14" s="192"/>
      <c r="E14" s="191" t="s">
        <v>48</v>
      </c>
      <c r="F14" s="30"/>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55</v>
      </c>
    </row>
    <row r="15" spans="1:42" ht="15.75" customHeight="1" x14ac:dyDescent="0.25">
      <c r="B15" s="27"/>
      <c r="C15" s="21"/>
      <c r="D15" s="192"/>
      <c r="E15" s="191" t="s">
        <v>49</v>
      </c>
      <c r="F15" s="30"/>
      <c r="G15" s="24">
        <v>0</v>
      </c>
      <c r="H15" s="24">
        <v>0</v>
      </c>
      <c r="I15" s="24">
        <v>0</v>
      </c>
      <c r="J15" s="17">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s="35" customFormat="1" x14ac:dyDescent="0.25">
      <c r="B16" s="36">
        <v>2</v>
      </c>
      <c r="C16" s="37"/>
      <c r="D16" s="38" t="s">
        <v>50</v>
      </c>
      <c r="E16" s="45"/>
      <c r="F16" s="46"/>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2">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2">
        <v>55</v>
      </c>
    </row>
    <row r="17" spans="2:42" s="35" customFormat="1" x14ac:dyDescent="0.25">
      <c r="B17" s="47"/>
      <c r="D17" s="192" t="s">
        <v>51</v>
      </c>
      <c r="E17" s="192"/>
      <c r="F17" s="30"/>
      <c r="G17" s="17"/>
      <c r="H17" s="17"/>
      <c r="I17" s="17"/>
      <c r="J17" s="17"/>
      <c r="K17" s="17"/>
      <c r="L17" s="17"/>
      <c r="M17" s="17"/>
      <c r="N17" s="17"/>
      <c r="O17" s="17"/>
      <c r="P17" s="17"/>
      <c r="Q17" s="17"/>
      <c r="R17" s="17"/>
      <c r="S17" s="17"/>
      <c r="T17" s="17"/>
      <c r="U17" s="17"/>
      <c r="V17" s="17"/>
      <c r="W17" s="17"/>
      <c r="X17" s="44"/>
      <c r="Y17" s="17"/>
      <c r="Z17" s="17"/>
      <c r="AA17" s="17"/>
      <c r="AB17" s="17"/>
      <c r="AC17" s="17"/>
      <c r="AD17" s="17"/>
      <c r="AE17" s="17"/>
      <c r="AF17" s="17"/>
      <c r="AG17" s="17"/>
      <c r="AH17" s="17"/>
      <c r="AI17" s="17"/>
      <c r="AJ17" s="17"/>
      <c r="AK17" s="17"/>
      <c r="AL17" s="17"/>
      <c r="AM17" s="17"/>
      <c r="AN17" s="17"/>
      <c r="AO17" s="17"/>
      <c r="AP17" s="44"/>
    </row>
    <row r="18" spans="2:42" s="35" customFormat="1" x14ac:dyDescent="0.25">
      <c r="B18" s="47"/>
      <c r="E18" s="191" t="s">
        <v>52</v>
      </c>
      <c r="F18" s="30"/>
      <c r="G18" s="17"/>
      <c r="H18" s="17"/>
      <c r="I18" s="17"/>
      <c r="J18" s="17"/>
      <c r="K18" s="17"/>
      <c r="L18" s="17"/>
      <c r="M18" s="17"/>
      <c r="N18" s="17"/>
      <c r="O18" s="17"/>
      <c r="P18" s="17"/>
      <c r="Q18" s="17"/>
      <c r="R18" s="17"/>
      <c r="S18" s="17"/>
      <c r="T18" s="17"/>
      <c r="U18" s="17"/>
      <c r="V18" s="17"/>
      <c r="W18" s="17"/>
      <c r="X18" s="44"/>
      <c r="Y18" s="17"/>
      <c r="Z18" s="17"/>
      <c r="AA18" s="17"/>
      <c r="AB18" s="17"/>
      <c r="AC18" s="17"/>
      <c r="AD18" s="17"/>
      <c r="AE18" s="17"/>
      <c r="AF18" s="17"/>
      <c r="AG18" s="17"/>
      <c r="AH18" s="17"/>
      <c r="AI18" s="17"/>
      <c r="AJ18" s="17"/>
      <c r="AK18" s="17"/>
      <c r="AL18" s="17"/>
      <c r="AM18" s="17"/>
      <c r="AN18" s="17"/>
      <c r="AO18" s="17"/>
      <c r="AP18" s="44"/>
    </row>
    <row r="19" spans="2:42" s="35" customFormat="1" x14ac:dyDescent="0.25">
      <c r="B19" s="47"/>
      <c r="C19" s="191"/>
      <c r="E19" s="195" t="s">
        <v>53</v>
      </c>
      <c r="F19" s="49"/>
      <c r="G19" s="50"/>
      <c r="H19" s="50"/>
      <c r="I19" s="50"/>
      <c r="J19" s="50"/>
      <c r="K19" s="50"/>
      <c r="L19" s="50"/>
      <c r="M19" s="50"/>
      <c r="N19" s="50"/>
      <c r="O19" s="50"/>
      <c r="P19" s="50"/>
      <c r="Q19" s="50"/>
      <c r="R19" s="50"/>
      <c r="S19" s="50"/>
      <c r="T19" s="50"/>
      <c r="U19" s="50"/>
      <c r="V19" s="50"/>
      <c r="W19" s="50"/>
      <c r="X19" s="51"/>
      <c r="Y19" s="50"/>
      <c r="Z19" s="50"/>
      <c r="AA19" s="50"/>
      <c r="AB19" s="50"/>
      <c r="AC19" s="50"/>
      <c r="AD19" s="50"/>
      <c r="AE19" s="50"/>
      <c r="AF19" s="50"/>
      <c r="AG19" s="50"/>
      <c r="AH19" s="50"/>
      <c r="AI19" s="50"/>
      <c r="AJ19" s="50"/>
      <c r="AK19" s="50"/>
      <c r="AL19" s="50"/>
      <c r="AM19" s="50"/>
      <c r="AN19" s="50"/>
      <c r="AO19" s="50"/>
      <c r="AP19" s="51"/>
    </row>
    <row r="20" spans="2:42" s="35" customFormat="1" x14ac:dyDescent="0.25">
      <c r="B20" s="36">
        <v>3</v>
      </c>
      <c r="C20" s="52"/>
      <c r="D20" s="53" t="s">
        <v>54</v>
      </c>
      <c r="E20" s="37"/>
      <c r="F20" s="54"/>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6">
        <v>0</v>
      </c>
      <c r="Y20" s="55">
        <v>0</v>
      </c>
      <c r="Z20" s="55"/>
      <c r="AA20" s="55"/>
      <c r="AB20" s="55"/>
      <c r="AC20" s="55"/>
      <c r="AD20" s="55"/>
      <c r="AE20" s="55"/>
      <c r="AF20" s="55"/>
      <c r="AG20" s="55"/>
      <c r="AH20" s="55"/>
      <c r="AI20" s="55"/>
      <c r="AJ20" s="55"/>
      <c r="AK20" s="55"/>
      <c r="AL20" s="55"/>
      <c r="AM20" s="55"/>
      <c r="AN20" s="55"/>
      <c r="AO20" s="55"/>
      <c r="AP20" s="56"/>
    </row>
    <row r="21" spans="2:42" s="35" customFormat="1" x14ac:dyDescent="0.25">
      <c r="B21" s="57">
        <v>4</v>
      </c>
      <c r="C21" s="58" t="s">
        <v>55</v>
      </c>
      <c r="D21" s="59"/>
      <c r="E21" s="60"/>
      <c r="F21" s="61" t="s">
        <v>56</v>
      </c>
      <c r="G21" s="62">
        <v>0</v>
      </c>
      <c r="H21" s="62">
        <v>0</v>
      </c>
      <c r="I21" s="62">
        <v>0</v>
      </c>
      <c r="J21" s="62">
        <v>0</v>
      </c>
      <c r="K21" s="62">
        <v>0</v>
      </c>
      <c r="L21" s="62">
        <v>0</v>
      </c>
      <c r="M21" s="62">
        <v>90</v>
      </c>
      <c r="N21" s="62">
        <v>630</v>
      </c>
      <c r="O21" s="62">
        <v>630</v>
      </c>
      <c r="P21" s="62">
        <v>630</v>
      </c>
      <c r="Q21" s="62">
        <v>630</v>
      </c>
      <c r="R21" s="62">
        <v>630</v>
      </c>
      <c r="S21" s="62">
        <v>630</v>
      </c>
      <c r="T21" s="62">
        <v>1150</v>
      </c>
      <c r="U21" s="62">
        <v>1670</v>
      </c>
      <c r="V21" s="62">
        <v>1930</v>
      </c>
      <c r="W21" s="62">
        <v>1930</v>
      </c>
      <c r="X21" s="63">
        <v>1930</v>
      </c>
      <c r="Y21" s="62">
        <v>1930</v>
      </c>
      <c r="Z21" s="62">
        <v>1930</v>
      </c>
      <c r="AA21" s="62">
        <v>1930</v>
      </c>
      <c r="AB21" s="62">
        <v>1930</v>
      </c>
      <c r="AC21" s="62">
        <v>1930</v>
      </c>
      <c r="AD21" s="62">
        <v>1930</v>
      </c>
      <c r="AE21" s="62">
        <v>1930</v>
      </c>
      <c r="AF21" s="62">
        <v>1930</v>
      </c>
      <c r="AG21" s="62">
        <v>1930</v>
      </c>
      <c r="AH21" s="62">
        <v>1930</v>
      </c>
      <c r="AI21" s="62">
        <v>1930</v>
      </c>
      <c r="AJ21" s="62">
        <v>1930</v>
      </c>
      <c r="AK21" s="62">
        <v>1930</v>
      </c>
      <c r="AL21" s="62">
        <v>1930</v>
      </c>
      <c r="AM21" s="62">
        <v>1930</v>
      </c>
      <c r="AN21" s="62">
        <v>1930</v>
      </c>
      <c r="AO21" s="62">
        <v>1930</v>
      </c>
      <c r="AP21" s="63">
        <v>1985</v>
      </c>
    </row>
    <row r="22" spans="2:42" s="35" customFormat="1" x14ac:dyDescent="0.25">
      <c r="B22" s="65"/>
      <c r="C22" s="20" t="s">
        <v>57</v>
      </c>
      <c r="D22" s="66"/>
      <c r="E22" s="189"/>
      <c r="F22" s="30"/>
      <c r="G22" s="17"/>
      <c r="H22" s="17"/>
      <c r="I22" s="17"/>
      <c r="J22" s="17"/>
      <c r="K22" s="17"/>
      <c r="L22" s="17"/>
      <c r="M22" s="17"/>
      <c r="N22" s="17"/>
      <c r="O22" s="17"/>
      <c r="P22" s="17"/>
      <c r="Q22" s="17"/>
      <c r="R22" s="17"/>
      <c r="S22" s="17"/>
      <c r="T22" s="17"/>
      <c r="U22" s="17"/>
      <c r="V22" s="17"/>
      <c r="W22" s="17"/>
      <c r="X22" s="67"/>
      <c r="Y22" s="68"/>
      <c r="Z22" s="17"/>
      <c r="AA22" s="17"/>
      <c r="AB22" s="17"/>
      <c r="AC22" s="17"/>
      <c r="AD22" s="17"/>
      <c r="AE22" s="17"/>
      <c r="AF22" s="17"/>
      <c r="AG22" s="17"/>
      <c r="AH22" s="17"/>
      <c r="AI22" s="17"/>
      <c r="AJ22" s="17"/>
      <c r="AK22" s="17"/>
      <c r="AL22" s="17"/>
      <c r="AM22" s="17"/>
      <c r="AN22" s="17"/>
      <c r="AO22" s="17"/>
      <c r="AP22" s="51"/>
    </row>
    <row r="23" spans="2:42" s="35" customFormat="1" x14ac:dyDescent="0.25">
      <c r="B23" s="43"/>
      <c r="C23" s="191"/>
      <c r="D23" s="248" t="s">
        <v>58</v>
      </c>
      <c r="E23" s="249"/>
      <c r="F23" s="69"/>
      <c r="G23" s="50">
        <v>5124</v>
      </c>
      <c r="H23" s="50">
        <v>5127</v>
      </c>
      <c r="I23" s="50">
        <v>5164</v>
      </c>
      <c r="J23" s="50">
        <v>5167</v>
      </c>
      <c r="K23" s="50">
        <v>5194</v>
      </c>
      <c r="L23" s="50">
        <v>5197</v>
      </c>
      <c r="M23" s="50">
        <v>5200</v>
      </c>
      <c r="N23" s="50">
        <v>5203</v>
      </c>
      <c r="O23" s="50">
        <v>5206</v>
      </c>
      <c r="P23" s="50">
        <v>5209</v>
      </c>
      <c r="Q23" s="50">
        <v>5209</v>
      </c>
      <c r="R23" s="50">
        <v>5209</v>
      </c>
      <c r="S23" s="50">
        <v>5209</v>
      </c>
      <c r="T23" s="50">
        <v>5209</v>
      </c>
      <c r="U23" s="50">
        <v>5209</v>
      </c>
      <c r="V23" s="50">
        <v>5185</v>
      </c>
      <c r="W23" s="50">
        <v>5185</v>
      </c>
      <c r="X23" s="51">
        <v>5185</v>
      </c>
      <c r="Y23" s="70">
        <v>5185</v>
      </c>
      <c r="Z23" s="17">
        <v>5185</v>
      </c>
      <c r="AA23" s="17">
        <v>5185</v>
      </c>
      <c r="AB23" s="17">
        <v>5185</v>
      </c>
      <c r="AC23" s="17">
        <v>5185</v>
      </c>
      <c r="AD23" s="17">
        <v>5185</v>
      </c>
      <c r="AE23" s="17">
        <v>5185</v>
      </c>
      <c r="AF23" s="17">
        <v>5185</v>
      </c>
      <c r="AG23" s="17">
        <v>5185</v>
      </c>
      <c r="AH23" s="17">
        <v>5185</v>
      </c>
      <c r="AI23" s="17">
        <v>5185</v>
      </c>
      <c r="AJ23" s="17">
        <v>5185</v>
      </c>
      <c r="AK23" s="17">
        <v>5185</v>
      </c>
      <c r="AL23" s="17">
        <v>5185</v>
      </c>
      <c r="AM23" s="17">
        <v>5185</v>
      </c>
      <c r="AN23" s="17">
        <v>5185</v>
      </c>
      <c r="AO23" s="17">
        <v>5185</v>
      </c>
      <c r="AP23" s="51">
        <v>5185</v>
      </c>
    </row>
    <row r="24" spans="2:42" x14ac:dyDescent="0.25">
      <c r="B24" s="27"/>
      <c r="C24" s="21"/>
      <c r="D24" s="242" t="s">
        <v>59</v>
      </c>
      <c r="E24" s="243"/>
      <c r="F24" s="30"/>
      <c r="G24" s="26"/>
      <c r="H24" s="26"/>
      <c r="I24" s="26"/>
      <c r="J24" s="50"/>
      <c r="K24" s="26"/>
      <c r="L24" s="26"/>
      <c r="M24" s="26"/>
      <c r="N24" s="26"/>
      <c r="O24" s="26"/>
      <c r="P24" s="26"/>
      <c r="Q24" s="26"/>
      <c r="R24" s="26"/>
      <c r="S24" s="26"/>
      <c r="T24" s="26"/>
      <c r="U24" s="26"/>
      <c r="V24" s="26"/>
      <c r="W24" s="26"/>
      <c r="X24" s="71"/>
      <c r="Y24" s="31"/>
      <c r="Z24" s="26"/>
      <c r="AA24" s="26"/>
      <c r="AB24" s="26"/>
      <c r="AC24" s="26"/>
      <c r="AD24" s="26"/>
      <c r="AE24" s="26"/>
      <c r="AF24" s="26"/>
      <c r="AG24" s="26"/>
      <c r="AH24" s="26"/>
      <c r="AI24" s="26"/>
      <c r="AJ24" s="26"/>
      <c r="AK24" s="26"/>
      <c r="AL24" s="26"/>
      <c r="AM24" s="26"/>
      <c r="AN24" s="26"/>
      <c r="AO24" s="26"/>
      <c r="AP24" s="71"/>
    </row>
    <row r="25" spans="2:42" x14ac:dyDescent="0.25">
      <c r="B25" s="27"/>
      <c r="C25" s="21"/>
      <c r="D25" s="192"/>
      <c r="E25" s="188" t="s">
        <v>60</v>
      </c>
      <c r="F25" s="73"/>
      <c r="G25" s="26">
        <v>105</v>
      </c>
      <c r="H25" s="26">
        <v>105</v>
      </c>
      <c r="I25" s="26">
        <v>105</v>
      </c>
      <c r="J25" s="50">
        <v>105</v>
      </c>
      <c r="K25" s="26">
        <v>105</v>
      </c>
      <c r="L25" s="26">
        <v>105</v>
      </c>
      <c r="M25" s="26">
        <v>0</v>
      </c>
      <c r="N25" s="26">
        <v>0</v>
      </c>
      <c r="O25" s="26">
        <v>0</v>
      </c>
      <c r="P25" s="26">
        <v>0</v>
      </c>
      <c r="Q25" s="26">
        <v>0</v>
      </c>
      <c r="R25" s="26">
        <v>0</v>
      </c>
      <c r="S25" s="26">
        <v>0</v>
      </c>
      <c r="T25" s="26">
        <v>0</v>
      </c>
      <c r="U25" s="26">
        <v>0</v>
      </c>
      <c r="V25" s="26">
        <v>0</v>
      </c>
      <c r="W25" s="26">
        <v>0</v>
      </c>
      <c r="X25" s="71">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71">
        <v>0</v>
      </c>
    </row>
    <row r="26" spans="2:42" x14ac:dyDescent="0.25">
      <c r="B26" s="27"/>
      <c r="C26" s="21"/>
      <c r="D26" s="192"/>
      <c r="E26" s="189" t="s">
        <v>61</v>
      </c>
      <c r="F26" s="30"/>
      <c r="G26" s="26">
        <v>0</v>
      </c>
      <c r="H26" s="26">
        <v>66</v>
      </c>
      <c r="I26" s="26">
        <v>132</v>
      </c>
      <c r="J26" s="26">
        <v>132</v>
      </c>
      <c r="K26" s="26">
        <v>132</v>
      </c>
      <c r="L26" s="26">
        <v>132</v>
      </c>
      <c r="M26" s="26">
        <v>132</v>
      </c>
      <c r="N26" s="26">
        <v>132</v>
      </c>
      <c r="O26" s="26">
        <v>132</v>
      </c>
      <c r="P26" s="26">
        <v>132</v>
      </c>
      <c r="Q26" s="26">
        <v>132</v>
      </c>
      <c r="R26" s="26">
        <v>132</v>
      </c>
      <c r="S26" s="26">
        <v>132</v>
      </c>
      <c r="T26" s="26">
        <v>132</v>
      </c>
      <c r="U26" s="26">
        <v>132</v>
      </c>
      <c r="V26" s="26">
        <v>132</v>
      </c>
      <c r="W26" s="26">
        <v>132</v>
      </c>
      <c r="X26" s="71">
        <v>132</v>
      </c>
      <c r="Y26" s="31">
        <v>132</v>
      </c>
      <c r="Z26" s="26">
        <v>132</v>
      </c>
      <c r="AA26" s="26">
        <v>132</v>
      </c>
      <c r="AB26" s="26">
        <v>132</v>
      </c>
      <c r="AC26" s="26">
        <v>132</v>
      </c>
      <c r="AD26" s="26">
        <v>132</v>
      </c>
      <c r="AE26" s="26">
        <v>132</v>
      </c>
      <c r="AF26" s="26">
        <v>132</v>
      </c>
      <c r="AG26" s="26">
        <v>132</v>
      </c>
      <c r="AH26" s="26">
        <v>132</v>
      </c>
      <c r="AI26" s="26">
        <v>132</v>
      </c>
      <c r="AJ26" s="26">
        <v>132</v>
      </c>
      <c r="AK26" s="26">
        <v>132</v>
      </c>
      <c r="AL26" s="26">
        <v>132</v>
      </c>
      <c r="AM26" s="26">
        <v>132</v>
      </c>
      <c r="AN26" s="26">
        <v>132</v>
      </c>
      <c r="AO26" s="26">
        <v>132</v>
      </c>
      <c r="AP26" s="71">
        <v>132</v>
      </c>
    </row>
    <row r="27" spans="2:42" x14ac:dyDescent="0.25">
      <c r="B27" s="27"/>
      <c r="C27" s="21"/>
      <c r="D27" s="192"/>
      <c r="E27" s="192" t="s">
        <v>62</v>
      </c>
      <c r="F27" s="30"/>
      <c r="G27" s="26">
        <v>280</v>
      </c>
      <c r="H27" s="26">
        <v>280</v>
      </c>
      <c r="I27" s="26">
        <v>280</v>
      </c>
      <c r="J27" s="50">
        <v>280</v>
      </c>
      <c r="K27" s="26">
        <v>280</v>
      </c>
      <c r="L27" s="26">
        <v>280</v>
      </c>
      <c r="M27" s="26">
        <v>280</v>
      </c>
      <c r="N27" s="26">
        <v>280</v>
      </c>
      <c r="O27" s="26">
        <v>280</v>
      </c>
      <c r="P27" s="26">
        <v>280</v>
      </c>
      <c r="Q27" s="26">
        <v>280</v>
      </c>
      <c r="R27" s="26">
        <v>280</v>
      </c>
      <c r="S27" s="26">
        <v>280</v>
      </c>
      <c r="T27" s="26">
        <v>280</v>
      </c>
      <c r="U27" s="26">
        <v>280</v>
      </c>
      <c r="V27" s="26">
        <v>280</v>
      </c>
      <c r="W27" s="26">
        <v>280</v>
      </c>
      <c r="X27" s="71">
        <v>280</v>
      </c>
      <c r="Y27" s="31">
        <v>280</v>
      </c>
      <c r="Z27" s="26">
        <v>280</v>
      </c>
      <c r="AA27" s="26">
        <v>280</v>
      </c>
      <c r="AB27" s="26">
        <v>280</v>
      </c>
      <c r="AC27" s="26">
        <v>280</v>
      </c>
      <c r="AD27" s="26">
        <v>280</v>
      </c>
      <c r="AE27" s="26">
        <v>280</v>
      </c>
      <c r="AF27" s="26">
        <v>280</v>
      </c>
      <c r="AG27" s="26">
        <v>280</v>
      </c>
      <c r="AH27" s="26">
        <v>280</v>
      </c>
      <c r="AI27" s="26">
        <v>280</v>
      </c>
      <c r="AJ27" s="26">
        <v>280</v>
      </c>
      <c r="AK27" s="26">
        <v>280</v>
      </c>
      <c r="AL27" s="26">
        <v>280</v>
      </c>
      <c r="AM27" s="26">
        <v>280</v>
      </c>
      <c r="AN27" s="26">
        <v>280</v>
      </c>
      <c r="AO27" s="26">
        <v>280</v>
      </c>
      <c r="AP27" s="71">
        <v>280</v>
      </c>
    </row>
    <row r="28" spans="2:42" s="35" customFormat="1" x14ac:dyDescent="0.25">
      <c r="B28" s="47"/>
      <c r="C28" s="191"/>
      <c r="D28" s="191" t="s">
        <v>63</v>
      </c>
      <c r="F28" s="74"/>
      <c r="G28" s="50">
        <v>550</v>
      </c>
      <c r="H28" s="50">
        <v>385</v>
      </c>
      <c r="I28" s="50">
        <v>385</v>
      </c>
      <c r="J28" s="50">
        <v>385</v>
      </c>
      <c r="K28" s="50">
        <v>385</v>
      </c>
      <c r="L28" s="50">
        <v>385</v>
      </c>
      <c r="M28" s="50">
        <v>385</v>
      </c>
      <c r="N28" s="50">
        <v>385</v>
      </c>
      <c r="O28" s="50">
        <v>385</v>
      </c>
      <c r="P28" s="50">
        <v>385</v>
      </c>
      <c r="Q28" s="50">
        <v>385</v>
      </c>
      <c r="R28" s="50">
        <v>385</v>
      </c>
      <c r="S28" s="50">
        <v>0</v>
      </c>
      <c r="T28" s="50">
        <v>0</v>
      </c>
      <c r="U28" s="50">
        <v>0</v>
      </c>
      <c r="V28" s="50">
        <v>0</v>
      </c>
      <c r="W28" s="50">
        <v>0</v>
      </c>
      <c r="X28" s="51">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1">
        <v>0</v>
      </c>
    </row>
    <row r="29" spans="2:42" s="35" customFormat="1" x14ac:dyDescent="0.25">
      <c r="B29" s="47"/>
      <c r="C29" s="191"/>
      <c r="D29" s="191" t="s">
        <v>64</v>
      </c>
      <c r="F29" s="74"/>
      <c r="G29" s="50">
        <v>0</v>
      </c>
      <c r="H29" s="50">
        <v>220</v>
      </c>
      <c r="I29" s="50">
        <v>220</v>
      </c>
      <c r="J29" s="50">
        <v>220</v>
      </c>
      <c r="K29" s="50">
        <v>220</v>
      </c>
      <c r="L29" s="50">
        <v>220</v>
      </c>
      <c r="M29" s="50">
        <v>220</v>
      </c>
      <c r="N29" s="50">
        <v>220</v>
      </c>
      <c r="O29" s="50">
        <v>220</v>
      </c>
      <c r="P29" s="50">
        <v>220</v>
      </c>
      <c r="Q29" s="50">
        <v>220</v>
      </c>
      <c r="R29" s="50">
        <v>220</v>
      </c>
      <c r="S29" s="50">
        <v>220</v>
      </c>
      <c r="T29" s="50">
        <v>220</v>
      </c>
      <c r="U29" s="50">
        <v>220</v>
      </c>
      <c r="V29" s="50">
        <v>220</v>
      </c>
      <c r="W29" s="50">
        <v>220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2:42" x14ac:dyDescent="0.25">
      <c r="B30" s="27"/>
      <c r="C30" s="21"/>
      <c r="D30" s="188" t="s">
        <v>65</v>
      </c>
      <c r="F30" s="30"/>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71">
        <v>45</v>
      </c>
      <c r="Y30" s="31">
        <v>45</v>
      </c>
      <c r="Z30" s="26">
        <v>45</v>
      </c>
      <c r="AA30" s="26">
        <v>45</v>
      </c>
      <c r="AB30" s="26">
        <v>45</v>
      </c>
      <c r="AC30" s="26">
        <v>45</v>
      </c>
      <c r="AD30" s="26">
        <v>45</v>
      </c>
      <c r="AE30" s="26">
        <v>45</v>
      </c>
      <c r="AF30" s="26">
        <v>45</v>
      </c>
      <c r="AG30" s="26">
        <v>45</v>
      </c>
      <c r="AH30" s="26">
        <v>45</v>
      </c>
      <c r="AI30" s="26">
        <v>45</v>
      </c>
      <c r="AJ30" s="26">
        <v>45</v>
      </c>
      <c r="AK30" s="26">
        <v>45</v>
      </c>
      <c r="AL30" s="26">
        <v>45</v>
      </c>
      <c r="AM30" s="26">
        <v>45</v>
      </c>
      <c r="AN30" s="26">
        <v>45</v>
      </c>
      <c r="AO30" s="26">
        <v>45</v>
      </c>
      <c r="AP30" s="71">
        <v>45</v>
      </c>
    </row>
    <row r="31" spans="2:42" x14ac:dyDescent="0.25">
      <c r="B31" s="27"/>
      <c r="C31" s="21"/>
      <c r="D31" s="242" t="s">
        <v>66</v>
      </c>
      <c r="E31" s="243"/>
      <c r="F31" s="30"/>
      <c r="G31" s="26">
        <v>0</v>
      </c>
      <c r="H31" s="26">
        <v>0</v>
      </c>
      <c r="I31" s="26">
        <v>0</v>
      </c>
      <c r="J31" s="50">
        <v>0</v>
      </c>
      <c r="K31" s="26">
        <v>86</v>
      </c>
      <c r="L31" s="26">
        <v>86</v>
      </c>
      <c r="M31" s="26">
        <v>86</v>
      </c>
      <c r="N31" s="26">
        <v>75</v>
      </c>
      <c r="O31" s="26">
        <v>75</v>
      </c>
      <c r="P31" s="26">
        <v>75</v>
      </c>
      <c r="Q31" s="26">
        <v>75</v>
      </c>
      <c r="R31" s="26">
        <v>75</v>
      </c>
      <c r="S31" s="26">
        <v>75</v>
      </c>
      <c r="T31" s="26">
        <v>75</v>
      </c>
      <c r="U31" s="26">
        <v>14</v>
      </c>
      <c r="V31" s="26">
        <v>14</v>
      </c>
      <c r="W31" s="26">
        <v>14</v>
      </c>
      <c r="X31" s="71">
        <v>14</v>
      </c>
      <c r="Y31" s="31">
        <v>14</v>
      </c>
      <c r="Z31" s="26">
        <v>14</v>
      </c>
      <c r="AA31" s="26">
        <v>14</v>
      </c>
      <c r="AB31" s="26">
        <v>14</v>
      </c>
      <c r="AC31" s="26">
        <v>14</v>
      </c>
      <c r="AD31" s="26">
        <v>14</v>
      </c>
      <c r="AE31" s="26">
        <v>14</v>
      </c>
      <c r="AF31" s="26">
        <v>14</v>
      </c>
      <c r="AG31" s="26">
        <v>14</v>
      </c>
      <c r="AH31" s="26">
        <v>14</v>
      </c>
      <c r="AI31" s="26">
        <v>14</v>
      </c>
      <c r="AJ31" s="26">
        <v>14</v>
      </c>
      <c r="AK31" s="26">
        <v>14</v>
      </c>
      <c r="AL31" s="26">
        <v>14</v>
      </c>
      <c r="AM31" s="26">
        <v>14</v>
      </c>
      <c r="AN31" s="26">
        <v>14</v>
      </c>
      <c r="AO31" s="26">
        <v>14</v>
      </c>
      <c r="AP31" s="71">
        <v>14</v>
      </c>
    </row>
    <row r="32" spans="2:42" ht="15.75" thickBot="1" x14ac:dyDescent="0.3">
      <c r="B32" s="75">
        <v>5</v>
      </c>
      <c r="C32" s="76" t="s">
        <v>94</v>
      </c>
      <c r="D32" s="37"/>
      <c r="E32" s="77"/>
      <c r="F32" s="78"/>
      <c r="G32" s="79">
        <v>6059</v>
      </c>
      <c r="H32" s="79">
        <v>6183</v>
      </c>
      <c r="I32" s="79">
        <v>6286</v>
      </c>
      <c r="J32" s="79">
        <v>6289</v>
      </c>
      <c r="K32" s="79">
        <v>6402</v>
      </c>
      <c r="L32" s="79">
        <v>6405</v>
      </c>
      <c r="M32" s="79">
        <v>6303</v>
      </c>
      <c r="N32" s="79">
        <v>6295</v>
      </c>
      <c r="O32" s="79">
        <v>6298</v>
      </c>
      <c r="P32" s="79">
        <v>6301</v>
      </c>
      <c r="Q32" s="79">
        <v>6301</v>
      </c>
      <c r="R32" s="79">
        <v>6301</v>
      </c>
      <c r="S32" s="79">
        <v>5916</v>
      </c>
      <c r="T32" s="79">
        <v>5916</v>
      </c>
      <c r="U32" s="79">
        <v>5855</v>
      </c>
      <c r="V32" s="79">
        <v>5831</v>
      </c>
      <c r="W32" s="79">
        <v>5831</v>
      </c>
      <c r="X32" s="80">
        <v>5656</v>
      </c>
      <c r="Y32" s="79">
        <v>5656</v>
      </c>
      <c r="Z32" s="79">
        <v>5656</v>
      </c>
      <c r="AA32" s="79">
        <v>5656</v>
      </c>
      <c r="AB32" s="79">
        <v>5656</v>
      </c>
      <c r="AC32" s="79">
        <v>5656</v>
      </c>
      <c r="AD32" s="79">
        <v>5656</v>
      </c>
      <c r="AE32" s="79">
        <v>5656</v>
      </c>
      <c r="AF32" s="79">
        <v>5656</v>
      </c>
      <c r="AG32" s="79">
        <v>5656</v>
      </c>
      <c r="AH32" s="79">
        <v>5656</v>
      </c>
      <c r="AI32" s="79">
        <v>5656</v>
      </c>
      <c r="AJ32" s="79">
        <v>5656</v>
      </c>
      <c r="AK32" s="79">
        <v>5656</v>
      </c>
      <c r="AL32" s="79">
        <v>5656</v>
      </c>
      <c r="AM32" s="79">
        <v>5656</v>
      </c>
      <c r="AN32" s="79">
        <v>5656</v>
      </c>
      <c r="AO32" s="79">
        <v>5656</v>
      </c>
      <c r="AP32" s="80">
        <v>5656</v>
      </c>
    </row>
    <row r="33" spans="2:43" ht="15.75" thickBot="1" x14ac:dyDescent="0.3">
      <c r="B33" s="81">
        <v>6</v>
      </c>
      <c r="C33" s="82" t="s">
        <v>68</v>
      </c>
      <c r="D33" s="82"/>
      <c r="E33" s="82"/>
      <c r="F33" s="83" t="s">
        <v>69</v>
      </c>
      <c r="G33" s="84">
        <v>6059</v>
      </c>
      <c r="H33" s="84">
        <v>6183</v>
      </c>
      <c r="I33" s="84">
        <v>6286</v>
      </c>
      <c r="J33" s="84">
        <v>6289</v>
      </c>
      <c r="K33" s="84">
        <v>6402</v>
      </c>
      <c r="L33" s="84">
        <v>6405</v>
      </c>
      <c r="M33" s="84">
        <v>6393</v>
      </c>
      <c r="N33" s="84">
        <v>6925</v>
      </c>
      <c r="O33" s="84">
        <v>6928</v>
      </c>
      <c r="P33" s="84">
        <v>6931</v>
      </c>
      <c r="Q33" s="84">
        <v>6931</v>
      </c>
      <c r="R33" s="84">
        <v>6931</v>
      </c>
      <c r="S33" s="84">
        <v>6546</v>
      </c>
      <c r="T33" s="84">
        <v>7066</v>
      </c>
      <c r="U33" s="84">
        <v>7525</v>
      </c>
      <c r="V33" s="84">
        <v>7761</v>
      </c>
      <c r="W33" s="84">
        <v>7761</v>
      </c>
      <c r="X33" s="85">
        <v>7586</v>
      </c>
      <c r="Y33" s="84">
        <v>7586</v>
      </c>
      <c r="Z33" s="84">
        <v>7586</v>
      </c>
      <c r="AA33" s="84">
        <v>7586</v>
      </c>
      <c r="AB33" s="84">
        <v>7586</v>
      </c>
      <c r="AC33" s="84">
        <v>7586</v>
      </c>
      <c r="AD33" s="84">
        <v>7586</v>
      </c>
      <c r="AE33" s="84">
        <v>7586</v>
      </c>
      <c r="AF33" s="84">
        <v>7586</v>
      </c>
      <c r="AG33" s="84">
        <v>7586</v>
      </c>
      <c r="AH33" s="84">
        <v>7586</v>
      </c>
      <c r="AI33" s="84">
        <v>7586</v>
      </c>
      <c r="AJ33" s="84">
        <v>7586</v>
      </c>
      <c r="AK33" s="84">
        <v>7586</v>
      </c>
      <c r="AL33" s="84">
        <v>7586</v>
      </c>
      <c r="AM33" s="84">
        <v>7586</v>
      </c>
      <c r="AN33" s="84">
        <v>7586</v>
      </c>
      <c r="AO33" s="84">
        <v>7586</v>
      </c>
      <c r="AP33" s="86">
        <v>7641</v>
      </c>
    </row>
    <row r="34" spans="2:43" ht="15.75" thickBot="1" x14ac:dyDescent="0.3">
      <c r="B34" s="87"/>
      <c r="D34" s="192"/>
      <c r="E34" s="192"/>
      <c r="F34" s="19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31"/>
    </row>
    <row r="35" spans="2:43" x14ac:dyDescent="0.25">
      <c r="B35" s="11" t="s">
        <v>70</v>
      </c>
      <c r="C35" s="12"/>
      <c r="D35" s="88"/>
      <c r="E35" s="88"/>
      <c r="F35" s="89"/>
      <c r="G35" s="18"/>
      <c r="H35" s="18"/>
      <c r="I35" s="18"/>
      <c r="J35" s="18"/>
      <c r="K35" s="90"/>
      <c r="L35" s="18"/>
      <c r="M35" s="18"/>
      <c r="N35" s="18"/>
      <c r="O35" s="18"/>
      <c r="P35" s="18"/>
      <c r="Q35" s="18"/>
      <c r="R35" s="18"/>
      <c r="S35" s="18"/>
      <c r="T35" s="18"/>
      <c r="U35" s="18"/>
      <c r="V35" s="18"/>
      <c r="W35" s="18"/>
      <c r="X35" s="91"/>
      <c r="Y35" s="92"/>
      <c r="Z35" s="18"/>
      <c r="AA35" s="18"/>
      <c r="AB35" s="18"/>
      <c r="AC35" s="18"/>
      <c r="AD35" s="18"/>
      <c r="AE35" s="18"/>
      <c r="AF35" s="18"/>
      <c r="AG35" s="18"/>
      <c r="AH35" s="18"/>
      <c r="AI35" s="18"/>
      <c r="AJ35" s="18"/>
      <c r="AK35" s="18"/>
      <c r="AL35" s="18"/>
      <c r="AM35" s="18"/>
      <c r="AN35" s="18"/>
      <c r="AO35" s="18"/>
      <c r="AP35" s="91"/>
    </row>
    <row r="36" spans="2:43" x14ac:dyDescent="0.25">
      <c r="B36" s="93"/>
      <c r="C36" s="21"/>
      <c r="D36" s="250" t="s">
        <v>109</v>
      </c>
      <c r="E36" s="244"/>
      <c r="F36" s="49"/>
      <c r="G36" s="26">
        <v>4601</v>
      </c>
      <c r="H36" s="26">
        <v>4680</v>
      </c>
      <c r="I36" s="26">
        <v>4742</v>
      </c>
      <c r="J36" s="26">
        <v>4801</v>
      </c>
      <c r="K36" s="26">
        <v>4857</v>
      </c>
      <c r="L36" s="26">
        <v>4930</v>
      </c>
      <c r="M36" s="26">
        <v>5002</v>
      </c>
      <c r="N36" s="26">
        <v>5074</v>
      </c>
      <c r="O36" s="26">
        <v>5147</v>
      </c>
      <c r="P36" s="26">
        <v>5222</v>
      </c>
      <c r="Q36" s="26">
        <v>5296</v>
      </c>
      <c r="R36" s="26">
        <v>5369</v>
      </c>
      <c r="S36" s="26">
        <v>5443</v>
      </c>
      <c r="T36" s="26">
        <v>5516</v>
      </c>
      <c r="U36" s="26">
        <v>5588</v>
      </c>
      <c r="V36" s="26">
        <v>5664</v>
      </c>
      <c r="W36" s="26">
        <v>5739</v>
      </c>
      <c r="X36" s="71">
        <v>5813</v>
      </c>
      <c r="Y36" s="31">
        <v>5886</v>
      </c>
      <c r="Z36" s="26">
        <v>5959</v>
      </c>
      <c r="AA36" s="26">
        <v>6032</v>
      </c>
      <c r="AB36" s="26">
        <v>6105</v>
      </c>
      <c r="AC36" s="26">
        <v>6178</v>
      </c>
      <c r="AD36" s="26">
        <v>6251</v>
      </c>
      <c r="AE36" s="26">
        <v>6324</v>
      </c>
      <c r="AF36" s="26">
        <v>6396</v>
      </c>
      <c r="AG36" s="26">
        <v>6469</v>
      </c>
      <c r="AH36" s="26">
        <v>6542</v>
      </c>
      <c r="AI36" s="26">
        <v>6615</v>
      </c>
      <c r="AJ36" s="26">
        <v>6688</v>
      </c>
      <c r="AK36" s="26">
        <v>6761</v>
      </c>
      <c r="AL36" s="26">
        <v>6834</v>
      </c>
      <c r="AM36" s="26">
        <v>6907</v>
      </c>
      <c r="AN36" s="26">
        <v>6979</v>
      </c>
      <c r="AO36" s="26">
        <v>7052</v>
      </c>
      <c r="AP36" s="71">
        <v>7125</v>
      </c>
    </row>
    <row r="37" spans="2:43" x14ac:dyDescent="0.25">
      <c r="B37" s="93"/>
      <c r="C37" s="21"/>
      <c r="D37" s="193" t="s">
        <v>121</v>
      </c>
      <c r="E37" s="194"/>
      <c r="F37" s="96"/>
      <c r="G37" s="26">
        <v>-90</v>
      </c>
      <c r="H37" s="26">
        <v>-174</v>
      </c>
      <c r="I37" s="26">
        <v>-249</v>
      </c>
      <c r="J37" s="26">
        <v>-317</v>
      </c>
      <c r="K37" s="26">
        <v>-377</v>
      </c>
      <c r="L37" s="26">
        <v>-436</v>
      </c>
      <c r="M37" s="26">
        <v>-473</v>
      </c>
      <c r="N37" s="26">
        <v>-508</v>
      </c>
      <c r="O37" s="26">
        <v>-543</v>
      </c>
      <c r="P37" s="26">
        <v>-577</v>
      </c>
      <c r="Q37" s="26">
        <v>-598</v>
      </c>
      <c r="R37" s="26">
        <v>-614</v>
      </c>
      <c r="S37" s="26">
        <v>-627</v>
      </c>
      <c r="T37" s="26">
        <v>-646</v>
      </c>
      <c r="U37" s="26">
        <v>-664</v>
      </c>
      <c r="V37" s="26">
        <v>-656</v>
      </c>
      <c r="W37" s="26">
        <v>-649</v>
      </c>
      <c r="X37" s="71">
        <v>-645</v>
      </c>
      <c r="Y37" s="31">
        <v>-641</v>
      </c>
      <c r="Z37" s="26">
        <v>-637</v>
      </c>
      <c r="AA37" s="26">
        <v>-612</v>
      </c>
      <c r="AB37" s="26">
        <v>-588</v>
      </c>
      <c r="AC37" s="26">
        <v>-566</v>
      </c>
      <c r="AD37" s="26">
        <v>-544</v>
      </c>
      <c r="AE37" s="26">
        <v>-523</v>
      </c>
      <c r="AF37" s="26">
        <v>-494</v>
      </c>
      <c r="AG37" s="26">
        <v>-467</v>
      </c>
      <c r="AH37" s="26">
        <v>-442</v>
      </c>
      <c r="AI37" s="26">
        <v>-420</v>
      </c>
      <c r="AJ37" s="26">
        <v>-399</v>
      </c>
      <c r="AK37" s="26">
        <v>-399</v>
      </c>
      <c r="AL37" s="26">
        <v>-399</v>
      </c>
      <c r="AM37" s="26">
        <v>-399</v>
      </c>
      <c r="AN37" s="26">
        <v>-399</v>
      </c>
      <c r="AO37" s="26">
        <v>-399</v>
      </c>
      <c r="AP37" s="71">
        <v>-399</v>
      </c>
    </row>
    <row r="38" spans="2:43" ht="15" customHeight="1" x14ac:dyDescent="0.25">
      <c r="B38" s="36">
        <v>7</v>
      </c>
      <c r="C38" s="38" t="s">
        <v>73</v>
      </c>
      <c r="D38" s="97"/>
      <c r="E38" s="97"/>
      <c r="F38" s="98"/>
      <c r="G38" s="55">
        <v>4511</v>
      </c>
      <c r="H38" s="55">
        <v>4506</v>
      </c>
      <c r="I38" s="55">
        <v>4493</v>
      </c>
      <c r="J38" s="55">
        <v>4484</v>
      </c>
      <c r="K38" s="55">
        <v>4480</v>
      </c>
      <c r="L38" s="55">
        <v>4494</v>
      </c>
      <c r="M38" s="55">
        <v>4529</v>
      </c>
      <c r="N38" s="55">
        <v>4566</v>
      </c>
      <c r="O38" s="55">
        <v>4604</v>
      </c>
      <c r="P38" s="55">
        <v>4645</v>
      </c>
      <c r="Q38" s="55">
        <v>4698</v>
      </c>
      <c r="R38" s="55">
        <v>4755</v>
      </c>
      <c r="S38" s="55">
        <v>4816</v>
      </c>
      <c r="T38" s="55">
        <v>4870</v>
      </c>
      <c r="U38" s="55">
        <v>4924</v>
      </c>
      <c r="V38" s="55">
        <v>5008</v>
      </c>
      <c r="W38" s="55">
        <v>5090</v>
      </c>
      <c r="X38" s="56">
        <v>5168</v>
      </c>
      <c r="Y38" s="55">
        <v>5245</v>
      </c>
      <c r="Z38" s="55">
        <v>5322</v>
      </c>
      <c r="AA38" s="55">
        <v>5420</v>
      </c>
      <c r="AB38" s="55">
        <v>5517</v>
      </c>
      <c r="AC38" s="55">
        <v>5612</v>
      </c>
      <c r="AD38" s="55">
        <v>5707</v>
      </c>
      <c r="AE38" s="55">
        <v>5801</v>
      </c>
      <c r="AF38" s="55">
        <v>5902</v>
      </c>
      <c r="AG38" s="55">
        <v>6002</v>
      </c>
      <c r="AH38" s="55">
        <v>6100</v>
      </c>
      <c r="AI38" s="55">
        <v>6195</v>
      </c>
      <c r="AJ38" s="55">
        <v>6289</v>
      </c>
      <c r="AK38" s="55">
        <v>6362</v>
      </c>
      <c r="AL38" s="55">
        <v>6435</v>
      </c>
      <c r="AM38" s="55">
        <v>6508</v>
      </c>
      <c r="AN38" s="55">
        <v>6580</v>
      </c>
      <c r="AO38" s="55">
        <v>6653</v>
      </c>
      <c r="AP38" s="56">
        <v>6726</v>
      </c>
    </row>
    <row r="39" spans="2:43" ht="15" customHeight="1" x14ac:dyDescent="0.25">
      <c r="B39" s="93"/>
      <c r="C39" s="21"/>
      <c r="D39" s="193" t="s">
        <v>74</v>
      </c>
      <c r="E39" s="194"/>
      <c r="F39" s="96"/>
      <c r="G39" s="26">
        <v>605</v>
      </c>
      <c r="H39" s="26">
        <v>605</v>
      </c>
      <c r="I39" s="26">
        <v>358</v>
      </c>
      <c r="J39" s="26">
        <v>358</v>
      </c>
      <c r="K39" s="26">
        <v>358</v>
      </c>
      <c r="L39" s="26">
        <v>358</v>
      </c>
      <c r="M39" s="26">
        <v>358</v>
      </c>
      <c r="N39" s="26">
        <v>633</v>
      </c>
      <c r="O39" s="26">
        <v>880</v>
      </c>
      <c r="P39" s="26">
        <v>880</v>
      </c>
      <c r="Q39" s="26">
        <v>880</v>
      </c>
      <c r="R39" s="26">
        <v>880</v>
      </c>
      <c r="S39" s="26">
        <v>385</v>
      </c>
      <c r="T39" s="26">
        <v>385</v>
      </c>
      <c r="U39" s="26">
        <v>275</v>
      </c>
      <c r="V39" s="26">
        <v>275</v>
      </c>
      <c r="W39" s="26">
        <v>275</v>
      </c>
      <c r="X39" s="71">
        <v>275</v>
      </c>
      <c r="Y39" s="26">
        <v>275</v>
      </c>
      <c r="Z39" s="26">
        <v>275</v>
      </c>
      <c r="AA39" s="26">
        <v>275</v>
      </c>
      <c r="AB39" s="26">
        <v>275</v>
      </c>
      <c r="AC39" s="26">
        <v>0</v>
      </c>
      <c r="AD39" s="26">
        <v>0</v>
      </c>
      <c r="AE39" s="26">
        <v>0</v>
      </c>
      <c r="AF39" s="26">
        <v>0</v>
      </c>
      <c r="AG39" s="26">
        <v>0</v>
      </c>
      <c r="AH39" s="26">
        <v>0</v>
      </c>
      <c r="AI39" s="26">
        <v>0</v>
      </c>
      <c r="AJ39" s="26">
        <v>0</v>
      </c>
      <c r="AK39" s="26">
        <v>0</v>
      </c>
      <c r="AL39" s="26">
        <v>0</v>
      </c>
      <c r="AM39" s="26">
        <v>0</v>
      </c>
      <c r="AN39" s="26">
        <v>0</v>
      </c>
      <c r="AO39" s="26">
        <v>0</v>
      </c>
      <c r="AP39" s="71">
        <v>0</v>
      </c>
    </row>
    <row r="40" spans="2:43" ht="15" customHeight="1" x14ac:dyDescent="0.25">
      <c r="B40" s="93"/>
      <c r="C40" s="21"/>
      <c r="D40" s="193" t="s">
        <v>75</v>
      </c>
      <c r="E40" s="194"/>
      <c r="F40" s="96"/>
      <c r="G40" s="26">
        <v>0</v>
      </c>
      <c r="H40" s="26">
        <v>119</v>
      </c>
      <c r="I40" s="26">
        <v>174</v>
      </c>
      <c r="J40" s="26">
        <v>174</v>
      </c>
      <c r="K40" s="26">
        <v>174</v>
      </c>
      <c r="L40" s="26">
        <v>174</v>
      </c>
      <c r="M40" s="26">
        <v>174</v>
      </c>
      <c r="N40" s="26">
        <v>119</v>
      </c>
      <c r="O40" s="26">
        <v>0</v>
      </c>
      <c r="P40" s="26">
        <v>0</v>
      </c>
      <c r="Q40" s="26">
        <v>0</v>
      </c>
      <c r="R40" s="26">
        <v>0</v>
      </c>
      <c r="S40" s="26">
        <v>0</v>
      </c>
      <c r="T40" s="26">
        <v>220</v>
      </c>
      <c r="U40" s="26">
        <v>330</v>
      </c>
      <c r="V40" s="26">
        <v>330</v>
      </c>
      <c r="W40" s="26">
        <v>330</v>
      </c>
      <c r="X40" s="71">
        <v>330</v>
      </c>
      <c r="Y40" s="26">
        <v>330</v>
      </c>
      <c r="Z40" s="26">
        <v>330</v>
      </c>
      <c r="AA40" s="26">
        <v>330</v>
      </c>
      <c r="AB40" s="26">
        <v>330</v>
      </c>
      <c r="AC40" s="26">
        <v>330</v>
      </c>
      <c r="AD40" s="26">
        <v>0</v>
      </c>
      <c r="AE40" s="26">
        <v>0</v>
      </c>
      <c r="AF40" s="26">
        <v>0</v>
      </c>
      <c r="AG40" s="26">
        <v>0</v>
      </c>
      <c r="AH40" s="26">
        <v>0</v>
      </c>
      <c r="AI40" s="26">
        <v>0</v>
      </c>
      <c r="AJ40" s="26">
        <v>0</v>
      </c>
      <c r="AK40" s="26">
        <v>0</v>
      </c>
      <c r="AL40" s="26">
        <v>0</v>
      </c>
      <c r="AM40" s="26">
        <v>0</v>
      </c>
      <c r="AN40" s="26">
        <v>0</v>
      </c>
      <c r="AO40" s="26">
        <v>0</v>
      </c>
      <c r="AP40" s="71">
        <v>0</v>
      </c>
    </row>
    <row r="41" spans="2:43" ht="15" customHeight="1" x14ac:dyDescent="0.25">
      <c r="B41" s="36">
        <v>8</v>
      </c>
      <c r="C41" s="38" t="s">
        <v>76</v>
      </c>
      <c r="D41" s="99"/>
      <c r="E41" s="97"/>
      <c r="F41" s="98"/>
      <c r="G41" s="55">
        <v>605</v>
      </c>
      <c r="H41" s="55">
        <v>724</v>
      </c>
      <c r="I41" s="55">
        <v>532</v>
      </c>
      <c r="J41" s="55">
        <v>532</v>
      </c>
      <c r="K41" s="55">
        <v>532</v>
      </c>
      <c r="L41" s="55">
        <v>532</v>
      </c>
      <c r="M41" s="55">
        <v>532</v>
      </c>
      <c r="N41" s="55">
        <v>752</v>
      </c>
      <c r="O41" s="55">
        <v>880</v>
      </c>
      <c r="P41" s="55">
        <v>880</v>
      </c>
      <c r="Q41" s="55">
        <v>880</v>
      </c>
      <c r="R41" s="55">
        <v>880</v>
      </c>
      <c r="S41" s="55">
        <v>385</v>
      </c>
      <c r="T41" s="55">
        <v>605</v>
      </c>
      <c r="U41" s="55">
        <v>605</v>
      </c>
      <c r="V41" s="55">
        <v>605</v>
      </c>
      <c r="W41" s="55">
        <v>605</v>
      </c>
      <c r="X41" s="56">
        <v>605</v>
      </c>
      <c r="Y41" s="55">
        <v>605</v>
      </c>
      <c r="Z41" s="55">
        <v>605</v>
      </c>
      <c r="AA41" s="55">
        <v>605</v>
      </c>
      <c r="AB41" s="55">
        <v>605</v>
      </c>
      <c r="AC41" s="55">
        <v>330</v>
      </c>
      <c r="AD41" s="55">
        <v>0</v>
      </c>
      <c r="AE41" s="55">
        <v>0</v>
      </c>
      <c r="AF41" s="55">
        <v>0</v>
      </c>
      <c r="AG41" s="55">
        <v>0</v>
      </c>
      <c r="AH41" s="55">
        <v>0</v>
      </c>
      <c r="AI41" s="55">
        <v>0</v>
      </c>
      <c r="AJ41" s="55">
        <v>0</v>
      </c>
      <c r="AK41" s="55">
        <v>0</v>
      </c>
      <c r="AL41" s="55">
        <v>0</v>
      </c>
      <c r="AM41" s="55">
        <v>0</v>
      </c>
      <c r="AN41" s="55">
        <v>0</v>
      </c>
      <c r="AO41" s="55">
        <v>0</v>
      </c>
      <c r="AP41" s="56">
        <v>0</v>
      </c>
    </row>
    <row r="42" spans="2:43" ht="15.75" thickBot="1" x14ac:dyDescent="0.3">
      <c r="B42" s="81">
        <v>9</v>
      </c>
      <c r="C42" s="100" t="s">
        <v>77</v>
      </c>
      <c r="D42" s="100"/>
      <c r="E42" s="100"/>
      <c r="F42" s="101" t="s">
        <v>78</v>
      </c>
      <c r="G42" s="102">
        <v>5116</v>
      </c>
      <c r="H42" s="102">
        <v>5230</v>
      </c>
      <c r="I42" s="102">
        <v>5025</v>
      </c>
      <c r="J42" s="102">
        <v>5016</v>
      </c>
      <c r="K42" s="102">
        <v>5012</v>
      </c>
      <c r="L42" s="102">
        <v>5026</v>
      </c>
      <c r="M42" s="102">
        <v>5061</v>
      </c>
      <c r="N42" s="102">
        <v>5318</v>
      </c>
      <c r="O42" s="102">
        <v>5484</v>
      </c>
      <c r="P42" s="102">
        <v>5525</v>
      </c>
      <c r="Q42" s="102">
        <v>5578</v>
      </c>
      <c r="R42" s="102">
        <v>5635</v>
      </c>
      <c r="S42" s="102">
        <v>5201</v>
      </c>
      <c r="T42" s="102">
        <v>5475</v>
      </c>
      <c r="U42" s="102">
        <v>5529</v>
      </c>
      <c r="V42" s="102">
        <v>5613</v>
      </c>
      <c r="W42" s="102">
        <v>5695</v>
      </c>
      <c r="X42" s="103">
        <v>5773</v>
      </c>
      <c r="Y42" s="102">
        <v>5850</v>
      </c>
      <c r="Z42" s="102">
        <v>5927</v>
      </c>
      <c r="AA42" s="102">
        <v>6025</v>
      </c>
      <c r="AB42" s="102">
        <v>6122</v>
      </c>
      <c r="AC42" s="102">
        <v>5942</v>
      </c>
      <c r="AD42" s="102">
        <v>5707</v>
      </c>
      <c r="AE42" s="102">
        <v>5801</v>
      </c>
      <c r="AF42" s="102">
        <v>5902</v>
      </c>
      <c r="AG42" s="102">
        <v>6002</v>
      </c>
      <c r="AH42" s="102">
        <v>6100</v>
      </c>
      <c r="AI42" s="102">
        <v>6195</v>
      </c>
      <c r="AJ42" s="102">
        <v>6289</v>
      </c>
      <c r="AK42" s="102">
        <v>6362</v>
      </c>
      <c r="AL42" s="102">
        <v>6435</v>
      </c>
      <c r="AM42" s="102">
        <v>6508</v>
      </c>
      <c r="AN42" s="102">
        <v>6580</v>
      </c>
      <c r="AO42" s="102">
        <v>6653</v>
      </c>
      <c r="AP42" s="103">
        <v>6726</v>
      </c>
    </row>
    <row r="43" spans="2:43" ht="15.75" thickBot="1" x14ac:dyDescent="0.3">
      <c r="D43" s="192"/>
      <c r="E43" s="192"/>
      <c r="F43" s="192"/>
      <c r="G43" s="26"/>
      <c r="H43" s="26"/>
      <c r="I43" s="26"/>
      <c r="J43" s="26"/>
      <c r="K43" s="50"/>
      <c r="L43" s="26"/>
      <c r="M43" s="26"/>
      <c r="N43" s="26"/>
      <c r="O43" s="26"/>
      <c r="P43" s="26"/>
      <c r="Q43" s="26"/>
      <c r="R43" s="26"/>
      <c r="S43" s="26"/>
      <c r="T43" s="26"/>
      <c r="U43" s="26"/>
      <c r="V43" s="26"/>
      <c r="W43" s="26"/>
      <c r="X43" s="71"/>
      <c r="Y43" s="26"/>
      <c r="Z43" s="26"/>
      <c r="AA43" s="26"/>
      <c r="AB43" s="26"/>
      <c r="AC43" s="26"/>
      <c r="AD43" s="26"/>
      <c r="AE43" s="26"/>
      <c r="AF43" s="26"/>
      <c r="AG43" s="26"/>
      <c r="AH43" s="26"/>
      <c r="AI43" s="26"/>
      <c r="AJ43" s="26"/>
      <c r="AK43" s="26"/>
      <c r="AL43" s="26"/>
      <c r="AM43" s="26"/>
      <c r="AN43" s="26"/>
      <c r="AO43" s="26"/>
      <c r="AP43" s="26"/>
      <c r="AQ43" s="21"/>
    </row>
    <row r="44" spans="2:43" x14ac:dyDescent="0.25">
      <c r="B44" s="105">
        <v>10</v>
      </c>
      <c r="C44" s="12"/>
      <c r="D44" s="245" t="s">
        <v>79</v>
      </c>
      <c r="E44" s="245"/>
      <c r="F44" s="106"/>
      <c r="G44" s="18">
        <v>475</v>
      </c>
      <c r="H44" s="18">
        <v>494</v>
      </c>
      <c r="I44" s="18">
        <v>539</v>
      </c>
      <c r="J44" s="18">
        <v>538</v>
      </c>
      <c r="K44" s="18">
        <v>538</v>
      </c>
      <c r="L44" s="18">
        <v>539</v>
      </c>
      <c r="M44" s="18">
        <v>543</v>
      </c>
      <c r="N44" s="18">
        <v>548</v>
      </c>
      <c r="O44" s="18">
        <v>553</v>
      </c>
      <c r="P44" s="18">
        <v>557</v>
      </c>
      <c r="Q44" s="18">
        <v>564</v>
      </c>
      <c r="R44" s="18">
        <v>571</v>
      </c>
      <c r="S44" s="18">
        <v>578</v>
      </c>
      <c r="T44" s="18">
        <v>584</v>
      </c>
      <c r="U44" s="18">
        <v>591</v>
      </c>
      <c r="V44" s="18">
        <v>601</v>
      </c>
      <c r="W44" s="18">
        <v>611</v>
      </c>
      <c r="X44" s="91">
        <v>620</v>
      </c>
      <c r="Y44" s="18">
        <v>629</v>
      </c>
      <c r="Z44" s="18">
        <v>639</v>
      </c>
      <c r="AA44" s="18">
        <v>650</v>
      </c>
      <c r="AB44" s="18">
        <v>662</v>
      </c>
      <c r="AC44" s="18">
        <v>673</v>
      </c>
      <c r="AD44" s="18">
        <v>685</v>
      </c>
      <c r="AE44" s="18">
        <v>696</v>
      </c>
      <c r="AF44" s="18">
        <v>708</v>
      </c>
      <c r="AG44" s="18">
        <v>720</v>
      </c>
      <c r="AH44" s="18">
        <v>732</v>
      </c>
      <c r="AI44" s="18">
        <v>743</v>
      </c>
      <c r="AJ44" s="18">
        <v>755</v>
      </c>
      <c r="AK44" s="18">
        <v>763</v>
      </c>
      <c r="AL44" s="18">
        <v>772</v>
      </c>
      <c r="AM44" s="18">
        <v>781</v>
      </c>
      <c r="AN44" s="18">
        <v>790</v>
      </c>
      <c r="AO44" s="18">
        <v>798</v>
      </c>
      <c r="AP44" s="91">
        <v>807</v>
      </c>
    </row>
    <row r="45" spans="2:43" x14ac:dyDescent="0.25">
      <c r="B45" s="107">
        <v>11</v>
      </c>
      <c r="C45" s="108" t="s">
        <v>118</v>
      </c>
      <c r="D45" s="108"/>
      <c r="E45" s="108"/>
      <c r="F45" s="109" t="s">
        <v>81</v>
      </c>
      <c r="G45" s="110">
        <v>468</v>
      </c>
      <c r="H45" s="110">
        <v>459</v>
      </c>
      <c r="I45" s="110">
        <v>722</v>
      </c>
      <c r="J45" s="110">
        <v>735</v>
      </c>
      <c r="K45" s="110">
        <v>852</v>
      </c>
      <c r="L45" s="110">
        <v>840</v>
      </c>
      <c r="M45" s="110">
        <v>789</v>
      </c>
      <c r="N45" s="110">
        <v>1059</v>
      </c>
      <c r="O45" s="110">
        <v>891</v>
      </c>
      <c r="P45" s="110">
        <v>849</v>
      </c>
      <c r="Q45" s="110">
        <v>789</v>
      </c>
      <c r="R45" s="110">
        <v>725</v>
      </c>
      <c r="S45" s="110">
        <v>767</v>
      </c>
      <c r="T45" s="110">
        <v>1007</v>
      </c>
      <c r="U45" s="110">
        <v>1405</v>
      </c>
      <c r="V45" s="110">
        <v>1547</v>
      </c>
      <c r="W45" s="110">
        <v>1455</v>
      </c>
      <c r="X45" s="207">
        <v>1193</v>
      </c>
      <c r="Y45" s="208">
        <v>1107</v>
      </c>
      <c r="Z45" s="110">
        <v>1020</v>
      </c>
      <c r="AA45" s="110">
        <v>911</v>
      </c>
      <c r="AB45" s="110">
        <v>802</v>
      </c>
      <c r="AC45" s="110">
        <v>971</v>
      </c>
      <c r="AD45" s="110">
        <v>1194</v>
      </c>
      <c r="AE45" s="110">
        <v>1089</v>
      </c>
      <c r="AF45" s="110">
        <v>976</v>
      </c>
      <c r="AG45" s="110">
        <v>864</v>
      </c>
      <c r="AH45" s="110">
        <v>754</v>
      </c>
      <c r="AI45" s="110">
        <v>648</v>
      </c>
      <c r="AJ45" s="110">
        <v>542</v>
      </c>
      <c r="AK45" s="110">
        <v>461</v>
      </c>
      <c r="AL45" s="110">
        <v>379</v>
      </c>
      <c r="AM45" s="110">
        <v>297</v>
      </c>
      <c r="AN45" s="110">
        <v>216</v>
      </c>
      <c r="AO45" s="110">
        <v>135</v>
      </c>
      <c r="AP45" s="207">
        <v>108</v>
      </c>
    </row>
    <row r="46" spans="2:43" ht="15.75" thickBot="1" x14ac:dyDescent="0.3">
      <c r="B46" s="93">
        <v>12</v>
      </c>
      <c r="C46" s="21"/>
      <c r="D46" s="191" t="s">
        <v>82</v>
      </c>
      <c r="E46" s="192" t="s">
        <v>83</v>
      </c>
      <c r="F46" s="74"/>
      <c r="G46" s="26">
        <v>-105</v>
      </c>
      <c r="H46" s="26">
        <v>-105</v>
      </c>
      <c r="I46" s="26">
        <v>-105</v>
      </c>
      <c r="J46" s="26">
        <v>-105</v>
      </c>
      <c r="K46" s="50">
        <v>-105</v>
      </c>
      <c r="L46" s="26">
        <v>-105</v>
      </c>
      <c r="M46" s="26">
        <v>0</v>
      </c>
      <c r="N46" s="26">
        <v>0</v>
      </c>
      <c r="O46" s="26">
        <v>0</v>
      </c>
      <c r="P46" s="26">
        <v>0</v>
      </c>
      <c r="Q46" s="26">
        <v>0</v>
      </c>
      <c r="R46" s="26">
        <v>0</v>
      </c>
      <c r="S46" s="26">
        <v>0</v>
      </c>
      <c r="T46" s="26">
        <v>0</v>
      </c>
      <c r="U46" s="26">
        <v>0</v>
      </c>
      <c r="V46" s="26">
        <v>0</v>
      </c>
      <c r="W46" s="26">
        <v>0</v>
      </c>
      <c r="X46" s="71">
        <v>0</v>
      </c>
      <c r="Y46" s="26">
        <v>0</v>
      </c>
      <c r="Z46" s="26">
        <v>0</v>
      </c>
      <c r="AA46" s="26">
        <v>0</v>
      </c>
      <c r="AB46" s="26">
        <v>0</v>
      </c>
      <c r="AC46" s="26">
        <v>0</v>
      </c>
      <c r="AD46" s="26">
        <v>0</v>
      </c>
      <c r="AE46" s="26">
        <v>0</v>
      </c>
      <c r="AF46" s="26">
        <v>0</v>
      </c>
      <c r="AG46" s="26">
        <v>0</v>
      </c>
      <c r="AH46" s="26">
        <v>0</v>
      </c>
      <c r="AI46" s="26">
        <v>0</v>
      </c>
      <c r="AJ46" s="26">
        <v>0</v>
      </c>
      <c r="AK46" s="26">
        <v>0</v>
      </c>
      <c r="AL46" s="26">
        <v>0</v>
      </c>
      <c r="AM46" s="26">
        <v>0</v>
      </c>
      <c r="AN46" s="26">
        <v>0</v>
      </c>
      <c r="AO46" s="26">
        <v>0</v>
      </c>
      <c r="AP46" s="71">
        <v>0</v>
      </c>
    </row>
    <row r="47" spans="2:43" ht="15.75" thickBot="1" x14ac:dyDescent="0.3">
      <c r="B47" s="115" t="s">
        <v>84</v>
      </c>
      <c r="C47" s="116"/>
      <c r="D47" s="116"/>
      <c r="E47" s="116"/>
      <c r="F47" s="117" t="s">
        <v>85</v>
      </c>
      <c r="G47" s="118">
        <v>363</v>
      </c>
      <c r="H47" s="118">
        <v>354</v>
      </c>
      <c r="I47" s="118">
        <v>617</v>
      </c>
      <c r="J47" s="118">
        <v>630</v>
      </c>
      <c r="K47" s="118">
        <v>747</v>
      </c>
      <c r="L47" s="118">
        <v>735</v>
      </c>
      <c r="M47" s="118">
        <v>789</v>
      </c>
      <c r="N47" s="118">
        <v>1059</v>
      </c>
      <c r="O47" s="118">
        <v>891</v>
      </c>
      <c r="P47" s="118">
        <v>849</v>
      </c>
      <c r="Q47" s="118">
        <v>789</v>
      </c>
      <c r="R47" s="118">
        <v>725</v>
      </c>
      <c r="S47" s="118">
        <v>767</v>
      </c>
      <c r="T47" s="118">
        <v>1007</v>
      </c>
      <c r="U47" s="118">
        <v>1405</v>
      </c>
      <c r="V47" s="118">
        <v>1547</v>
      </c>
      <c r="W47" s="118">
        <v>1455</v>
      </c>
      <c r="X47" s="119">
        <v>1193</v>
      </c>
      <c r="Y47" s="118">
        <v>1107</v>
      </c>
      <c r="Z47" s="118">
        <v>1020</v>
      </c>
      <c r="AA47" s="118">
        <v>911</v>
      </c>
      <c r="AB47" s="118">
        <v>802</v>
      </c>
      <c r="AC47" s="118">
        <v>971</v>
      </c>
      <c r="AD47" s="118">
        <v>1194</v>
      </c>
      <c r="AE47" s="118">
        <v>1089</v>
      </c>
      <c r="AF47" s="118">
        <v>976</v>
      </c>
      <c r="AG47" s="118">
        <v>864</v>
      </c>
      <c r="AH47" s="118">
        <v>754</v>
      </c>
      <c r="AI47" s="118">
        <v>648</v>
      </c>
      <c r="AJ47" s="118">
        <v>542</v>
      </c>
      <c r="AK47" s="118">
        <v>461</v>
      </c>
      <c r="AL47" s="118">
        <v>379</v>
      </c>
      <c r="AM47" s="118">
        <v>297</v>
      </c>
      <c r="AN47" s="118">
        <v>216</v>
      </c>
      <c r="AO47" s="118">
        <v>135</v>
      </c>
      <c r="AP47" s="119">
        <v>108</v>
      </c>
    </row>
  </sheetData>
  <mergeCells count="12">
    <mergeCell ref="B3:X3"/>
    <mergeCell ref="Y3:AP3"/>
    <mergeCell ref="B4:X4"/>
    <mergeCell ref="Y4:AP4"/>
    <mergeCell ref="B5:X5"/>
    <mergeCell ref="Y5:AP5"/>
    <mergeCell ref="D31:E31"/>
    <mergeCell ref="D36:E36"/>
    <mergeCell ref="D44:E44"/>
    <mergeCell ref="D13:E13"/>
    <mergeCell ref="D23:E23"/>
    <mergeCell ref="D24:E2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EI53"/>
  <sheetViews>
    <sheetView showGridLines="0" zoomScale="80" zoomScaleNormal="8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42" width="9.140625" customWidth="1"/>
    <col min="43" max="43" width="3.7109375" customWidth="1"/>
  </cols>
  <sheetData>
    <row r="1" spans="1:59" x14ac:dyDescent="0.25">
      <c r="A1" t="s">
        <v>183</v>
      </c>
    </row>
    <row r="2" spans="1:59" s="191" customFormat="1" ht="15.75" x14ac:dyDescent="0.25">
      <c r="A2" s="120"/>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59" s="191" customFormat="1"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row>
    <row r="4" spans="1:59" s="191" customFormat="1" ht="15.75" x14ac:dyDescent="0.25">
      <c r="A4" s="120"/>
      <c r="B4" s="256" t="s">
        <v>107</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59" s="191" customFormat="1" x14ac:dyDescent="0.25">
      <c r="A5" s="120"/>
      <c r="B5" s="254" t="s">
        <v>119</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row>
    <row r="6" spans="1:59" s="191" customFormat="1" ht="15.75" thickBot="1" x14ac:dyDescent="0.3">
      <c r="A6" s="122"/>
      <c r="B6" s="4" t="s">
        <v>4</v>
      </c>
      <c r="C6" s="120"/>
      <c r="E6" s="4"/>
      <c r="F6" s="5"/>
      <c r="G6" s="6" t="s">
        <v>6</v>
      </c>
      <c r="H6" s="123" t="s">
        <v>7</v>
      </c>
      <c r="I6" s="123" t="s">
        <v>8</v>
      </c>
      <c r="J6" s="123" t="s">
        <v>9</v>
      </c>
      <c r="K6" s="123" t="s">
        <v>10</v>
      </c>
      <c r="L6" s="123" t="s">
        <v>11</v>
      </c>
      <c r="M6" s="123" t="s">
        <v>12</v>
      </c>
      <c r="N6" s="123" t="s">
        <v>13</v>
      </c>
      <c r="O6" s="123" t="s">
        <v>14</v>
      </c>
      <c r="P6" s="123" t="s">
        <v>15</v>
      </c>
      <c r="Q6" s="123" t="s">
        <v>16</v>
      </c>
      <c r="R6" s="123" t="s">
        <v>17</v>
      </c>
      <c r="S6" s="123" t="s">
        <v>18</v>
      </c>
      <c r="T6" s="123" t="s">
        <v>19</v>
      </c>
      <c r="U6" s="123" t="s">
        <v>20</v>
      </c>
      <c r="V6" s="123" t="s">
        <v>21</v>
      </c>
      <c r="W6" s="123" t="s">
        <v>22</v>
      </c>
      <c r="X6" s="123" t="s">
        <v>23</v>
      </c>
      <c r="Y6" s="125" t="s">
        <v>24</v>
      </c>
      <c r="Z6" s="125" t="s">
        <v>25</v>
      </c>
      <c r="AA6" s="125" t="s">
        <v>26</v>
      </c>
      <c r="AB6" s="125" t="s">
        <v>27</v>
      </c>
      <c r="AC6" s="125" t="s">
        <v>28</v>
      </c>
      <c r="AD6" s="125" t="s">
        <v>29</v>
      </c>
      <c r="AE6" s="125" t="s">
        <v>30</v>
      </c>
      <c r="AF6" s="125" t="s">
        <v>31</v>
      </c>
      <c r="AG6" s="125" t="s">
        <v>32</v>
      </c>
      <c r="AH6" s="125" t="s">
        <v>33</v>
      </c>
      <c r="AI6" s="125" t="s">
        <v>34</v>
      </c>
      <c r="AJ6" s="125" t="s">
        <v>35</v>
      </c>
      <c r="AK6" s="125" t="s">
        <v>36</v>
      </c>
      <c r="AL6" s="125" t="s">
        <v>37</v>
      </c>
      <c r="AM6" s="125" t="s">
        <v>38</v>
      </c>
      <c r="AN6" s="125" t="s">
        <v>39</v>
      </c>
      <c r="AO6" s="125" t="s">
        <v>40</v>
      </c>
      <c r="AP6" s="182" t="s">
        <v>108</v>
      </c>
    </row>
    <row r="7" spans="1:59" s="191" customFormat="1"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c r="AQ7" s="192"/>
      <c r="AR7" s="192"/>
      <c r="AS7" s="192"/>
      <c r="AT7" s="192"/>
      <c r="AU7" s="192"/>
      <c r="AV7" s="192"/>
      <c r="AW7" s="192"/>
      <c r="AX7" s="192"/>
      <c r="AY7" s="192"/>
      <c r="AZ7" s="192"/>
      <c r="BA7" s="192"/>
      <c r="BB7" s="192"/>
      <c r="BC7" s="192"/>
      <c r="BD7" s="192"/>
      <c r="BE7" s="192"/>
      <c r="BF7" s="192"/>
      <c r="BG7" s="192"/>
    </row>
    <row r="8" spans="1:59" s="191" customFormat="1"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c r="AQ8" s="192"/>
      <c r="AR8" s="192"/>
      <c r="AS8" s="192"/>
      <c r="AT8" s="192"/>
      <c r="AU8" s="192"/>
      <c r="AV8" s="192"/>
      <c r="AW8" s="192"/>
      <c r="AX8" s="192"/>
      <c r="AY8" s="192"/>
      <c r="AZ8" s="192"/>
      <c r="BA8" s="192"/>
      <c r="BB8" s="192"/>
      <c r="BC8" s="192"/>
      <c r="BD8" s="192"/>
      <c r="BE8" s="192"/>
      <c r="BF8" s="192"/>
      <c r="BG8" s="192"/>
    </row>
    <row r="9" spans="1:59" s="191" customFormat="1"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c r="AQ9" s="192"/>
      <c r="AR9" s="192"/>
      <c r="AS9" s="192"/>
      <c r="AT9" s="192"/>
      <c r="AU9" s="192"/>
      <c r="AV9" s="192"/>
      <c r="AW9" s="192"/>
      <c r="AX9" s="192"/>
      <c r="AY9" s="192"/>
      <c r="AZ9" s="192"/>
      <c r="BA9" s="192"/>
      <c r="BB9" s="192"/>
      <c r="BC9" s="192"/>
      <c r="BD9" s="192"/>
      <c r="BE9" s="192"/>
      <c r="BF9" s="192"/>
      <c r="BG9" s="192"/>
    </row>
    <row r="10" spans="1:59" s="191" customFormat="1" x14ac:dyDescent="0.25">
      <c r="A10" s="122"/>
      <c r="B10" s="27"/>
      <c r="C10" s="21"/>
      <c r="D10" s="192"/>
      <c r="E10" s="189" t="s">
        <v>44</v>
      </c>
      <c r="F10" s="34"/>
      <c r="G10" s="24">
        <v>0</v>
      </c>
      <c r="H10" s="24">
        <v>0</v>
      </c>
      <c r="I10" s="24">
        <v>0</v>
      </c>
      <c r="J10" s="24">
        <v>0</v>
      </c>
      <c r="K10" s="24">
        <v>0</v>
      </c>
      <c r="L10" s="24">
        <v>0</v>
      </c>
      <c r="M10" s="24">
        <v>0</v>
      </c>
      <c r="N10" s="24">
        <v>0</v>
      </c>
      <c r="O10" s="24">
        <v>0</v>
      </c>
      <c r="P10" s="24">
        <v>0</v>
      </c>
      <c r="Q10" s="24">
        <v>0</v>
      </c>
      <c r="R10" s="24">
        <v>0</v>
      </c>
      <c r="S10" s="24">
        <v>0</v>
      </c>
      <c r="T10" s="24">
        <v>2198</v>
      </c>
      <c r="U10" s="24">
        <v>4650</v>
      </c>
      <c r="V10" s="24">
        <v>4650</v>
      </c>
      <c r="W10" s="24">
        <v>4650</v>
      </c>
      <c r="X10" s="25">
        <v>4650</v>
      </c>
      <c r="Y10" s="24">
        <v>4650</v>
      </c>
      <c r="Z10" s="24">
        <v>4650</v>
      </c>
      <c r="AA10" s="24">
        <v>4650</v>
      </c>
      <c r="AB10" s="24">
        <v>4650</v>
      </c>
      <c r="AC10" s="24">
        <v>4650</v>
      </c>
      <c r="AD10" s="24">
        <v>4650</v>
      </c>
      <c r="AE10" s="24">
        <v>4650</v>
      </c>
      <c r="AF10" s="24">
        <v>4650</v>
      </c>
      <c r="AG10" s="24">
        <v>4650</v>
      </c>
      <c r="AH10" s="24">
        <v>4650</v>
      </c>
      <c r="AI10" s="24">
        <v>4650</v>
      </c>
      <c r="AJ10" s="24">
        <v>4650</v>
      </c>
      <c r="AK10" s="24">
        <v>4650</v>
      </c>
      <c r="AL10" s="24">
        <v>4650</v>
      </c>
      <c r="AM10" s="24">
        <v>4650</v>
      </c>
      <c r="AN10" s="24">
        <v>4650</v>
      </c>
      <c r="AO10" s="24">
        <v>4650</v>
      </c>
      <c r="AP10" s="25">
        <v>4650</v>
      </c>
      <c r="AQ10" s="192"/>
      <c r="AR10" s="192"/>
      <c r="AS10" s="192"/>
      <c r="AT10" s="192"/>
      <c r="AU10" s="192"/>
      <c r="AV10" s="192"/>
      <c r="AW10" s="192"/>
      <c r="AX10" s="192"/>
      <c r="AY10" s="192"/>
      <c r="AZ10" s="192"/>
      <c r="BA10" s="192"/>
      <c r="BB10" s="192"/>
      <c r="BC10" s="192"/>
      <c r="BD10" s="192"/>
      <c r="BE10" s="192"/>
      <c r="BF10" s="192"/>
      <c r="BG10" s="192"/>
    </row>
    <row r="11" spans="1:59" s="191" customFormat="1" ht="13.5" customHeight="1" x14ac:dyDescent="0.25">
      <c r="A11" s="122"/>
      <c r="B11" s="27"/>
      <c r="C11" s="21"/>
      <c r="D11" s="192"/>
      <c r="E11" s="189" t="s">
        <v>45</v>
      </c>
      <c r="F11" s="34"/>
      <c r="G11" s="24">
        <v>0</v>
      </c>
      <c r="H11" s="24">
        <v>0</v>
      </c>
      <c r="I11" s="24">
        <v>0</v>
      </c>
      <c r="J11" s="24">
        <v>0</v>
      </c>
      <c r="K11" s="24">
        <v>0</v>
      </c>
      <c r="L11" s="24">
        <v>0</v>
      </c>
      <c r="M11" s="24">
        <v>493</v>
      </c>
      <c r="N11" s="24">
        <v>2974</v>
      </c>
      <c r="O11" s="24">
        <v>3003</v>
      </c>
      <c r="P11" s="24">
        <v>3003</v>
      </c>
      <c r="Q11" s="24">
        <v>3003</v>
      </c>
      <c r="R11" s="24">
        <v>3003</v>
      </c>
      <c r="S11" s="24">
        <v>3003</v>
      </c>
      <c r="T11" s="24">
        <v>3003</v>
      </c>
      <c r="U11" s="24">
        <v>3003</v>
      </c>
      <c r="V11" s="24">
        <v>3003</v>
      </c>
      <c r="W11" s="24">
        <v>3003</v>
      </c>
      <c r="X11" s="25">
        <v>3003</v>
      </c>
      <c r="Y11" s="24">
        <v>3003</v>
      </c>
      <c r="Z11" s="24">
        <v>3003</v>
      </c>
      <c r="AA11" s="24">
        <v>3003</v>
      </c>
      <c r="AB11" s="24">
        <v>3003</v>
      </c>
      <c r="AC11" s="24">
        <v>3003</v>
      </c>
      <c r="AD11" s="24">
        <v>3003</v>
      </c>
      <c r="AE11" s="24">
        <v>3003</v>
      </c>
      <c r="AF11" s="24">
        <v>3003</v>
      </c>
      <c r="AG11" s="24">
        <v>3003</v>
      </c>
      <c r="AH11" s="24">
        <v>3003</v>
      </c>
      <c r="AI11" s="24">
        <v>3003</v>
      </c>
      <c r="AJ11" s="24">
        <v>3003</v>
      </c>
      <c r="AK11" s="24">
        <v>3003</v>
      </c>
      <c r="AL11" s="24">
        <v>3003</v>
      </c>
      <c r="AM11" s="24">
        <v>3003</v>
      </c>
      <c r="AN11" s="24">
        <v>3003</v>
      </c>
      <c r="AO11" s="24">
        <v>3003</v>
      </c>
      <c r="AP11" s="25">
        <v>3003</v>
      </c>
      <c r="AQ11" s="192"/>
      <c r="AR11" s="192"/>
      <c r="AS11" s="192"/>
      <c r="AT11" s="192"/>
      <c r="AU11" s="192"/>
      <c r="AV11" s="192"/>
      <c r="AW11" s="192"/>
      <c r="AX11" s="192"/>
      <c r="AY11" s="192"/>
      <c r="AZ11" s="192"/>
      <c r="BA11" s="192"/>
      <c r="BB11" s="192"/>
      <c r="BC11" s="192"/>
      <c r="BD11" s="192"/>
      <c r="BE11" s="192"/>
      <c r="BF11" s="192"/>
      <c r="BG11" s="192"/>
    </row>
    <row r="12" spans="1:59" s="191" customFormat="1" x14ac:dyDescent="0.25">
      <c r="A12" s="130"/>
      <c r="B12" s="36">
        <v>1</v>
      </c>
      <c r="C12" s="38"/>
      <c r="D12" s="38" t="s">
        <v>46</v>
      </c>
      <c r="E12" s="77"/>
      <c r="F12" s="131"/>
      <c r="G12" s="132">
        <v>0</v>
      </c>
      <c r="H12" s="132">
        <v>0</v>
      </c>
      <c r="I12" s="132">
        <v>0</v>
      </c>
      <c r="J12" s="132">
        <v>0</v>
      </c>
      <c r="K12" s="132">
        <v>0</v>
      </c>
      <c r="L12" s="132">
        <v>0</v>
      </c>
      <c r="M12" s="132">
        <v>493</v>
      </c>
      <c r="N12" s="132">
        <v>2974</v>
      </c>
      <c r="O12" s="132">
        <v>3003</v>
      </c>
      <c r="P12" s="132">
        <v>3003</v>
      </c>
      <c r="Q12" s="132">
        <v>3003</v>
      </c>
      <c r="R12" s="132">
        <v>3003</v>
      </c>
      <c r="S12" s="132">
        <v>3003</v>
      </c>
      <c r="T12" s="132">
        <v>5201</v>
      </c>
      <c r="U12" s="132">
        <v>7653</v>
      </c>
      <c r="V12" s="132">
        <v>7653</v>
      </c>
      <c r="W12" s="132">
        <v>7653</v>
      </c>
      <c r="X12" s="133">
        <v>7653</v>
      </c>
      <c r="Y12" s="132">
        <v>7653</v>
      </c>
      <c r="Z12" s="132">
        <v>7653</v>
      </c>
      <c r="AA12" s="132">
        <v>7653</v>
      </c>
      <c r="AB12" s="132">
        <v>7653</v>
      </c>
      <c r="AC12" s="132">
        <v>7653</v>
      </c>
      <c r="AD12" s="132">
        <v>7653</v>
      </c>
      <c r="AE12" s="132">
        <v>7653</v>
      </c>
      <c r="AF12" s="132">
        <v>7653</v>
      </c>
      <c r="AG12" s="132">
        <v>7653</v>
      </c>
      <c r="AH12" s="132">
        <v>7653</v>
      </c>
      <c r="AI12" s="132">
        <v>7653</v>
      </c>
      <c r="AJ12" s="132">
        <v>7653</v>
      </c>
      <c r="AK12" s="132">
        <v>7653</v>
      </c>
      <c r="AL12" s="132">
        <v>7653</v>
      </c>
      <c r="AM12" s="132">
        <v>7653</v>
      </c>
      <c r="AN12" s="132">
        <v>7653</v>
      </c>
      <c r="AO12" s="132">
        <v>7653</v>
      </c>
      <c r="AP12" s="133">
        <v>7653</v>
      </c>
      <c r="AQ12" s="192"/>
      <c r="AR12" s="192"/>
      <c r="AS12" s="192"/>
      <c r="AT12" s="192"/>
      <c r="AU12" s="192"/>
      <c r="AV12" s="192"/>
      <c r="AW12" s="192"/>
      <c r="AX12" s="192"/>
      <c r="AY12" s="192"/>
      <c r="AZ12" s="192"/>
      <c r="BA12" s="192"/>
      <c r="BB12" s="192"/>
      <c r="BC12" s="192"/>
      <c r="BD12" s="192"/>
      <c r="BE12" s="192"/>
      <c r="BF12" s="192"/>
      <c r="BG12" s="192"/>
    </row>
    <row r="13" spans="1:59" s="191" customFormat="1"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c r="AQ13" s="192"/>
      <c r="AR13" s="192"/>
      <c r="AS13" s="192"/>
      <c r="AT13" s="192"/>
      <c r="AU13" s="192"/>
      <c r="AV13" s="192"/>
      <c r="AW13" s="192"/>
      <c r="AX13" s="192"/>
      <c r="AY13" s="192"/>
      <c r="AZ13" s="192"/>
      <c r="BA13" s="192"/>
      <c r="BB13" s="192"/>
      <c r="BC13" s="192"/>
      <c r="BD13" s="192"/>
      <c r="BE13" s="192"/>
      <c r="BF13" s="192"/>
      <c r="BG13" s="192"/>
    </row>
    <row r="14" spans="1:59" s="191" customFormat="1" x14ac:dyDescent="0.25">
      <c r="A14" s="122"/>
      <c r="B14" s="47"/>
      <c r="D14" s="192"/>
      <c r="E14" s="191"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426</v>
      </c>
      <c r="AQ14" s="192"/>
      <c r="AR14" s="192"/>
      <c r="AS14" s="192"/>
      <c r="AT14" s="192"/>
      <c r="AU14" s="192"/>
      <c r="AV14" s="192"/>
      <c r="AW14" s="192"/>
      <c r="AX14" s="192"/>
      <c r="AY14" s="192"/>
      <c r="AZ14" s="192"/>
      <c r="BA14" s="192"/>
      <c r="BB14" s="192"/>
      <c r="BC14" s="192"/>
      <c r="BD14" s="192"/>
      <c r="BE14" s="192"/>
      <c r="BF14" s="192"/>
      <c r="BG14" s="192"/>
    </row>
    <row r="15" spans="1:59" s="191" customFormat="1" x14ac:dyDescent="0.25">
      <c r="A15" s="122"/>
      <c r="B15" s="93"/>
      <c r="C15" s="21"/>
      <c r="D15" s="192"/>
      <c r="E15" s="191"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c r="AQ15" s="192"/>
      <c r="AR15" s="192"/>
      <c r="AS15" s="192"/>
      <c r="AT15" s="192"/>
      <c r="AU15" s="192"/>
      <c r="AV15" s="192"/>
      <c r="AW15" s="192"/>
      <c r="AX15" s="192"/>
      <c r="AY15" s="192"/>
      <c r="AZ15" s="192"/>
      <c r="BA15" s="192"/>
      <c r="BB15" s="192"/>
      <c r="BC15" s="192"/>
      <c r="BD15" s="192"/>
      <c r="BE15" s="192"/>
      <c r="BF15" s="192"/>
      <c r="BG15" s="192"/>
    </row>
    <row r="16" spans="1:59" s="191" customFormat="1"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0</v>
      </c>
      <c r="AO16" s="132">
        <v>0</v>
      </c>
      <c r="AP16" s="133">
        <v>426</v>
      </c>
      <c r="AQ16" s="192"/>
      <c r="AR16" s="192"/>
      <c r="AS16" s="192"/>
      <c r="AT16" s="192"/>
      <c r="AU16" s="192"/>
      <c r="AV16" s="192"/>
      <c r="AW16" s="192"/>
      <c r="AX16" s="192"/>
      <c r="AY16" s="192"/>
      <c r="AZ16" s="192"/>
      <c r="BA16" s="192"/>
      <c r="BB16" s="192"/>
      <c r="BC16" s="192"/>
      <c r="BD16" s="192"/>
      <c r="BE16" s="192"/>
      <c r="BF16" s="192"/>
      <c r="BG16" s="192"/>
    </row>
    <row r="17" spans="1:59" s="191" customFormat="1" x14ac:dyDescent="0.25">
      <c r="A17" s="130"/>
      <c r="B17" s="47"/>
      <c r="D17" s="195" t="s">
        <v>51</v>
      </c>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row>
    <row r="18" spans="1:59" s="191" customFormat="1" x14ac:dyDescent="0.25">
      <c r="A18" s="130"/>
      <c r="B18" s="47"/>
      <c r="D18" s="195"/>
      <c r="E18" s="191" t="s">
        <v>87</v>
      </c>
      <c r="F18" s="135"/>
      <c r="G18" s="50">
        <v>0</v>
      </c>
      <c r="H18" s="50">
        <v>0</v>
      </c>
      <c r="I18" s="50">
        <v>0</v>
      </c>
      <c r="J18" s="50">
        <v>0</v>
      </c>
      <c r="K18" s="50">
        <v>0</v>
      </c>
      <c r="L18" s="50">
        <v>0</v>
      </c>
      <c r="M18" s="50">
        <v>0</v>
      </c>
      <c r="N18" s="50">
        <v>928</v>
      </c>
      <c r="O18" s="50">
        <v>1113</v>
      </c>
      <c r="P18" s="50">
        <v>1113</v>
      </c>
      <c r="Q18" s="50">
        <v>1113</v>
      </c>
      <c r="R18" s="50">
        <v>1113</v>
      </c>
      <c r="S18" s="50">
        <v>1113</v>
      </c>
      <c r="T18" s="50">
        <v>1113</v>
      </c>
      <c r="U18" s="50">
        <v>1113</v>
      </c>
      <c r="V18" s="50">
        <v>1113</v>
      </c>
      <c r="W18" s="50">
        <v>1113</v>
      </c>
      <c r="X18" s="51">
        <v>1113</v>
      </c>
      <c r="Y18" s="50">
        <v>1113</v>
      </c>
      <c r="Z18" s="50">
        <v>1113</v>
      </c>
      <c r="AA18" s="50">
        <v>1113</v>
      </c>
      <c r="AB18" s="50">
        <v>1113</v>
      </c>
      <c r="AC18" s="50">
        <v>186</v>
      </c>
      <c r="AD18" s="50">
        <v>0</v>
      </c>
      <c r="AE18" s="50">
        <v>0</v>
      </c>
      <c r="AF18" s="50">
        <v>0</v>
      </c>
      <c r="AG18" s="50">
        <v>0</v>
      </c>
      <c r="AH18" s="50">
        <v>0</v>
      </c>
      <c r="AI18" s="50">
        <v>0</v>
      </c>
      <c r="AJ18" s="50">
        <v>0</v>
      </c>
      <c r="AK18" s="50">
        <v>0</v>
      </c>
      <c r="AL18" s="50">
        <v>0</v>
      </c>
      <c r="AM18" s="50">
        <v>0</v>
      </c>
      <c r="AN18" s="50">
        <v>0</v>
      </c>
      <c r="AO18" s="50">
        <v>0</v>
      </c>
      <c r="AP18" s="51">
        <v>0</v>
      </c>
    </row>
    <row r="19" spans="1:59" s="191" customFormat="1" x14ac:dyDescent="0.25">
      <c r="A19" s="130"/>
      <c r="B19" s="47"/>
      <c r="D19" s="195"/>
      <c r="E19" s="191" t="s">
        <v>88</v>
      </c>
      <c r="F19" s="49"/>
      <c r="G19" s="50">
        <v>0</v>
      </c>
      <c r="H19" s="50">
        <v>0</v>
      </c>
      <c r="I19" s="50">
        <v>0</v>
      </c>
      <c r="J19" s="50">
        <v>0</v>
      </c>
      <c r="K19" s="50">
        <v>0</v>
      </c>
      <c r="L19" s="50">
        <v>0</v>
      </c>
      <c r="M19" s="50">
        <v>0</v>
      </c>
      <c r="N19" s="50">
        <v>0</v>
      </c>
      <c r="O19" s="50">
        <v>0</v>
      </c>
      <c r="P19" s="50">
        <v>0</v>
      </c>
      <c r="Q19" s="50">
        <v>0</v>
      </c>
      <c r="R19" s="50">
        <v>0</v>
      </c>
      <c r="S19" s="50">
        <v>0</v>
      </c>
      <c r="T19" s="50">
        <v>742</v>
      </c>
      <c r="U19" s="50">
        <v>1262</v>
      </c>
      <c r="V19" s="50">
        <v>1336</v>
      </c>
      <c r="W19" s="50">
        <v>1336</v>
      </c>
      <c r="X19" s="51">
        <v>1336</v>
      </c>
      <c r="Y19" s="50">
        <v>1336</v>
      </c>
      <c r="Z19" s="50">
        <v>1336</v>
      </c>
      <c r="AA19" s="50">
        <v>1336</v>
      </c>
      <c r="AB19" s="50">
        <v>1336</v>
      </c>
      <c r="AC19" s="50">
        <v>1336</v>
      </c>
      <c r="AD19" s="50">
        <v>223</v>
      </c>
      <c r="AE19" s="50">
        <v>0</v>
      </c>
      <c r="AF19" s="50">
        <v>0</v>
      </c>
      <c r="AG19" s="50">
        <v>0</v>
      </c>
      <c r="AH19" s="50">
        <v>0</v>
      </c>
      <c r="AI19" s="50">
        <v>0</v>
      </c>
      <c r="AJ19" s="50">
        <v>0</v>
      </c>
      <c r="AK19" s="50">
        <v>0</v>
      </c>
      <c r="AL19" s="50">
        <v>0</v>
      </c>
      <c r="AM19" s="50">
        <v>0</v>
      </c>
      <c r="AN19" s="50">
        <v>0</v>
      </c>
      <c r="AO19" s="50">
        <v>0</v>
      </c>
      <c r="AP19" s="51">
        <v>0</v>
      </c>
    </row>
    <row r="20" spans="1:59" s="191" customFormat="1" x14ac:dyDescent="0.25">
      <c r="A20" s="130"/>
      <c r="B20" s="36">
        <v>3</v>
      </c>
      <c r="C20" s="52"/>
      <c r="D20" s="38" t="s">
        <v>54</v>
      </c>
      <c r="E20" s="45"/>
      <c r="F20" s="134"/>
      <c r="G20" s="132">
        <v>0</v>
      </c>
      <c r="H20" s="132">
        <v>0</v>
      </c>
      <c r="I20" s="132">
        <v>0</v>
      </c>
      <c r="J20" s="132">
        <v>0</v>
      </c>
      <c r="K20" s="132">
        <v>0</v>
      </c>
      <c r="L20" s="132">
        <v>0</v>
      </c>
      <c r="M20" s="132">
        <v>0</v>
      </c>
      <c r="N20" s="132">
        <v>928</v>
      </c>
      <c r="O20" s="132">
        <v>1113</v>
      </c>
      <c r="P20" s="132">
        <v>1113</v>
      </c>
      <c r="Q20" s="132">
        <v>1113</v>
      </c>
      <c r="R20" s="132">
        <v>1113</v>
      </c>
      <c r="S20" s="132">
        <v>1113</v>
      </c>
      <c r="T20" s="132">
        <v>1855</v>
      </c>
      <c r="U20" s="132">
        <v>2375</v>
      </c>
      <c r="V20" s="132">
        <v>2449</v>
      </c>
      <c r="W20" s="132">
        <v>2449</v>
      </c>
      <c r="X20" s="133">
        <v>2449</v>
      </c>
      <c r="Y20" s="132">
        <v>2449</v>
      </c>
      <c r="Z20" s="132">
        <v>2449</v>
      </c>
      <c r="AA20" s="132">
        <v>2449</v>
      </c>
      <c r="AB20" s="132">
        <v>2449</v>
      </c>
      <c r="AC20" s="132">
        <v>1522</v>
      </c>
      <c r="AD20" s="132">
        <v>223</v>
      </c>
      <c r="AE20" s="132">
        <v>0</v>
      </c>
      <c r="AF20" s="132">
        <v>0</v>
      </c>
      <c r="AG20" s="132">
        <v>0</v>
      </c>
      <c r="AH20" s="132">
        <v>0</v>
      </c>
      <c r="AI20" s="132">
        <v>0</v>
      </c>
      <c r="AJ20" s="132">
        <v>0</v>
      </c>
      <c r="AK20" s="132">
        <v>0</v>
      </c>
      <c r="AL20" s="132">
        <v>0</v>
      </c>
      <c r="AM20" s="132">
        <v>0</v>
      </c>
      <c r="AN20" s="132">
        <v>0</v>
      </c>
      <c r="AO20" s="132">
        <v>0</v>
      </c>
      <c r="AP20" s="133">
        <v>0</v>
      </c>
      <c r="AQ20" s="192"/>
      <c r="AR20" s="192"/>
      <c r="AS20" s="192"/>
      <c r="AT20" s="192"/>
      <c r="AU20" s="192"/>
      <c r="AV20" s="192"/>
      <c r="AW20" s="192"/>
      <c r="AX20" s="192"/>
      <c r="AY20" s="192"/>
      <c r="AZ20" s="192"/>
      <c r="BA20" s="192"/>
      <c r="BB20" s="192"/>
      <c r="BC20" s="192"/>
      <c r="BD20" s="192"/>
      <c r="BE20" s="192"/>
      <c r="BF20" s="192"/>
      <c r="BG20" s="192"/>
    </row>
    <row r="21" spans="1:59" s="191" customFormat="1" x14ac:dyDescent="0.25">
      <c r="A21" s="130"/>
      <c r="B21" s="47">
        <v>4</v>
      </c>
      <c r="D21" s="192" t="s">
        <v>89</v>
      </c>
      <c r="E21" s="189"/>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c r="AQ21" s="192"/>
      <c r="AR21" s="192"/>
      <c r="AS21" s="192"/>
      <c r="AT21" s="192"/>
      <c r="AU21" s="192"/>
      <c r="AV21" s="192"/>
      <c r="AW21" s="192"/>
      <c r="AX21" s="192"/>
      <c r="AY21" s="192"/>
      <c r="AZ21" s="192"/>
      <c r="BA21" s="192"/>
      <c r="BB21" s="192"/>
      <c r="BC21" s="192"/>
      <c r="BD21" s="192"/>
      <c r="BE21" s="192"/>
      <c r="BF21" s="192"/>
      <c r="BG21" s="192"/>
    </row>
    <row r="22" spans="1:59" s="66" customFormat="1" x14ac:dyDescent="0.25">
      <c r="A22" s="137"/>
      <c r="B22" s="57">
        <v>5</v>
      </c>
      <c r="C22" s="58" t="s">
        <v>55</v>
      </c>
      <c r="D22" s="59"/>
      <c r="E22" s="60"/>
      <c r="F22" s="61" t="s">
        <v>90</v>
      </c>
      <c r="G22" s="62">
        <v>0</v>
      </c>
      <c r="H22" s="62">
        <v>0</v>
      </c>
      <c r="I22" s="62">
        <v>0</v>
      </c>
      <c r="J22" s="62">
        <v>0</v>
      </c>
      <c r="K22" s="62">
        <v>0</v>
      </c>
      <c r="L22" s="62">
        <v>0</v>
      </c>
      <c r="M22" s="62">
        <v>493</v>
      </c>
      <c r="N22" s="62">
        <v>3902</v>
      </c>
      <c r="O22" s="62">
        <v>4116</v>
      </c>
      <c r="P22" s="62">
        <v>4116</v>
      </c>
      <c r="Q22" s="62">
        <v>4116</v>
      </c>
      <c r="R22" s="62">
        <v>4116</v>
      </c>
      <c r="S22" s="62">
        <v>4116</v>
      </c>
      <c r="T22" s="62">
        <v>7056</v>
      </c>
      <c r="U22" s="62">
        <v>10028</v>
      </c>
      <c r="V22" s="62">
        <v>10102</v>
      </c>
      <c r="W22" s="62">
        <v>10102</v>
      </c>
      <c r="X22" s="63">
        <v>10102</v>
      </c>
      <c r="Y22" s="62">
        <v>10102</v>
      </c>
      <c r="Z22" s="62">
        <v>10102</v>
      </c>
      <c r="AA22" s="62">
        <v>10102</v>
      </c>
      <c r="AB22" s="62">
        <v>10102</v>
      </c>
      <c r="AC22" s="62">
        <v>9175</v>
      </c>
      <c r="AD22" s="62">
        <v>7876</v>
      </c>
      <c r="AE22" s="62">
        <v>7653</v>
      </c>
      <c r="AF22" s="62">
        <v>7653</v>
      </c>
      <c r="AG22" s="62">
        <v>7653</v>
      </c>
      <c r="AH22" s="62">
        <v>7653</v>
      </c>
      <c r="AI22" s="62">
        <v>7653</v>
      </c>
      <c r="AJ22" s="62">
        <v>7653</v>
      </c>
      <c r="AK22" s="62">
        <v>7653</v>
      </c>
      <c r="AL22" s="62">
        <v>7653</v>
      </c>
      <c r="AM22" s="62">
        <v>7653</v>
      </c>
      <c r="AN22" s="62">
        <v>7653</v>
      </c>
      <c r="AO22" s="62">
        <v>7653</v>
      </c>
      <c r="AP22" s="63">
        <v>8079</v>
      </c>
    </row>
    <row r="23" spans="1:59" s="66" customFormat="1" x14ac:dyDescent="0.25">
      <c r="A23" s="137"/>
      <c r="B23" s="138"/>
      <c r="C23" s="20" t="s">
        <v>57</v>
      </c>
      <c r="E23" s="189"/>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row>
    <row r="24" spans="1:59" s="191" customFormat="1" x14ac:dyDescent="0.25">
      <c r="A24" s="130"/>
      <c r="B24" s="43"/>
      <c r="D24" s="248" t="s">
        <v>58</v>
      </c>
      <c r="E24" s="249"/>
      <c r="F24" s="69"/>
      <c r="G24" s="50">
        <v>21914</v>
      </c>
      <c r="H24" s="50">
        <v>21912</v>
      </c>
      <c r="I24" s="50">
        <v>21911</v>
      </c>
      <c r="J24" s="50">
        <v>21899</v>
      </c>
      <c r="K24" s="50">
        <v>21888</v>
      </c>
      <c r="L24" s="50">
        <v>21880</v>
      </c>
      <c r="M24" s="50">
        <v>21862</v>
      </c>
      <c r="N24" s="50">
        <v>21854</v>
      </c>
      <c r="O24" s="50">
        <v>21846</v>
      </c>
      <c r="P24" s="50">
        <v>21838</v>
      </c>
      <c r="Q24" s="50">
        <v>21838</v>
      </c>
      <c r="R24" s="50">
        <v>21828</v>
      </c>
      <c r="S24" s="50">
        <v>21818</v>
      </c>
      <c r="T24" s="50">
        <v>21818</v>
      </c>
      <c r="U24" s="50">
        <v>21808</v>
      </c>
      <c r="V24" s="50">
        <v>21798</v>
      </c>
      <c r="W24" s="50">
        <v>21798</v>
      </c>
      <c r="X24" s="51">
        <v>21788</v>
      </c>
      <c r="Y24" s="50">
        <v>21788</v>
      </c>
      <c r="Z24" s="50">
        <v>21778</v>
      </c>
      <c r="AA24" s="50">
        <v>21768</v>
      </c>
      <c r="AB24" s="17">
        <v>21768</v>
      </c>
      <c r="AC24" s="50">
        <v>21758</v>
      </c>
      <c r="AD24" s="17">
        <v>21748</v>
      </c>
      <c r="AE24" s="17">
        <v>21748</v>
      </c>
      <c r="AF24" s="17">
        <v>21738</v>
      </c>
      <c r="AG24" s="17">
        <v>21738</v>
      </c>
      <c r="AH24" s="17">
        <v>21728</v>
      </c>
      <c r="AI24" s="17">
        <v>21718</v>
      </c>
      <c r="AJ24" s="17">
        <v>21718</v>
      </c>
      <c r="AK24" s="17">
        <v>21708</v>
      </c>
      <c r="AL24" s="17">
        <v>21698</v>
      </c>
      <c r="AM24" s="17">
        <v>21698</v>
      </c>
      <c r="AN24" s="17">
        <v>21688</v>
      </c>
      <c r="AO24" s="17">
        <v>21678</v>
      </c>
      <c r="AP24" s="44">
        <v>21678</v>
      </c>
    </row>
    <row r="25" spans="1:59" s="191" customFormat="1"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row>
    <row r="26" spans="1:59" s="191" customFormat="1" ht="15.75" customHeight="1" x14ac:dyDescent="0.25">
      <c r="A26" s="122"/>
      <c r="B26" s="27"/>
      <c r="C26" s="21"/>
      <c r="D26" s="192"/>
      <c r="E26" s="188" t="s">
        <v>60</v>
      </c>
      <c r="F26" s="73"/>
      <c r="G26" s="50">
        <v>811</v>
      </c>
      <c r="H26" s="50">
        <v>811</v>
      </c>
      <c r="I26" s="26">
        <v>811</v>
      </c>
      <c r="J26" s="26">
        <v>811</v>
      </c>
      <c r="K26" s="26">
        <v>811</v>
      </c>
      <c r="L26" s="26">
        <v>811</v>
      </c>
      <c r="M26" s="26">
        <v>592</v>
      </c>
      <c r="N26" s="26">
        <v>0</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row>
    <row r="27" spans="1:59" s="191" customFormat="1" x14ac:dyDescent="0.25">
      <c r="A27" s="122"/>
      <c r="B27" s="27"/>
      <c r="C27" s="21"/>
      <c r="D27" s="192"/>
      <c r="E27" s="189"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row>
    <row r="28" spans="1:59" s="191" customFormat="1" x14ac:dyDescent="0.25">
      <c r="A28" s="122"/>
      <c r="B28" s="27"/>
      <c r="C28" s="21"/>
      <c r="D28" s="192"/>
      <c r="E28" s="19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row>
    <row r="29" spans="1:59" s="191" customFormat="1" x14ac:dyDescent="0.25">
      <c r="A29" s="130"/>
      <c r="B29" s="43"/>
      <c r="D29" s="191" t="s">
        <v>63</v>
      </c>
      <c r="E29" s="192"/>
      <c r="F29" s="30"/>
      <c r="G29" s="50">
        <v>2705</v>
      </c>
      <c r="H29" s="50">
        <v>1949</v>
      </c>
      <c r="I29" s="50">
        <v>1549</v>
      </c>
      <c r="J29" s="50">
        <v>1639</v>
      </c>
      <c r="K29" s="50">
        <v>1639</v>
      </c>
      <c r="L29" s="50">
        <v>1639</v>
      </c>
      <c r="M29" s="50">
        <v>1639</v>
      </c>
      <c r="N29" s="50">
        <v>1639</v>
      </c>
      <c r="O29" s="50">
        <v>1639</v>
      </c>
      <c r="P29" s="50">
        <v>1639</v>
      </c>
      <c r="Q29" s="50">
        <v>1639</v>
      </c>
      <c r="R29" s="50">
        <v>1639</v>
      </c>
      <c r="S29" s="50">
        <v>271</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59" s="191" customFormat="1" x14ac:dyDescent="0.25">
      <c r="A30" s="130"/>
      <c r="B30" s="43"/>
      <c r="D30" s="191" t="s">
        <v>64</v>
      </c>
      <c r="E30" s="192"/>
      <c r="F30" s="30"/>
      <c r="G30" s="50">
        <v>0</v>
      </c>
      <c r="H30" s="50">
        <v>781</v>
      </c>
      <c r="I30" s="50">
        <v>936</v>
      </c>
      <c r="J30" s="50">
        <v>936</v>
      </c>
      <c r="K30" s="50">
        <v>936</v>
      </c>
      <c r="L30" s="50">
        <v>936</v>
      </c>
      <c r="M30" s="50">
        <v>936</v>
      </c>
      <c r="N30" s="50">
        <v>936</v>
      </c>
      <c r="O30" s="50">
        <v>936</v>
      </c>
      <c r="P30" s="50">
        <v>936</v>
      </c>
      <c r="Q30" s="50">
        <v>936</v>
      </c>
      <c r="R30" s="50">
        <v>936</v>
      </c>
      <c r="S30" s="50">
        <v>936</v>
      </c>
      <c r="T30" s="50">
        <v>936</v>
      </c>
      <c r="U30" s="50">
        <v>936</v>
      </c>
      <c r="V30" s="50">
        <v>936</v>
      </c>
      <c r="W30" s="50">
        <v>936</v>
      </c>
      <c r="X30" s="51">
        <v>155</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row>
    <row r="31" spans="1:59" s="191" customFormat="1" x14ac:dyDescent="0.25">
      <c r="A31" s="130"/>
      <c r="B31" s="43"/>
      <c r="D31" s="191" t="s">
        <v>91</v>
      </c>
      <c r="F31" s="74"/>
      <c r="G31" s="50">
        <v>340</v>
      </c>
      <c r="H31" s="50">
        <v>373</v>
      </c>
      <c r="I31" s="50">
        <v>784</v>
      </c>
      <c r="J31" s="50">
        <v>844</v>
      </c>
      <c r="K31" s="50">
        <v>844</v>
      </c>
      <c r="L31" s="50">
        <v>844</v>
      </c>
      <c r="M31" s="50">
        <v>844</v>
      </c>
      <c r="N31" s="50">
        <v>844</v>
      </c>
      <c r="O31" s="50">
        <v>844</v>
      </c>
      <c r="P31" s="50">
        <v>844</v>
      </c>
      <c r="Q31" s="50">
        <v>844</v>
      </c>
      <c r="R31" s="50">
        <v>844</v>
      </c>
      <c r="S31" s="50">
        <v>406</v>
      </c>
      <c r="T31" s="50">
        <v>307</v>
      </c>
      <c r="U31" s="50">
        <v>307</v>
      </c>
      <c r="V31" s="50">
        <v>307</v>
      </c>
      <c r="W31" s="50">
        <v>307</v>
      </c>
      <c r="X31" s="51">
        <v>70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row>
    <row r="32" spans="1:59" s="191" customFormat="1" x14ac:dyDescent="0.25">
      <c r="A32" s="130"/>
      <c r="B32" s="47"/>
      <c r="D32" s="195" t="s">
        <v>92</v>
      </c>
      <c r="F32" s="49"/>
      <c r="G32" s="50">
        <v>363</v>
      </c>
      <c r="H32" s="50">
        <v>338</v>
      </c>
      <c r="I32" s="50">
        <v>583</v>
      </c>
      <c r="J32" s="50">
        <v>493</v>
      </c>
      <c r="K32" s="50">
        <v>493</v>
      </c>
      <c r="L32" s="50">
        <v>493</v>
      </c>
      <c r="M32" s="50">
        <v>493</v>
      </c>
      <c r="N32" s="50">
        <v>957</v>
      </c>
      <c r="O32" s="50">
        <v>1050</v>
      </c>
      <c r="P32" s="50">
        <v>1050</v>
      </c>
      <c r="Q32" s="50">
        <v>1050</v>
      </c>
      <c r="R32" s="50">
        <v>1050</v>
      </c>
      <c r="S32" s="50">
        <v>2357</v>
      </c>
      <c r="T32" s="50">
        <v>1946</v>
      </c>
      <c r="U32" s="50">
        <v>1426</v>
      </c>
      <c r="V32" s="50">
        <v>1352</v>
      </c>
      <c r="W32" s="50">
        <v>1352</v>
      </c>
      <c r="X32" s="51">
        <v>2133</v>
      </c>
      <c r="Y32" s="50">
        <v>2288</v>
      </c>
      <c r="Z32" s="50">
        <v>2288</v>
      </c>
      <c r="AA32" s="50">
        <v>2288</v>
      </c>
      <c r="AB32" s="50">
        <v>2288</v>
      </c>
      <c r="AC32" s="50">
        <v>3216</v>
      </c>
      <c r="AD32" s="50">
        <v>3234</v>
      </c>
      <c r="AE32" s="50">
        <v>3257</v>
      </c>
      <c r="AF32" s="50">
        <v>3308</v>
      </c>
      <c r="AG32" s="50">
        <v>3359</v>
      </c>
      <c r="AH32" s="50">
        <v>3409</v>
      </c>
      <c r="AI32" s="50">
        <v>3456</v>
      </c>
      <c r="AJ32" s="50">
        <v>3504</v>
      </c>
      <c r="AK32" s="50">
        <v>3544</v>
      </c>
      <c r="AL32" s="50">
        <v>3584</v>
      </c>
      <c r="AM32" s="50">
        <v>3625</v>
      </c>
      <c r="AN32" s="50">
        <v>3665</v>
      </c>
      <c r="AO32" s="50">
        <v>3705</v>
      </c>
      <c r="AP32" s="51">
        <v>3745</v>
      </c>
    </row>
    <row r="33" spans="1:9603" s="191" customFormat="1" x14ac:dyDescent="0.25">
      <c r="A33" s="130"/>
      <c r="B33" s="27"/>
      <c r="C33" s="21"/>
      <c r="D33" s="246" t="s">
        <v>93</v>
      </c>
      <c r="E33" s="247"/>
      <c r="F33" s="30"/>
      <c r="G33" s="50">
        <v>771</v>
      </c>
      <c r="H33" s="50">
        <v>771</v>
      </c>
      <c r="I33" s="50">
        <v>771</v>
      </c>
      <c r="J33" s="50">
        <v>771</v>
      </c>
      <c r="K33" s="50">
        <v>771</v>
      </c>
      <c r="L33" s="50">
        <v>771</v>
      </c>
      <c r="M33" s="50">
        <v>771</v>
      </c>
      <c r="N33" s="50">
        <v>771</v>
      </c>
      <c r="O33" s="50">
        <v>771</v>
      </c>
      <c r="P33" s="50">
        <v>771</v>
      </c>
      <c r="Q33" s="50">
        <v>771</v>
      </c>
      <c r="R33" s="50">
        <v>771</v>
      </c>
      <c r="S33" s="50">
        <v>771</v>
      </c>
      <c r="T33" s="50">
        <v>771</v>
      </c>
      <c r="U33" s="50">
        <v>771</v>
      </c>
      <c r="V33" s="50">
        <v>771</v>
      </c>
      <c r="W33" s="50">
        <v>771</v>
      </c>
      <c r="X33" s="51">
        <v>771</v>
      </c>
      <c r="Y33" s="50">
        <v>771</v>
      </c>
      <c r="Z33" s="50">
        <v>771</v>
      </c>
      <c r="AA33" s="50">
        <v>771</v>
      </c>
      <c r="AB33" s="50">
        <v>771</v>
      </c>
      <c r="AC33" s="50">
        <v>771</v>
      </c>
      <c r="AD33" s="50">
        <v>771</v>
      </c>
      <c r="AE33" s="50">
        <v>771</v>
      </c>
      <c r="AF33" s="50">
        <v>771</v>
      </c>
      <c r="AG33" s="50">
        <v>771</v>
      </c>
      <c r="AH33" s="50">
        <v>771</v>
      </c>
      <c r="AI33" s="50">
        <v>771</v>
      </c>
      <c r="AJ33" s="50">
        <v>771</v>
      </c>
      <c r="AK33" s="50">
        <v>771</v>
      </c>
      <c r="AL33" s="50">
        <v>771</v>
      </c>
      <c r="AM33" s="50">
        <v>771</v>
      </c>
      <c r="AN33" s="50">
        <v>771</v>
      </c>
      <c r="AO33" s="50">
        <v>771</v>
      </c>
      <c r="AP33" s="51">
        <v>771</v>
      </c>
    </row>
    <row r="34" spans="1:9603" s="191" customFormat="1" ht="14.25" customHeight="1" x14ac:dyDescent="0.25">
      <c r="A34" s="122"/>
      <c r="B34" s="27"/>
      <c r="C34" s="21"/>
      <c r="D34" s="188" t="s">
        <v>65</v>
      </c>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60</v>
      </c>
      <c r="Y34" s="26">
        <v>150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row>
    <row r="35" spans="1:9603" s="191" customFormat="1" x14ac:dyDescent="0.25">
      <c r="A35" s="122"/>
      <c r="B35" s="27"/>
      <c r="C35" s="21"/>
      <c r="D35" s="188" t="s">
        <v>66</v>
      </c>
      <c r="E35" s="189"/>
      <c r="F35" s="30"/>
      <c r="G35" s="26">
        <v>0</v>
      </c>
      <c r="H35" s="26">
        <v>0</v>
      </c>
      <c r="I35" s="26">
        <v>0</v>
      </c>
      <c r="J35" s="26">
        <v>0</v>
      </c>
      <c r="K35" s="26">
        <v>190</v>
      </c>
      <c r="L35" s="26">
        <v>190</v>
      </c>
      <c r="M35" s="26">
        <v>190</v>
      </c>
      <c r="N35" s="26">
        <v>202</v>
      </c>
      <c r="O35" s="26">
        <v>202</v>
      </c>
      <c r="P35" s="26">
        <v>202</v>
      </c>
      <c r="Q35" s="26">
        <v>202</v>
      </c>
      <c r="R35" s="26">
        <v>202</v>
      </c>
      <c r="S35" s="26">
        <v>202</v>
      </c>
      <c r="T35" s="26">
        <v>202</v>
      </c>
      <c r="U35" s="26">
        <v>133</v>
      </c>
      <c r="V35" s="26">
        <v>133</v>
      </c>
      <c r="W35" s="26">
        <v>133</v>
      </c>
      <c r="X35" s="71">
        <v>133</v>
      </c>
      <c r="Y35" s="26">
        <v>133</v>
      </c>
      <c r="Z35" s="26">
        <v>133</v>
      </c>
      <c r="AA35" s="26">
        <v>133</v>
      </c>
      <c r="AB35" s="26">
        <v>133</v>
      </c>
      <c r="AC35" s="26">
        <v>133</v>
      </c>
      <c r="AD35" s="26">
        <v>133</v>
      </c>
      <c r="AE35" s="26">
        <v>133</v>
      </c>
      <c r="AF35" s="26">
        <v>133</v>
      </c>
      <c r="AG35" s="26">
        <v>133</v>
      </c>
      <c r="AH35" s="26">
        <v>133</v>
      </c>
      <c r="AI35" s="26">
        <v>133</v>
      </c>
      <c r="AJ35" s="26">
        <v>133</v>
      </c>
      <c r="AK35" s="26">
        <v>133</v>
      </c>
      <c r="AL35" s="26">
        <v>133</v>
      </c>
      <c r="AM35" s="26">
        <v>133</v>
      </c>
      <c r="AN35" s="26">
        <v>133</v>
      </c>
      <c r="AO35" s="26">
        <v>133</v>
      </c>
      <c r="AP35" s="71">
        <v>133</v>
      </c>
    </row>
    <row r="36" spans="1:9603" s="191" customFormat="1" ht="15.75" thickBot="1" x14ac:dyDescent="0.3">
      <c r="A36" s="122"/>
      <c r="B36" s="75">
        <v>6</v>
      </c>
      <c r="C36" s="76" t="s">
        <v>94</v>
      </c>
      <c r="D36" s="37"/>
      <c r="E36" s="77"/>
      <c r="F36" s="78"/>
      <c r="G36" s="79">
        <v>30211</v>
      </c>
      <c r="H36" s="79">
        <v>30242</v>
      </c>
      <c r="I36" s="79">
        <v>30652</v>
      </c>
      <c r="J36" s="79">
        <v>30700</v>
      </c>
      <c r="K36" s="79">
        <v>30879</v>
      </c>
      <c r="L36" s="79">
        <v>30871</v>
      </c>
      <c r="M36" s="79">
        <v>30634</v>
      </c>
      <c r="N36" s="79">
        <v>30510</v>
      </c>
      <c r="O36" s="79">
        <v>30595</v>
      </c>
      <c r="P36" s="79">
        <v>30587</v>
      </c>
      <c r="Q36" s="79">
        <v>30587</v>
      </c>
      <c r="R36" s="79">
        <v>30577</v>
      </c>
      <c r="S36" s="79">
        <v>30068</v>
      </c>
      <c r="T36" s="79">
        <v>29287</v>
      </c>
      <c r="U36" s="79">
        <v>28688</v>
      </c>
      <c r="V36" s="79">
        <v>28604</v>
      </c>
      <c r="W36" s="79">
        <v>28604</v>
      </c>
      <c r="X36" s="80">
        <v>28417</v>
      </c>
      <c r="Y36" s="79">
        <v>28437</v>
      </c>
      <c r="Z36" s="79">
        <v>28427</v>
      </c>
      <c r="AA36" s="79">
        <v>28417</v>
      </c>
      <c r="AB36" s="79">
        <v>28417</v>
      </c>
      <c r="AC36" s="79">
        <v>29335</v>
      </c>
      <c r="AD36" s="79">
        <v>29343</v>
      </c>
      <c r="AE36" s="79">
        <v>29366</v>
      </c>
      <c r="AF36" s="79">
        <v>29407</v>
      </c>
      <c r="AG36" s="79">
        <v>29458</v>
      </c>
      <c r="AH36" s="79">
        <v>29498</v>
      </c>
      <c r="AI36" s="79">
        <v>29535</v>
      </c>
      <c r="AJ36" s="79">
        <v>29583</v>
      </c>
      <c r="AK36" s="79">
        <v>29613</v>
      </c>
      <c r="AL36" s="79">
        <v>29643</v>
      </c>
      <c r="AM36" s="79">
        <v>29684</v>
      </c>
      <c r="AN36" s="79">
        <v>29714</v>
      </c>
      <c r="AO36" s="79">
        <v>29744</v>
      </c>
      <c r="AP36" s="80">
        <v>29784</v>
      </c>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c r="AMK36" s="50"/>
      <c r="AML36" s="50"/>
      <c r="AMM36" s="50"/>
      <c r="AMN36" s="50"/>
      <c r="AMO36" s="50"/>
      <c r="AMP36" s="50"/>
      <c r="AMQ36" s="50"/>
      <c r="AMR36" s="50"/>
      <c r="AMS36" s="50"/>
      <c r="AMT36" s="50"/>
      <c r="AMU36" s="50"/>
      <c r="AMV36" s="50"/>
      <c r="AMW36" s="50"/>
      <c r="AMX36" s="50"/>
      <c r="AMY36" s="50"/>
      <c r="AMZ36" s="50"/>
      <c r="ANA36" s="50"/>
      <c r="ANB36" s="50"/>
      <c r="ANC36" s="50"/>
      <c r="AND36" s="50"/>
      <c r="ANE36" s="50"/>
      <c r="ANF36" s="50"/>
      <c r="ANG36" s="50"/>
      <c r="ANH36" s="50"/>
      <c r="ANI36" s="50"/>
      <c r="ANJ36" s="50"/>
      <c r="ANK36" s="50"/>
      <c r="ANL36" s="50"/>
      <c r="ANM36" s="50"/>
      <c r="ANN36" s="50"/>
      <c r="ANO36" s="50"/>
      <c r="ANP36" s="50"/>
      <c r="ANQ36" s="50"/>
      <c r="ANR36" s="50"/>
      <c r="ANS36" s="50"/>
      <c r="ANT36" s="50"/>
      <c r="ANU36" s="50"/>
      <c r="ANV36" s="50"/>
      <c r="ANW36" s="50"/>
      <c r="ANX36" s="50"/>
      <c r="ANY36" s="50"/>
      <c r="ANZ36" s="50"/>
      <c r="AOA36" s="50"/>
      <c r="AOB36" s="50"/>
      <c r="AOC36" s="50"/>
      <c r="AOD36" s="50"/>
      <c r="AOE36" s="50"/>
      <c r="AOF36" s="50"/>
      <c r="AOG36" s="50"/>
      <c r="AOH36" s="50"/>
      <c r="AOI36" s="50"/>
      <c r="AOJ36" s="50"/>
      <c r="AOK36" s="50"/>
      <c r="AOL36" s="50"/>
      <c r="AOM36" s="50"/>
      <c r="AON36" s="50"/>
      <c r="AOO36" s="50"/>
      <c r="AOP36" s="50"/>
      <c r="AOQ36" s="50"/>
      <c r="AOR36" s="50"/>
      <c r="AOS36" s="50"/>
      <c r="AOT36" s="50"/>
      <c r="AOU36" s="50"/>
      <c r="AOV36" s="50"/>
      <c r="AOW36" s="50"/>
      <c r="AOX36" s="50"/>
      <c r="AOY36" s="50"/>
      <c r="AOZ36" s="50"/>
      <c r="APA36" s="50"/>
      <c r="APB36" s="50"/>
      <c r="APC36" s="50"/>
      <c r="APD36" s="50"/>
      <c r="APE36" s="50"/>
      <c r="APF36" s="50"/>
      <c r="APG36" s="50"/>
      <c r="APH36" s="50"/>
      <c r="API36" s="50"/>
      <c r="APJ36" s="50"/>
      <c r="APK36" s="50"/>
      <c r="APL36" s="50"/>
      <c r="APM36" s="50"/>
      <c r="APN36" s="50"/>
      <c r="APO36" s="50"/>
      <c r="APP36" s="50"/>
      <c r="APQ36" s="50"/>
      <c r="APR36" s="50"/>
      <c r="APS36" s="50"/>
      <c r="APT36" s="50"/>
      <c r="APU36" s="50"/>
      <c r="APV36" s="50"/>
      <c r="APW36" s="50"/>
      <c r="APX36" s="50"/>
      <c r="APY36" s="50"/>
      <c r="APZ36" s="50"/>
      <c r="AQA36" s="50"/>
      <c r="AQB36" s="50"/>
      <c r="AQC36" s="50"/>
      <c r="AQD36" s="50"/>
      <c r="AQE36" s="50"/>
      <c r="AQF36" s="50"/>
      <c r="AQG36" s="50"/>
      <c r="AQH36" s="50"/>
      <c r="AQI36" s="50"/>
      <c r="AQJ36" s="50"/>
      <c r="AQK36" s="50"/>
      <c r="AQL36" s="50"/>
      <c r="AQM36" s="50"/>
      <c r="AQN36" s="50"/>
      <c r="AQO36" s="50"/>
      <c r="AQP36" s="50"/>
      <c r="AQQ36" s="50"/>
      <c r="AQR36" s="50"/>
      <c r="AQS36" s="50"/>
      <c r="AQT36" s="50"/>
      <c r="AQU36" s="50"/>
      <c r="AQV36" s="50"/>
      <c r="AQW36" s="50"/>
      <c r="AQX36" s="50"/>
      <c r="AQY36" s="50"/>
      <c r="AQZ36" s="50"/>
      <c r="ARA36" s="50"/>
      <c r="ARB36" s="50"/>
      <c r="ARC36" s="50"/>
      <c r="ARD36" s="50"/>
      <c r="ARE36" s="50"/>
      <c r="ARF36" s="50"/>
      <c r="ARG36" s="50"/>
      <c r="ARH36" s="50"/>
      <c r="ARI36" s="50"/>
      <c r="ARJ36" s="50"/>
      <c r="ARK36" s="50"/>
      <c r="ARL36" s="50"/>
      <c r="ARM36" s="50"/>
      <c r="ARN36" s="50"/>
      <c r="ARO36" s="50"/>
      <c r="ARP36" s="50"/>
      <c r="ARQ36" s="50"/>
      <c r="ARR36" s="50"/>
      <c r="ARS36" s="50"/>
      <c r="ART36" s="50"/>
      <c r="ARU36" s="50"/>
      <c r="ARV36" s="50"/>
      <c r="ARW36" s="50"/>
      <c r="ARX36" s="50"/>
      <c r="ARY36" s="50"/>
      <c r="ARZ36" s="50"/>
      <c r="ASA36" s="50"/>
      <c r="ASB36" s="50"/>
      <c r="ASC36" s="50"/>
      <c r="ASD36" s="50"/>
      <c r="ASE36" s="50"/>
      <c r="ASF36" s="50"/>
      <c r="ASG36" s="50"/>
      <c r="ASH36" s="50"/>
      <c r="ASI36" s="50"/>
      <c r="ASJ36" s="50"/>
      <c r="ASK36" s="50"/>
      <c r="ASL36" s="50"/>
      <c r="ASM36" s="50"/>
      <c r="ASN36" s="50"/>
      <c r="ASO36" s="50"/>
      <c r="ASP36" s="50"/>
      <c r="ASQ36" s="50"/>
      <c r="ASR36" s="50"/>
      <c r="ASS36" s="50"/>
      <c r="AST36" s="50"/>
      <c r="ASU36" s="50"/>
      <c r="ASV36" s="50"/>
      <c r="ASW36" s="50"/>
      <c r="ASX36" s="50"/>
      <c r="ASY36" s="50"/>
      <c r="ASZ36" s="50"/>
      <c r="ATA36" s="50"/>
      <c r="ATB36" s="50"/>
      <c r="ATC36" s="50"/>
      <c r="ATD36" s="50"/>
      <c r="ATE36" s="50"/>
      <c r="ATF36" s="50"/>
      <c r="ATG36" s="50"/>
      <c r="ATH36" s="50"/>
      <c r="ATI36" s="50"/>
      <c r="ATJ36" s="50"/>
      <c r="ATK36" s="50"/>
      <c r="ATL36" s="50"/>
      <c r="ATM36" s="50"/>
      <c r="ATN36" s="50"/>
      <c r="ATO36" s="50"/>
      <c r="ATP36" s="50"/>
      <c r="ATQ36" s="50"/>
      <c r="ATR36" s="50"/>
      <c r="ATS36" s="50"/>
      <c r="ATT36" s="50"/>
      <c r="ATU36" s="50"/>
      <c r="ATV36" s="50"/>
      <c r="ATW36" s="50"/>
      <c r="ATX36" s="50"/>
      <c r="ATY36" s="50"/>
      <c r="ATZ36" s="50"/>
      <c r="AUA36" s="50"/>
      <c r="AUB36" s="50"/>
      <c r="AUC36" s="50"/>
      <c r="AUD36" s="50"/>
      <c r="AUE36" s="50"/>
      <c r="AUF36" s="50"/>
      <c r="AUG36" s="50"/>
      <c r="AUH36" s="50"/>
      <c r="AUI36" s="50"/>
      <c r="AUJ36" s="50"/>
      <c r="AUK36" s="50"/>
      <c r="AUL36" s="50"/>
      <c r="AUM36" s="50"/>
      <c r="AUN36" s="50"/>
      <c r="AUO36" s="50"/>
      <c r="AUP36" s="50"/>
      <c r="AUQ36" s="50"/>
      <c r="AUR36" s="50"/>
      <c r="AUS36" s="50"/>
      <c r="AUT36" s="50"/>
      <c r="AUU36" s="50"/>
      <c r="AUV36" s="50"/>
      <c r="AUW36" s="50"/>
      <c r="AUX36" s="50"/>
      <c r="AUY36" s="50"/>
      <c r="AUZ36" s="50"/>
      <c r="AVA36" s="50"/>
      <c r="AVB36" s="50"/>
      <c r="AVC36" s="50"/>
      <c r="AVD36" s="50"/>
      <c r="AVE36" s="50"/>
      <c r="AVF36" s="50"/>
      <c r="AVG36" s="50"/>
      <c r="AVH36" s="50"/>
      <c r="AVI36" s="50"/>
      <c r="AVJ36" s="50"/>
      <c r="AVK36" s="50"/>
      <c r="AVL36" s="50"/>
      <c r="AVM36" s="50"/>
      <c r="AVN36" s="50"/>
      <c r="AVO36" s="50"/>
      <c r="AVP36" s="50"/>
      <c r="AVQ36" s="50"/>
      <c r="AVR36" s="50"/>
      <c r="AVS36" s="50"/>
      <c r="AVT36" s="50"/>
      <c r="AVU36" s="50"/>
      <c r="AVV36" s="50"/>
      <c r="AVW36" s="50"/>
      <c r="AVX36" s="50"/>
      <c r="AVY36" s="50"/>
      <c r="AVZ36" s="50"/>
      <c r="AWA36" s="50"/>
      <c r="AWB36" s="50"/>
      <c r="AWC36" s="50"/>
      <c r="AWD36" s="50"/>
      <c r="AWE36" s="50"/>
      <c r="AWF36" s="50"/>
      <c r="AWG36" s="50"/>
      <c r="AWH36" s="50"/>
      <c r="AWI36" s="50"/>
      <c r="AWJ36" s="50"/>
      <c r="AWK36" s="50"/>
      <c r="AWL36" s="50"/>
      <c r="AWM36" s="50"/>
      <c r="AWN36" s="50"/>
      <c r="AWO36" s="50"/>
      <c r="AWP36" s="50"/>
      <c r="AWQ36" s="50"/>
      <c r="AWR36" s="50"/>
      <c r="AWS36" s="50"/>
      <c r="AWT36" s="50"/>
      <c r="AWU36" s="50"/>
      <c r="AWV36" s="50"/>
      <c r="AWW36" s="50"/>
      <c r="AWX36" s="50"/>
      <c r="AWY36" s="50"/>
      <c r="AWZ36" s="50"/>
      <c r="AXA36" s="50"/>
      <c r="AXB36" s="50"/>
      <c r="AXC36" s="50"/>
      <c r="AXD36" s="50"/>
      <c r="AXE36" s="50"/>
      <c r="AXF36" s="50"/>
      <c r="AXG36" s="50"/>
      <c r="AXH36" s="50"/>
      <c r="AXI36" s="50"/>
      <c r="AXJ36" s="50"/>
      <c r="AXK36" s="50"/>
      <c r="AXL36" s="50"/>
      <c r="AXM36" s="50"/>
      <c r="AXN36" s="50"/>
      <c r="AXO36" s="50"/>
      <c r="AXP36" s="50"/>
      <c r="AXQ36" s="50"/>
      <c r="AXR36" s="50"/>
      <c r="AXS36" s="50"/>
      <c r="AXT36" s="50"/>
      <c r="AXU36" s="50"/>
      <c r="AXV36" s="50"/>
      <c r="AXW36" s="50"/>
      <c r="AXX36" s="50"/>
      <c r="AXY36" s="50"/>
      <c r="AXZ36" s="50"/>
      <c r="AYA36" s="50"/>
      <c r="AYB36" s="50"/>
      <c r="AYC36" s="50"/>
      <c r="AYD36" s="50"/>
      <c r="AYE36" s="50"/>
      <c r="AYF36" s="50"/>
      <c r="AYG36" s="50"/>
      <c r="AYH36" s="50"/>
      <c r="AYI36" s="50"/>
      <c r="AYJ36" s="50"/>
      <c r="AYK36" s="50"/>
      <c r="AYL36" s="50"/>
      <c r="AYM36" s="50"/>
      <c r="AYN36" s="50"/>
      <c r="AYO36" s="50"/>
      <c r="AYP36" s="50"/>
      <c r="AYQ36" s="50"/>
      <c r="AYR36" s="50"/>
      <c r="AYS36" s="50"/>
      <c r="AYT36" s="50"/>
      <c r="AYU36" s="50"/>
      <c r="AYV36" s="50"/>
      <c r="AYW36" s="50"/>
      <c r="AYX36" s="50"/>
      <c r="AYY36" s="50"/>
      <c r="AYZ36" s="50"/>
      <c r="AZA36" s="50"/>
      <c r="AZB36" s="50"/>
      <c r="AZC36" s="50"/>
      <c r="AZD36" s="50"/>
      <c r="AZE36" s="50"/>
      <c r="AZF36" s="50"/>
      <c r="AZG36" s="50"/>
      <c r="AZH36" s="50"/>
      <c r="AZI36" s="50"/>
      <c r="AZJ36" s="50"/>
      <c r="AZK36" s="50"/>
      <c r="AZL36" s="50"/>
      <c r="AZM36" s="50"/>
      <c r="AZN36" s="50"/>
      <c r="AZO36" s="50"/>
      <c r="AZP36" s="50"/>
      <c r="AZQ36" s="50"/>
      <c r="AZR36" s="50"/>
      <c r="AZS36" s="50"/>
      <c r="AZT36" s="50"/>
      <c r="AZU36" s="50"/>
      <c r="AZV36" s="50"/>
      <c r="AZW36" s="50"/>
      <c r="AZX36" s="50"/>
      <c r="AZY36" s="50"/>
      <c r="AZZ36" s="50"/>
      <c r="BAA36" s="50"/>
      <c r="BAB36" s="50"/>
      <c r="BAC36" s="50"/>
      <c r="BAD36" s="50"/>
      <c r="BAE36" s="50"/>
      <c r="BAF36" s="50"/>
      <c r="BAG36" s="50"/>
      <c r="BAH36" s="50"/>
      <c r="BAI36" s="50"/>
      <c r="BAJ36" s="50"/>
      <c r="BAK36" s="50"/>
      <c r="BAL36" s="50"/>
      <c r="BAM36" s="50"/>
      <c r="BAN36" s="50"/>
      <c r="BAO36" s="50"/>
      <c r="BAP36" s="50"/>
      <c r="BAQ36" s="50"/>
      <c r="BAR36" s="50"/>
      <c r="BAS36" s="50"/>
      <c r="BAT36" s="50"/>
      <c r="BAU36" s="50"/>
      <c r="BAV36" s="50"/>
      <c r="BAW36" s="50"/>
      <c r="BAX36" s="50"/>
      <c r="BAY36" s="50"/>
      <c r="BAZ36" s="50"/>
      <c r="BBA36" s="50"/>
      <c r="BBB36" s="50"/>
      <c r="BBC36" s="50"/>
      <c r="BBD36" s="50"/>
      <c r="BBE36" s="50"/>
      <c r="BBF36" s="50"/>
      <c r="BBG36" s="50"/>
      <c r="BBH36" s="50"/>
      <c r="BBI36" s="50"/>
      <c r="BBJ36" s="50"/>
      <c r="BBK36" s="50"/>
      <c r="BBL36" s="50"/>
      <c r="BBM36" s="50"/>
      <c r="BBN36" s="50"/>
      <c r="BBO36" s="50"/>
      <c r="BBP36" s="50"/>
      <c r="BBQ36" s="50"/>
      <c r="BBR36" s="50"/>
      <c r="BBS36" s="50"/>
      <c r="BBT36" s="50"/>
      <c r="BBU36" s="50"/>
      <c r="BBV36" s="50"/>
      <c r="BBW36" s="50"/>
      <c r="BBX36" s="50"/>
      <c r="BBY36" s="50"/>
      <c r="BBZ36" s="50"/>
      <c r="BCA36" s="50"/>
      <c r="BCB36" s="50"/>
      <c r="BCC36" s="50"/>
      <c r="BCD36" s="50"/>
      <c r="BCE36" s="50"/>
      <c r="BCF36" s="50"/>
      <c r="BCG36" s="50"/>
      <c r="BCH36" s="50"/>
      <c r="BCI36" s="50"/>
      <c r="BCJ36" s="50"/>
      <c r="BCK36" s="50"/>
      <c r="BCL36" s="50"/>
      <c r="BCM36" s="50"/>
      <c r="BCN36" s="50"/>
      <c r="BCO36" s="50"/>
      <c r="BCP36" s="50"/>
      <c r="BCQ36" s="50"/>
      <c r="BCR36" s="50"/>
      <c r="BCS36" s="50"/>
      <c r="BCT36" s="50"/>
      <c r="BCU36" s="50"/>
      <c r="BCV36" s="50"/>
      <c r="BCW36" s="50"/>
      <c r="BCX36" s="50"/>
      <c r="BCY36" s="50"/>
      <c r="BCZ36" s="50"/>
      <c r="BDA36" s="50"/>
      <c r="BDB36" s="50"/>
      <c r="BDC36" s="50"/>
      <c r="BDD36" s="50"/>
      <c r="BDE36" s="50"/>
      <c r="BDF36" s="50"/>
      <c r="BDG36" s="50"/>
      <c r="BDH36" s="50"/>
      <c r="BDI36" s="50"/>
      <c r="BDJ36" s="50"/>
      <c r="BDK36" s="50"/>
      <c r="BDL36" s="50"/>
      <c r="BDM36" s="50"/>
      <c r="BDN36" s="50"/>
      <c r="BDO36" s="50"/>
      <c r="BDP36" s="50"/>
      <c r="BDQ36" s="50"/>
      <c r="BDR36" s="50"/>
      <c r="BDS36" s="50"/>
      <c r="BDT36" s="50"/>
      <c r="BDU36" s="50"/>
      <c r="BDV36" s="50"/>
      <c r="BDW36" s="50"/>
      <c r="BDX36" s="50"/>
      <c r="BDY36" s="50"/>
      <c r="BDZ36" s="50"/>
      <c r="BEA36" s="50"/>
      <c r="BEB36" s="50"/>
      <c r="BEC36" s="50"/>
      <c r="BED36" s="50"/>
      <c r="BEE36" s="50"/>
      <c r="BEF36" s="50"/>
      <c r="BEG36" s="50"/>
      <c r="BEH36" s="50"/>
      <c r="BEI36" s="50"/>
      <c r="BEJ36" s="50"/>
      <c r="BEK36" s="50"/>
      <c r="BEL36" s="50"/>
      <c r="BEM36" s="50"/>
      <c r="BEN36" s="50"/>
      <c r="BEO36" s="50"/>
      <c r="BEP36" s="50"/>
      <c r="BEQ36" s="50"/>
      <c r="BER36" s="50"/>
      <c r="BES36" s="50"/>
      <c r="BET36" s="50"/>
      <c r="BEU36" s="50"/>
      <c r="BEV36" s="50"/>
      <c r="BEW36" s="50"/>
      <c r="BEX36" s="50"/>
      <c r="BEY36" s="50"/>
      <c r="BEZ36" s="50"/>
      <c r="BFA36" s="50"/>
      <c r="BFB36" s="50"/>
      <c r="BFC36" s="50"/>
      <c r="BFD36" s="50"/>
      <c r="BFE36" s="50"/>
      <c r="BFF36" s="50"/>
      <c r="BFG36" s="50"/>
      <c r="BFH36" s="50"/>
      <c r="BFI36" s="50"/>
      <c r="BFJ36" s="50"/>
      <c r="BFK36" s="50"/>
      <c r="BFL36" s="50"/>
      <c r="BFM36" s="50"/>
      <c r="BFN36" s="50"/>
      <c r="BFO36" s="50"/>
      <c r="BFP36" s="50"/>
      <c r="BFQ36" s="50"/>
      <c r="BFR36" s="50"/>
      <c r="BFS36" s="50"/>
      <c r="BFT36" s="50"/>
      <c r="BFU36" s="50"/>
      <c r="BFV36" s="50"/>
      <c r="BFW36" s="50"/>
      <c r="BFX36" s="50"/>
      <c r="BFY36" s="50"/>
      <c r="BFZ36" s="50"/>
      <c r="BGA36" s="50"/>
      <c r="BGB36" s="50"/>
      <c r="BGC36" s="50"/>
      <c r="BGD36" s="50"/>
      <c r="BGE36" s="50"/>
      <c r="BGF36" s="50"/>
      <c r="BGG36" s="50"/>
      <c r="BGH36" s="50"/>
      <c r="BGI36" s="50"/>
      <c r="BGJ36" s="50"/>
      <c r="BGK36" s="50"/>
      <c r="BGL36" s="50"/>
      <c r="BGM36" s="50"/>
      <c r="BGN36" s="50"/>
      <c r="BGO36" s="50"/>
      <c r="BGP36" s="50"/>
      <c r="BGQ36" s="50"/>
      <c r="BGR36" s="50"/>
      <c r="BGS36" s="50"/>
      <c r="BGT36" s="50"/>
      <c r="BGU36" s="50"/>
      <c r="BGV36" s="50"/>
      <c r="BGW36" s="50"/>
      <c r="BGX36" s="50"/>
      <c r="BGY36" s="50"/>
      <c r="BGZ36" s="50"/>
      <c r="BHA36" s="50"/>
      <c r="BHB36" s="50"/>
      <c r="BHC36" s="50"/>
      <c r="BHD36" s="50"/>
      <c r="BHE36" s="50"/>
      <c r="BHF36" s="50"/>
      <c r="BHG36" s="50"/>
      <c r="BHH36" s="50"/>
      <c r="BHI36" s="50"/>
      <c r="BHJ36" s="50"/>
      <c r="BHK36" s="50"/>
      <c r="BHL36" s="50"/>
      <c r="BHM36" s="50"/>
      <c r="BHN36" s="50"/>
      <c r="BHO36" s="50"/>
      <c r="BHP36" s="50"/>
      <c r="BHQ36" s="50"/>
      <c r="BHR36" s="50"/>
      <c r="BHS36" s="50"/>
      <c r="BHT36" s="50"/>
      <c r="BHU36" s="50"/>
      <c r="BHV36" s="50"/>
      <c r="BHW36" s="50"/>
      <c r="BHX36" s="50"/>
      <c r="BHY36" s="50"/>
      <c r="BHZ36" s="50"/>
      <c r="BIA36" s="50"/>
      <c r="BIB36" s="50"/>
      <c r="BIC36" s="50"/>
      <c r="BID36" s="50"/>
      <c r="BIE36" s="50"/>
      <c r="BIF36" s="50"/>
      <c r="BIG36" s="50"/>
      <c r="BIH36" s="50"/>
      <c r="BII36" s="50"/>
      <c r="BIJ36" s="50"/>
      <c r="BIK36" s="50"/>
      <c r="BIL36" s="50"/>
      <c r="BIM36" s="50"/>
      <c r="BIN36" s="50"/>
      <c r="BIO36" s="50"/>
      <c r="BIP36" s="50"/>
      <c r="BIQ36" s="50"/>
      <c r="BIR36" s="50"/>
      <c r="BIS36" s="50"/>
      <c r="BIT36" s="50"/>
      <c r="BIU36" s="50"/>
      <c r="BIV36" s="50"/>
      <c r="BIW36" s="50"/>
      <c r="BIX36" s="50"/>
      <c r="BIY36" s="50"/>
      <c r="BIZ36" s="50"/>
      <c r="BJA36" s="50"/>
      <c r="BJB36" s="50"/>
      <c r="BJC36" s="50"/>
      <c r="BJD36" s="50"/>
      <c r="BJE36" s="50"/>
      <c r="BJF36" s="50"/>
      <c r="BJG36" s="50"/>
      <c r="BJH36" s="50"/>
      <c r="BJI36" s="50"/>
      <c r="BJJ36" s="50"/>
      <c r="BJK36" s="50"/>
      <c r="BJL36" s="50"/>
      <c r="BJM36" s="50"/>
      <c r="BJN36" s="50"/>
      <c r="BJO36" s="50"/>
      <c r="BJP36" s="50"/>
      <c r="BJQ36" s="50"/>
      <c r="BJR36" s="50"/>
      <c r="BJS36" s="50"/>
      <c r="BJT36" s="50"/>
      <c r="BJU36" s="50"/>
      <c r="BJV36" s="50"/>
      <c r="BJW36" s="50"/>
      <c r="BJX36" s="50"/>
      <c r="BJY36" s="50"/>
      <c r="BJZ36" s="50"/>
      <c r="BKA36" s="50"/>
      <c r="BKB36" s="50"/>
      <c r="BKC36" s="50"/>
      <c r="BKD36" s="50"/>
      <c r="BKE36" s="50"/>
      <c r="BKF36" s="50"/>
      <c r="BKG36" s="50"/>
      <c r="BKH36" s="50"/>
      <c r="BKI36" s="50"/>
      <c r="BKJ36" s="50"/>
      <c r="BKK36" s="50"/>
      <c r="BKL36" s="50"/>
      <c r="BKM36" s="50"/>
      <c r="BKN36" s="50"/>
      <c r="BKO36" s="50"/>
      <c r="BKP36" s="50"/>
      <c r="BKQ36" s="50"/>
      <c r="BKR36" s="50"/>
      <c r="BKS36" s="50"/>
      <c r="BKT36" s="50"/>
      <c r="BKU36" s="50"/>
      <c r="BKV36" s="50"/>
      <c r="BKW36" s="50"/>
      <c r="BKX36" s="50"/>
      <c r="BKY36" s="50"/>
      <c r="BKZ36" s="50"/>
      <c r="BLA36" s="50"/>
      <c r="BLB36" s="50"/>
      <c r="BLC36" s="50"/>
      <c r="BLD36" s="50"/>
      <c r="BLE36" s="50"/>
      <c r="BLF36" s="50"/>
      <c r="BLG36" s="50"/>
      <c r="BLH36" s="50"/>
      <c r="BLI36" s="50"/>
      <c r="BLJ36" s="50"/>
      <c r="BLK36" s="50"/>
      <c r="BLL36" s="50"/>
      <c r="BLM36" s="50"/>
      <c r="BLN36" s="50"/>
      <c r="BLO36" s="50"/>
      <c r="BLP36" s="50"/>
      <c r="BLQ36" s="50"/>
      <c r="BLR36" s="50"/>
      <c r="BLS36" s="50"/>
      <c r="BLT36" s="50"/>
      <c r="BLU36" s="50"/>
      <c r="BLV36" s="50"/>
      <c r="BLW36" s="50"/>
      <c r="BLX36" s="50"/>
      <c r="BLY36" s="50"/>
      <c r="BLZ36" s="50"/>
      <c r="BMA36" s="50"/>
      <c r="BMB36" s="50"/>
      <c r="BMC36" s="50"/>
      <c r="BMD36" s="50"/>
      <c r="BME36" s="50"/>
      <c r="BMF36" s="50"/>
      <c r="BMG36" s="50"/>
      <c r="BMH36" s="50"/>
      <c r="BMI36" s="50"/>
      <c r="BMJ36" s="50"/>
      <c r="BMK36" s="50"/>
      <c r="BML36" s="50"/>
      <c r="BMM36" s="50"/>
      <c r="BMN36" s="50"/>
      <c r="BMO36" s="50"/>
      <c r="BMP36" s="50"/>
      <c r="BMQ36" s="50"/>
      <c r="BMR36" s="50"/>
      <c r="BMS36" s="50"/>
      <c r="BMT36" s="50"/>
      <c r="BMU36" s="50"/>
      <c r="BMV36" s="50"/>
      <c r="BMW36" s="50"/>
      <c r="BMX36" s="50"/>
      <c r="BMY36" s="50"/>
      <c r="BMZ36" s="50"/>
      <c r="BNA36" s="50"/>
      <c r="BNB36" s="50"/>
      <c r="BNC36" s="50"/>
      <c r="BND36" s="50"/>
      <c r="BNE36" s="50"/>
      <c r="BNF36" s="50"/>
      <c r="BNG36" s="50"/>
      <c r="BNH36" s="50"/>
      <c r="BNI36" s="50"/>
      <c r="BNJ36" s="50"/>
      <c r="BNK36" s="50"/>
      <c r="BNL36" s="50"/>
      <c r="BNM36" s="50"/>
      <c r="BNN36" s="50"/>
      <c r="BNO36" s="50"/>
      <c r="BNP36" s="50"/>
      <c r="BNQ36" s="50"/>
      <c r="BNR36" s="50"/>
      <c r="BNS36" s="50"/>
      <c r="BNT36" s="50"/>
      <c r="BNU36" s="50"/>
      <c r="BNV36" s="50"/>
      <c r="BNW36" s="50"/>
      <c r="BNX36" s="50"/>
      <c r="BNY36" s="50"/>
      <c r="BNZ36" s="50"/>
      <c r="BOA36" s="50"/>
      <c r="BOB36" s="50"/>
      <c r="BOC36" s="50"/>
      <c r="BOD36" s="50"/>
      <c r="BOE36" s="50"/>
      <c r="BOF36" s="50"/>
      <c r="BOG36" s="50"/>
      <c r="BOH36" s="50"/>
      <c r="BOI36" s="50"/>
      <c r="BOJ36" s="50"/>
      <c r="BOK36" s="50"/>
      <c r="BOL36" s="50"/>
      <c r="BOM36" s="50"/>
      <c r="BON36" s="50"/>
      <c r="BOO36" s="50"/>
      <c r="BOP36" s="50"/>
      <c r="BOQ36" s="50"/>
      <c r="BOR36" s="50"/>
      <c r="BOS36" s="50"/>
      <c r="BOT36" s="50"/>
      <c r="BOU36" s="50"/>
      <c r="BOV36" s="50"/>
      <c r="BOW36" s="50"/>
      <c r="BOX36" s="50"/>
      <c r="BOY36" s="50"/>
      <c r="BOZ36" s="50"/>
      <c r="BPA36" s="50"/>
      <c r="BPB36" s="50"/>
      <c r="BPC36" s="50"/>
      <c r="BPD36" s="50"/>
      <c r="BPE36" s="50"/>
      <c r="BPF36" s="50"/>
      <c r="BPG36" s="50"/>
      <c r="BPH36" s="50"/>
      <c r="BPI36" s="50"/>
      <c r="BPJ36" s="50"/>
      <c r="BPK36" s="50"/>
      <c r="BPL36" s="50"/>
      <c r="BPM36" s="50"/>
      <c r="BPN36" s="50"/>
      <c r="BPO36" s="50"/>
      <c r="BPP36" s="50"/>
      <c r="BPQ36" s="50"/>
      <c r="BPR36" s="50"/>
      <c r="BPS36" s="50"/>
      <c r="BPT36" s="50"/>
      <c r="BPU36" s="50"/>
      <c r="BPV36" s="50"/>
      <c r="BPW36" s="50"/>
      <c r="BPX36" s="50"/>
      <c r="BPY36" s="50"/>
      <c r="BPZ36" s="50"/>
      <c r="BQA36" s="50"/>
      <c r="BQB36" s="50"/>
      <c r="BQC36" s="50"/>
      <c r="BQD36" s="50"/>
      <c r="BQE36" s="50"/>
      <c r="BQF36" s="50"/>
      <c r="BQG36" s="50"/>
      <c r="BQH36" s="50"/>
      <c r="BQI36" s="50"/>
      <c r="BQJ36" s="50"/>
      <c r="BQK36" s="50"/>
      <c r="BQL36" s="50"/>
      <c r="BQM36" s="50"/>
      <c r="BQN36" s="50"/>
      <c r="BQO36" s="50"/>
      <c r="BQP36" s="50"/>
      <c r="BQQ36" s="50"/>
      <c r="BQR36" s="50"/>
      <c r="BQS36" s="50"/>
      <c r="BQT36" s="50"/>
      <c r="BQU36" s="50"/>
      <c r="BQV36" s="50"/>
      <c r="BQW36" s="50"/>
      <c r="BQX36" s="50"/>
      <c r="BQY36" s="50"/>
      <c r="BQZ36" s="50"/>
      <c r="BRA36" s="50"/>
      <c r="BRB36" s="50"/>
      <c r="BRC36" s="50"/>
      <c r="BRD36" s="50"/>
      <c r="BRE36" s="50"/>
      <c r="BRF36" s="50"/>
      <c r="BRG36" s="50"/>
      <c r="BRH36" s="50"/>
      <c r="BRI36" s="50"/>
      <c r="BRJ36" s="50"/>
      <c r="BRK36" s="50"/>
      <c r="BRL36" s="50"/>
      <c r="BRM36" s="50"/>
      <c r="BRN36" s="50"/>
      <c r="BRO36" s="50"/>
      <c r="BRP36" s="50"/>
      <c r="BRQ36" s="50"/>
      <c r="BRR36" s="50"/>
      <c r="BRS36" s="50"/>
      <c r="BRT36" s="50"/>
      <c r="BRU36" s="50"/>
      <c r="BRV36" s="50"/>
      <c r="BRW36" s="50"/>
      <c r="BRX36" s="50"/>
      <c r="BRY36" s="50"/>
      <c r="BRZ36" s="50"/>
      <c r="BSA36" s="50"/>
      <c r="BSB36" s="50"/>
      <c r="BSC36" s="50"/>
      <c r="BSD36" s="50"/>
      <c r="BSE36" s="50"/>
      <c r="BSF36" s="50"/>
      <c r="BSG36" s="50"/>
      <c r="BSH36" s="50"/>
      <c r="BSI36" s="50"/>
      <c r="BSJ36" s="50"/>
      <c r="BSK36" s="50"/>
      <c r="BSL36" s="50"/>
      <c r="BSM36" s="50"/>
      <c r="BSN36" s="50"/>
      <c r="BSO36" s="50"/>
      <c r="BSP36" s="50"/>
      <c r="BSQ36" s="50"/>
      <c r="BSR36" s="50"/>
      <c r="BSS36" s="50"/>
      <c r="BST36" s="50"/>
      <c r="BSU36" s="50"/>
      <c r="BSV36" s="50"/>
      <c r="BSW36" s="50"/>
      <c r="BSX36" s="50"/>
      <c r="BSY36" s="50"/>
      <c r="BSZ36" s="50"/>
      <c r="BTA36" s="50"/>
      <c r="BTB36" s="50"/>
      <c r="BTC36" s="50"/>
      <c r="BTD36" s="50"/>
      <c r="BTE36" s="50"/>
      <c r="BTF36" s="50"/>
      <c r="BTG36" s="50"/>
      <c r="BTH36" s="50"/>
      <c r="BTI36" s="50"/>
      <c r="BTJ36" s="50"/>
      <c r="BTK36" s="50"/>
      <c r="BTL36" s="50"/>
      <c r="BTM36" s="50"/>
      <c r="BTN36" s="50"/>
      <c r="BTO36" s="50"/>
      <c r="BTP36" s="50"/>
      <c r="BTQ36" s="50"/>
      <c r="BTR36" s="50"/>
      <c r="BTS36" s="50"/>
      <c r="BTT36" s="50"/>
      <c r="BTU36" s="50"/>
      <c r="BTV36" s="50"/>
      <c r="BTW36" s="50"/>
      <c r="BTX36" s="50"/>
      <c r="BTY36" s="50"/>
      <c r="BTZ36" s="50"/>
      <c r="BUA36" s="50"/>
      <c r="BUB36" s="50"/>
      <c r="BUC36" s="50"/>
      <c r="BUD36" s="50"/>
      <c r="BUE36" s="50"/>
      <c r="BUF36" s="50"/>
      <c r="BUG36" s="50"/>
      <c r="BUH36" s="50"/>
      <c r="BUI36" s="50"/>
      <c r="BUJ36" s="50"/>
      <c r="BUK36" s="50"/>
      <c r="BUL36" s="50"/>
      <c r="BUM36" s="50"/>
      <c r="BUN36" s="50"/>
      <c r="BUO36" s="50"/>
      <c r="BUP36" s="50"/>
      <c r="BUQ36" s="50"/>
      <c r="BUR36" s="50"/>
      <c r="BUS36" s="50"/>
      <c r="BUT36" s="50"/>
      <c r="BUU36" s="50"/>
      <c r="BUV36" s="50"/>
      <c r="BUW36" s="50"/>
      <c r="BUX36" s="50"/>
      <c r="BUY36" s="50"/>
      <c r="BUZ36" s="50"/>
      <c r="BVA36" s="50"/>
      <c r="BVB36" s="50"/>
      <c r="BVC36" s="50"/>
      <c r="BVD36" s="50"/>
      <c r="BVE36" s="50"/>
      <c r="BVF36" s="50"/>
      <c r="BVG36" s="50"/>
      <c r="BVH36" s="50"/>
      <c r="BVI36" s="50"/>
      <c r="BVJ36" s="50"/>
      <c r="BVK36" s="50"/>
      <c r="BVL36" s="50"/>
      <c r="BVM36" s="50"/>
      <c r="BVN36" s="50"/>
      <c r="BVO36" s="50"/>
      <c r="BVP36" s="50"/>
      <c r="BVQ36" s="50"/>
      <c r="BVR36" s="50"/>
      <c r="BVS36" s="50"/>
      <c r="BVT36" s="50"/>
      <c r="BVU36" s="50"/>
      <c r="BVV36" s="50"/>
      <c r="BVW36" s="50"/>
      <c r="BVX36" s="50"/>
      <c r="BVY36" s="50"/>
      <c r="BVZ36" s="50"/>
      <c r="BWA36" s="50"/>
      <c r="BWB36" s="50"/>
      <c r="BWC36" s="50"/>
      <c r="BWD36" s="50"/>
      <c r="BWE36" s="50"/>
      <c r="BWF36" s="50"/>
      <c r="BWG36" s="50"/>
      <c r="BWH36" s="50"/>
      <c r="BWI36" s="50"/>
      <c r="BWJ36" s="50"/>
      <c r="BWK36" s="50"/>
      <c r="BWL36" s="50"/>
      <c r="BWM36" s="50"/>
      <c r="BWN36" s="50"/>
      <c r="BWO36" s="50"/>
      <c r="BWP36" s="50"/>
      <c r="BWQ36" s="50"/>
      <c r="BWR36" s="50"/>
      <c r="BWS36" s="50"/>
      <c r="BWT36" s="50"/>
      <c r="BWU36" s="50"/>
      <c r="BWV36" s="50"/>
      <c r="BWW36" s="50"/>
      <c r="BWX36" s="50"/>
      <c r="BWY36" s="50"/>
      <c r="BWZ36" s="50"/>
      <c r="BXA36" s="50"/>
      <c r="BXB36" s="50"/>
      <c r="BXC36" s="50"/>
      <c r="BXD36" s="50"/>
      <c r="BXE36" s="50"/>
      <c r="BXF36" s="50"/>
      <c r="BXG36" s="50"/>
      <c r="BXH36" s="50"/>
      <c r="BXI36" s="50"/>
      <c r="BXJ36" s="50"/>
      <c r="BXK36" s="50"/>
      <c r="BXL36" s="50"/>
      <c r="BXM36" s="50"/>
      <c r="BXN36" s="50"/>
      <c r="BXO36" s="50"/>
      <c r="BXP36" s="50"/>
      <c r="BXQ36" s="50"/>
      <c r="BXR36" s="50"/>
      <c r="BXS36" s="50"/>
      <c r="BXT36" s="50"/>
      <c r="BXU36" s="50"/>
      <c r="BXV36" s="50"/>
      <c r="BXW36" s="50"/>
      <c r="BXX36" s="50"/>
      <c r="BXY36" s="50"/>
      <c r="BXZ36" s="50"/>
      <c r="BYA36" s="50"/>
      <c r="BYB36" s="50"/>
      <c r="BYC36" s="50"/>
      <c r="BYD36" s="50"/>
      <c r="BYE36" s="50"/>
      <c r="BYF36" s="50"/>
      <c r="BYG36" s="50"/>
      <c r="BYH36" s="50"/>
      <c r="BYI36" s="50"/>
      <c r="BYJ36" s="50"/>
      <c r="BYK36" s="50"/>
      <c r="BYL36" s="50"/>
      <c r="BYM36" s="50"/>
      <c r="BYN36" s="50"/>
      <c r="BYO36" s="50"/>
      <c r="BYP36" s="50"/>
      <c r="BYQ36" s="50"/>
      <c r="BYR36" s="50"/>
      <c r="BYS36" s="50"/>
      <c r="BYT36" s="50"/>
      <c r="BYU36" s="50"/>
      <c r="BYV36" s="50"/>
      <c r="BYW36" s="50"/>
      <c r="BYX36" s="50"/>
      <c r="BYY36" s="50"/>
      <c r="BYZ36" s="50"/>
      <c r="BZA36" s="50"/>
      <c r="BZB36" s="50"/>
      <c r="BZC36" s="50"/>
      <c r="BZD36" s="50"/>
      <c r="BZE36" s="50"/>
      <c r="BZF36" s="50"/>
      <c r="BZG36" s="50"/>
      <c r="BZH36" s="50"/>
      <c r="BZI36" s="50"/>
      <c r="BZJ36" s="50"/>
      <c r="BZK36" s="50"/>
      <c r="BZL36" s="50"/>
      <c r="BZM36" s="50"/>
      <c r="BZN36" s="50"/>
      <c r="BZO36" s="50"/>
      <c r="BZP36" s="50"/>
      <c r="BZQ36" s="50"/>
      <c r="BZR36" s="50"/>
      <c r="BZS36" s="50"/>
      <c r="BZT36" s="50"/>
      <c r="BZU36" s="50"/>
      <c r="BZV36" s="50"/>
      <c r="BZW36" s="50"/>
      <c r="BZX36" s="50"/>
      <c r="BZY36" s="50"/>
      <c r="BZZ36" s="50"/>
      <c r="CAA36" s="50"/>
      <c r="CAB36" s="50"/>
      <c r="CAC36" s="50"/>
      <c r="CAD36" s="50"/>
      <c r="CAE36" s="50"/>
      <c r="CAF36" s="50"/>
      <c r="CAG36" s="50"/>
      <c r="CAH36" s="50"/>
      <c r="CAI36" s="50"/>
      <c r="CAJ36" s="50"/>
      <c r="CAK36" s="50"/>
      <c r="CAL36" s="50"/>
      <c r="CAM36" s="50"/>
      <c r="CAN36" s="50"/>
      <c r="CAO36" s="50"/>
      <c r="CAP36" s="50"/>
      <c r="CAQ36" s="50"/>
      <c r="CAR36" s="50"/>
      <c r="CAS36" s="50"/>
      <c r="CAT36" s="50"/>
      <c r="CAU36" s="50"/>
      <c r="CAV36" s="50"/>
      <c r="CAW36" s="50"/>
      <c r="CAX36" s="50"/>
      <c r="CAY36" s="50"/>
      <c r="CAZ36" s="50"/>
      <c r="CBA36" s="50"/>
      <c r="CBB36" s="50"/>
      <c r="CBC36" s="50"/>
      <c r="CBD36" s="50"/>
      <c r="CBE36" s="50"/>
      <c r="CBF36" s="50"/>
      <c r="CBG36" s="50"/>
      <c r="CBH36" s="50"/>
      <c r="CBI36" s="50"/>
      <c r="CBJ36" s="50"/>
      <c r="CBK36" s="50"/>
      <c r="CBL36" s="50"/>
      <c r="CBM36" s="50"/>
      <c r="CBN36" s="50"/>
      <c r="CBO36" s="50"/>
      <c r="CBP36" s="50"/>
      <c r="CBQ36" s="50"/>
      <c r="CBR36" s="50"/>
      <c r="CBS36" s="50"/>
      <c r="CBT36" s="50"/>
      <c r="CBU36" s="50"/>
      <c r="CBV36" s="50"/>
      <c r="CBW36" s="50"/>
      <c r="CBX36" s="50"/>
      <c r="CBY36" s="50"/>
      <c r="CBZ36" s="50"/>
      <c r="CCA36" s="50"/>
      <c r="CCB36" s="50"/>
      <c r="CCC36" s="50"/>
      <c r="CCD36" s="50"/>
      <c r="CCE36" s="50"/>
      <c r="CCF36" s="50"/>
      <c r="CCG36" s="50"/>
      <c r="CCH36" s="50"/>
      <c r="CCI36" s="50"/>
      <c r="CCJ36" s="50"/>
      <c r="CCK36" s="50"/>
      <c r="CCL36" s="50"/>
      <c r="CCM36" s="50"/>
      <c r="CCN36" s="50"/>
      <c r="CCO36" s="50"/>
      <c r="CCP36" s="50"/>
      <c r="CCQ36" s="50"/>
      <c r="CCR36" s="50"/>
      <c r="CCS36" s="50"/>
      <c r="CCT36" s="50"/>
      <c r="CCU36" s="50"/>
      <c r="CCV36" s="50"/>
      <c r="CCW36" s="50"/>
      <c r="CCX36" s="50"/>
      <c r="CCY36" s="50"/>
      <c r="CCZ36" s="50"/>
      <c r="CDA36" s="50"/>
      <c r="CDB36" s="50"/>
      <c r="CDC36" s="50"/>
      <c r="CDD36" s="50"/>
      <c r="CDE36" s="50"/>
      <c r="CDF36" s="50"/>
      <c r="CDG36" s="50"/>
      <c r="CDH36" s="50"/>
      <c r="CDI36" s="50"/>
      <c r="CDJ36" s="50"/>
      <c r="CDK36" s="50"/>
      <c r="CDL36" s="50"/>
      <c r="CDM36" s="50"/>
      <c r="CDN36" s="50"/>
      <c r="CDO36" s="50"/>
      <c r="CDP36" s="50"/>
      <c r="CDQ36" s="50"/>
      <c r="CDR36" s="50"/>
      <c r="CDS36" s="50"/>
      <c r="CDT36" s="50"/>
      <c r="CDU36" s="50"/>
      <c r="CDV36" s="50"/>
      <c r="CDW36" s="50"/>
      <c r="CDX36" s="50"/>
      <c r="CDY36" s="50"/>
      <c r="CDZ36" s="50"/>
      <c r="CEA36" s="50"/>
      <c r="CEB36" s="50"/>
      <c r="CEC36" s="50"/>
      <c r="CED36" s="50"/>
      <c r="CEE36" s="50"/>
      <c r="CEF36" s="50"/>
      <c r="CEG36" s="50"/>
      <c r="CEH36" s="50"/>
      <c r="CEI36" s="50"/>
      <c r="CEJ36" s="50"/>
      <c r="CEK36" s="50"/>
      <c r="CEL36" s="50"/>
      <c r="CEM36" s="50"/>
      <c r="CEN36" s="50"/>
      <c r="CEO36" s="50"/>
      <c r="CEP36" s="50"/>
      <c r="CEQ36" s="50"/>
      <c r="CER36" s="50"/>
      <c r="CES36" s="50"/>
      <c r="CET36" s="50"/>
      <c r="CEU36" s="50"/>
      <c r="CEV36" s="50"/>
      <c r="CEW36" s="50"/>
      <c r="CEX36" s="50"/>
      <c r="CEY36" s="50"/>
      <c r="CEZ36" s="50"/>
      <c r="CFA36" s="50"/>
      <c r="CFB36" s="50"/>
      <c r="CFC36" s="50"/>
      <c r="CFD36" s="50"/>
      <c r="CFE36" s="50"/>
      <c r="CFF36" s="50"/>
      <c r="CFG36" s="50"/>
      <c r="CFH36" s="50"/>
      <c r="CFI36" s="50"/>
      <c r="CFJ36" s="50"/>
      <c r="CFK36" s="50"/>
      <c r="CFL36" s="50"/>
      <c r="CFM36" s="50"/>
      <c r="CFN36" s="50"/>
      <c r="CFO36" s="50"/>
      <c r="CFP36" s="50"/>
      <c r="CFQ36" s="50"/>
      <c r="CFR36" s="50"/>
      <c r="CFS36" s="50"/>
      <c r="CFT36" s="50"/>
      <c r="CFU36" s="50"/>
      <c r="CFV36" s="50"/>
      <c r="CFW36" s="50"/>
      <c r="CFX36" s="50"/>
      <c r="CFY36" s="50"/>
      <c r="CFZ36" s="50"/>
      <c r="CGA36" s="50"/>
      <c r="CGB36" s="50"/>
      <c r="CGC36" s="50"/>
      <c r="CGD36" s="50"/>
      <c r="CGE36" s="50"/>
      <c r="CGF36" s="50"/>
      <c r="CGG36" s="50"/>
      <c r="CGH36" s="50"/>
      <c r="CGI36" s="50"/>
      <c r="CGJ36" s="50"/>
      <c r="CGK36" s="50"/>
      <c r="CGL36" s="50"/>
      <c r="CGM36" s="50"/>
      <c r="CGN36" s="50"/>
      <c r="CGO36" s="50"/>
      <c r="CGP36" s="50"/>
      <c r="CGQ36" s="50"/>
      <c r="CGR36" s="50"/>
      <c r="CGS36" s="50"/>
      <c r="CGT36" s="50"/>
      <c r="CGU36" s="50"/>
      <c r="CGV36" s="50"/>
      <c r="CGW36" s="50"/>
      <c r="CGX36" s="50"/>
      <c r="CGY36" s="50"/>
      <c r="CGZ36" s="50"/>
      <c r="CHA36" s="50"/>
      <c r="CHB36" s="50"/>
      <c r="CHC36" s="50"/>
      <c r="CHD36" s="50"/>
      <c r="CHE36" s="50"/>
      <c r="CHF36" s="50"/>
      <c r="CHG36" s="50"/>
      <c r="CHH36" s="50"/>
      <c r="CHI36" s="50"/>
      <c r="CHJ36" s="50"/>
      <c r="CHK36" s="50"/>
      <c r="CHL36" s="50"/>
      <c r="CHM36" s="50"/>
      <c r="CHN36" s="50"/>
      <c r="CHO36" s="50"/>
      <c r="CHP36" s="50"/>
      <c r="CHQ36" s="50"/>
      <c r="CHR36" s="50"/>
      <c r="CHS36" s="50"/>
      <c r="CHT36" s="50"/>
      <c r="CHU36" s="50"/>
      <c r="CHV36" s="50"/>
      <c r="CHW36" s="50"/>
      <c r="CHX36" s="50"/>
      <c r="CHY36" s="50"/>
      <c r="CHZ36" s="50"/>
      <c r="CIA36" s="50"/>
      <c r="CIB36" s="50"/>
      <c r="CIC36" s="50"/>
      <c r="CID36" s="50"/>
      <c r="CIE36" s="50"/>
      <c r="CIF36" s="50"/>
      <c r="CIG36" s="50"/>
      <c r="CIH36" s="50"/>
      <c r="CII36" s="50"/>
      <c r="CIJ36" s="50"/>
      <c r="CIK36" s="50"/>
      <c r="CIL36" s="50"/>
      <c r="CIM36" s="50"/>
      <c r="CIN36" s="50"/>
      <c r="CIO36" s="50"/>
      <c r="CIP36" s="50"/>
      <c r="CIQ36" s="50"/>
      <c r="CIR36" s="50"/>
      <c r="CIS36" s="50"/>
      <c r="CIT36" s="50"/>
      <c r="CIU36" s="50"/>
      <c r="CIV36" s="50"/>
      <c r="CIW36" s="50"/>
      <c r="CIX36" s="50"/>
      <c r="CIY36" s="50"/>
      <c r="CIZ36" s="50"/>
      <c r="CJA36" s="50"/>
      <c r="CJB36" s="50"/>
      <c r="CJC36" s="50"/>
      <c r="CJD36" s="50"/>
      <c r="CJE36" s="50"/>
      <c r="CJF36" s="50"/>
      <c r="CJG36" s="50"/>
      <c r="CJH36" s="50"/>
      <c r="CJI36" s="50"/>
      <c r="CJJ36" s="50"/>
      <c r="CJK36" s="50"/>
      <c r="CJL36" s="50"/>
      <c r="CJM36" s="50"/>
      <c r="CJN36" s="50"/>
      <c r="CJO36" s="50"/>
      <c r="CJP36" s="50"/>
      <c r="CJQ36" s="50"/>
      <c r="CJR36" s="50"/>
      <c r="CJS36" s="50"/>
      <c r="CJT36" s="50"/>
      <c r="CJU36" s="50"/>
      <c r="CJV36" s="50"/>
      <c r="CJW36" s="50"/>
      <c r="CJX36" s="50"/>
      <c r="CJY36" s="50"/>
      <c r="CJZ36" s="50"/>
      <c r="CKA36" s="50"/>
      <c r="CKB36" s="50"/>
      <c r="CKC36" s="50"/>
      <c r="CKD36" s="50"/>
      <c r="CKE36" s="50"/>
      <c r="CKF36" s="50"/>
      <c r="CKG36" s="50"/>
      <c r="CKH36" s="50"/>
      <c r="CKI36" s="50"/>
      <c r="CKJ36" s="50"/>
      <c r="CKK36" s="50"/>
      <c r="CKL36" s="50"/>
      <c r="CKM36" s="50"/>
      <c r="CKN36" s="50"/>
      <c r="CKO36" s="50"/>
      <c r="CKP36" s="50"/>
      <c r="CKQ36" s="50"/>
      <c r="CKR36" s="50"/>
      <c r="CKS36" s="50"/>
      <c r="CKT36" s="50"/>
      <c r="CKU36" s="50"/>
      <c r="CKV36" s="50"/>
      <c r="CKW36" s="50"/>
      <c r="CKX36" s="50"/>
      <c r="CKY36" s="50"/>
      <c r="CKZ36" s="50"/>
      <c r="CLA36" s="50"/>
      <c r="CLB36" s="50"/>
      <c r="CLC36" s="50"/>
      <c r="CLD36" s="50"/>
      <c r="CLE36" s="50"/>
      <c r="CLF36" s="50"/>
      <c r="CLG36" s="50"/>
      <c r="CLH36" s="50"/>
      <c r="CLI36" s="50"/>
      <c r="CLJ36" s="50"/>
      <c r="CLK36" s="50"/>
      <c r="CLL36" s="50"/>
      <c r="CLM36" s="50"/>
      <c r="CLN36" s="50"/>
      <c r="CLO36" s="50"/>
      <c r="CLP36" s="50"/>
      <c r="CLQ36" s="50"/>
      <c r="CLR36" s="50"/>
      <c r="CLS36" s="50"/>
      <c r="CLT36" s="50"/>
      <c r="CLU36" s="50"/>
      <c r="CLV36" s="50"/>
      <c r="CLW36" s="50"/>
      <c r="CLX36" s="50"/>
      <c r="CLY36" s="50"/>
      <c r="CLZ36" s="50"/>
      <c r="CMA36" s="50"/>
      <c r="CMB36" s="50"/>
      <c r="CMC36" s="50"/>
      <c r="CMD36" s="50"/>
      <c r="CME36" s="50"/>
      <c r="CMF36" s="50"/>
      <c r="CMG36" s="50"/>
      <c r="CMH36" s="50"/>
      <c r="CMI36" s="50"/>
      <c r="CMJ36" s="50"/>
      <c r="CMK36" s="50"/>
      <c r="CML36" s="50"/>
      <c r="CMM36" s="50"/>
      <c r="CMN36" s="50"/>
      <c r="CMO36" s="50"/>
      <c r="CMP36" s="50"/>
      <c r="CMQ36" s="50"/>
      <c r="CMR36" s="50"/>
      <c r="CMS36" s="50"/>
      <c r="CMT36" s="50"/>
      <c r="CMU36" s="50"/>
      <c r="CMV36" s="50"/>
      <c r="CMW36" s="50"/>
      <c r="CMX36" s="50"/>
      <c r="CMY36" s="50"/>
      <c r="CMZ36" s="50"/>
      <c r="CNA36" s="50"/>
      <c r="CNB36" s="50"/>
      <c r="CNC36" s="50"/>
      <c r="CND36" s="50"/>
      <c r="CNE36" s="50"/>
      <c r="CNF36" s="50"/>
      <c r="CNG36" s="50"/>
      <c r="CNH36" s="50"/>
      <c r="CNI36" s="50"/>
      <c r="CNJ36" s="50"/>
      <c r="CNK36" s="50"/>
      <c r="CNL36" s="50"/>
      <c r="CNM36" s="50"/>
      <c r="CNN36" s="50"/>
      <c r="CNO36" s="50"/>
      <c r="CNP36" s="50"/>
      <c r="CNQ36" s="50"/>
      <c r="CNR36" s="50"/>
      <c r="CNS36" s="50"/>
      <c r="CNT36" s="50"/>
      <c r="CNU36" s="50"/>
      <c r="CNV36" s="50"/>
      <c r="CNW36" s="50"/>
      <c r="CNX36" s="50"/>
      <c r="CNY36" s="50"/>
      <c r="CNZ36" s="50"/>
      <c r="COA36" s="50"/>
      <c r="COB36" s="50"/>
      <c r="COC36" s="50"/>
      <c r="COD36" s="50"/>
      <c r="COE36" s="50"/>
      <c r="COF36" s="50"/>
      <c r="COG36" s="50"/>
      <c r="COH36" s="50"/>
      <c r="COI36" s="50"/>
      <c r="COJ36" s="50"/>
      <c r="COK36" s="50"/>
      <c r="COL36" s="50"/>
      <c r="COM36" s="50"/>
      <c r="CON36" s="50"/>
      <c r="COO36" s="50"/>
      <c r="COP36" s="50"/>
      <c r="COQ36" s="50"/>
      <c r="COR36" s="50"/>
      <c r="COS36" s="50"/>
      <c r="COT36" s="50"/>
      <c r="COU36" s="50"/>
      <c r="COV36" s="50"/>
      <c r="COW36" s="50"/>
      <c r="COX36" s="50"/>
      <c r="COY36" s="50"/>
      <c r="COZ36" s="50"/>
      <c r="CPA36" s="50"/>
      <c r="CPB36" s="50"/>
      <c r="CPC36" s="50"/>
      <c r="CPD36" s="50"/>
      <c r="CPE36" s="50"/>
      <c r="CPF36" s="50"/>
      <c r="CPG36" s="50"/>
      <c r="CPH36" s="50"/>
      <c r="CPI36" s="50"/>
      <c r="CPJ36" s="50"/>
      <c r="CPK36" s="50"/>
      <c r="CPL36" s="50"/>
      <c r="CPM36" s="50"/>
      <c r="CPN36" s="50"/>
      <c r="CPO36" s="50"/>
      <c r="CPP36" s="50"/>
      <c r="CPQ36" s="50"/>
      <c r="CPR36" s="50"/>
      <c r="CPS36" s="50"/>
      <c r="CPT36" s="50"/>
      <c r="CPU36" s="50"/>
      <c r="CPV36" s="50"/>
      <c r="CPW36" s="50"/>
      <c r="CPX36" s="50"/>
      <c r="CPY36" s="50"/>
      <c r="CPZ36" s="50"/>
      <c r="CQA36" s="50"/>
      <c r="CQB36" s="50"/>
      <c r="CQC36" s="50"/>
      <c r="CQD36" s="50"/>
      <c r="CQE36" s="50"/>
      <c r="CQF36" s="50"/>
      <c r="CQG36" s="50"/>
      <c r="CQH36" s="50"/>
      <c r="CQI36" s="50"/>
      <c r="CQJ36" s="50"/>
      <c r="CQK36" s="50"/>
      <c r="CQL36" s="50"/>
      <c r="CQM36" s="50"/>
      <c r="CQN36" s="50"/>
      <c r="CQO36" s="50"/>
      <c r="CQP36" s="50"/>
      <c r="CQQ36" s="50"/>
      <c r="CQR36" s="50"/>
      <c r="CQS36" s="50"/>
      <c r="CQT36" s="50"/>
      <c r="CQU36" s="50"/>
      <c r="CQV36" s="50"/>
      <c r="CQW36" s="50"/>
      <c r="CQX36" s="50"/>
      <c r="CQY36" s="50"/>
      <c r="CQZ36" s="50"/>
      <c r="CRA36" s="50"/>
      <c r="CRB36" s="50"/>
      <c r="CRC36" s="50"/>
      <c r="CRD36" s="50"/>
      <c r="CRE36" s="50"/>
      <c r="CRF36" s="50"/>
      <c r="CRG36" s="50"/>
      <c r="CRH36" s="50"/>
      <c r="CRI36" s="50"/>
      <c r="CRJ36" s="50"/>
      <c r="CRK36" s="50"/>
      <c r="CRL36" s="50"/>
      <c r="CRM36" s="50"/>
      <c r="CRN36" s="50"/>
      <c r="CRO36" s="50"/>
      <c r="CRP36" s="50"/>
      <c r="CRQ36" s="50"/>
      <c r="CRR36" s="50"/>
      <c r="CRS36" s="50"/>
      <c r="CRT36" s="50"/>
      <c r="CRU36" s="50"/>
      <c r="CRV36" s="50"/>
      <c r="CRW36" s="50"/>
      <c r="CRX36" s="50"/>
      <c r="CRY36" s="50"/>
      <c r="CRZ36" s="50"/>
      <c r="CSA36" s="50"/>
      <c r="CSB36" s="50"/>
      <c r="CSC36" s="50"/>
      <c r="CSD36" s="50"/>
      <c r="CSE36" s="50"/>
      <c r="CSF36" s="50"/>
      <c r="CSG36" s="50"/>
      <c r="CSH36" s="50"/>
      <c r="CSI36" s="50"/>
      <c r="CSJ36" s="50"/>
      <c r="CSK36" s="50"/>
      <c r="CSL36" s="50"/>
      <c r="CSM36" s="50"/>
      <c r="CSN36" s="50"/>
      <c r="CSO36" s="50"/>
      <c r="CSP36" s="50"/>
      <c r="CSQ36" s="50"/>
      <c r="CSR36" s="50"/>
      <c r="CSS36" s="50"/>
      <c r="CST36" s="50"/>
      <c r="CSU36" s="50"/>
      <c r="CSV36" s="50"/>
      <c r="CSW36" s="50"/>
      <c r="CSX36" s="50"/>
      <c r="CSY36" s="50"/>
      <c r="CSZ36" s="50"/>
      <c r="CTA36" s="50"/>
      <c r="CTB36" s="50"/>
      <c r="CTC36" s="50"/>
      <c r="CTD36" s="50"/>
      <c r="CTE36" s="50"/>
      <c r="CTF36" s="50"/>
      <c r="CTG36" s="50"/>
      <c r="CTH36" s="50"/>
      <c r="CTI36" s="50"/>
      <c r="CTJ36" s="50"/>
      <c r="CTK36" s="50"/>
      <c r="CTL36" s="50"/>
      <c r="CTM36" s="50"/>
      <c r="CTN36" s="50"/>
      <c r="CTO36" s="50"/>
      <c r="CTP36" s="50"/>
      <c r="CTQ36" s="50"/>
      <c r="CTR36" s="50"/>
      <c r="CTS36" s="50"/>
      <c r="CTT36" s="50"/>
      <c r="CTU36" s="50"/>
      <c r="CTV36" s="50"/>
      <c r="CTW36" s="50"/>
      <c r="CTX36" s="50"/>
      <c r="CTY36" s="50"/>
      <c r="CTZ36" s="50"/>
      <c r="CUA36" s="50"/>
      <c r="CUB36" s="50"/>
      <c r="CUC36" s="50"/>
      <c r="CUD36" s="50"/>
      <c r="CUE36" s="50"/>
      <c r="CUF36" s="50"/>
      <c r="CUG36" s="50"/>
      <c r="CUH36" s="50"/>
      <c r="CUI36" s="50"/>
      <c r="CUJ36" s="50"/>
      <c r="CUK36" s="50"/>
      <c r="CUL36" s="50"/>
      <c r="CUM36" s="50"/>
      <c r="CUN36" s="50"/>
      <c r="CUO36" s="50"/>
      <c r="CUP36" s="50"/>
      <c r="CUQ36" s="50"/>
      <c r="CUR36" s="50"/>
      <c r="CUS36" s="50"/>
      <c r="CUT36" s="50"/>
      <c r="CUU36" s="50"/>
      <c r="CUV36" s="50"/>
      <c r="CUW36" s="50"/>
      <c r="CUX36" s="50"/>
      <c r="CUY36" s="50"/>
      <c r="CUZ36" s="50"/>
      <c r="CVA36" s="50"/>
      <c r="CVB36" s="50"/>
      <c r="CVC36" s="50"/>
      <c r="CVD36" s="50"/>
      <c r="CVE36" s="50"/>
      <c r="CVF36" s="50"/>
      <c r="CVG36" s="50"/>
      <c r="CVH36" s="50"/>
      <c r="CVI36" s="50"/>
      <c r="CVJ36" s="50"/>
      <c r="CVK36" s="50"/>
      <c r="CVL36" s="50"/>
      <c r="CVM36" s="50"/>
      <c r="CVN36" s="50"/>
      <c r="CVO36" s="50"/>
      <c r="CVP36" s="50"/>
      <c r="CVQ36" s="50"/>
      <c r="CVR36" s="50"/>
      <c r="CVS36" s="50"/>
      <c r="CVT36" s="50"/>
      <c r="CVU36" s="50"/>
      <c r="CVV36" s="50"/>
      <c r="CVW36" s="50"/>
      <c r="CVX36" s="50"/>
      <c r="CVY36" s="50"/>
      <c r="CVZ36" s="50"/>
      <c r="CWA36" s="50"/>
      <c r="CWB36" s="50"/>
      <c r="CWC36" s="50"/>
      <c r="CWD36" s="50"/>
      <c r="CWE36" s="50"/>
      <c r="CWF36" s="50"/>
      <c r="CWG36" s="50"/>
      <c r="CWH36" s="50"/>
      <c r="CWI36" s="50"/>
      <c r="CWJ36" s="50"/>
      <c r="CWK36" s="50"/>
      <c r="CWL36" s="50"/>
      <c r="CWM36" s="50"/>
      <c r="CWN36" s="50"/>
      <c r="CWO36" s="50"/>
      <c r="CWP36" s="50"/>
      <c r="CWQ36" s="50"/>
      <c r="CWR36" s="50"/>
      <c r="CWS36" s="50"/>
      <c r="CWT36" s="50"/>
      <c r="CWU36" s="50"/>
      <c r="CWV36" s="50"/>
      <c r="CWW36" s="50"/>
      <c r="CWX36" s="50"/>
      <c r="CWY36" s="50"/>
      <c r="CWZ36" s="50"/>
      <c r="CXA36" s="50"/>
      <c r="CXB36" s="50"/>
      <c r="CXC36" s="50"/>
      <c r="CXD36" s="50"/>
      <c r="CXE36" s="50"/>
      <c r="CXF36" s="50"/>
      <c r="CXG36" s="50"/>
      <c r="CXH36" s="50"/>
      <c r="CXI36" s="50"/>
      <c r="CXJ36" s="50"/>
      <c r="CXK36" s="50"/>
      <c r="CXL36" s="50"/>
      <c r="CXM36" s="50"/>
      <c r="CXN36" s="50"/>
      <c r="CXO36" s="50"/>
      <c r="CXP36" s="50"/>
      <c r="CXQ36" s="50"/>
      <c r="CXR36" s="50"/>
      <c r="CXS36" s="50"/>
      <c r="CXT36" s="50"/>
      <c r="CXU36" s="50"/>
      <c r="CXV36" s="50"/>
      <c r="CXW36" s="50"/>
      <c r="CXX36" s="50"/>
      <c r="CXY36" s="50"/>
      <c r="CXZ36" s="50"/>
      <c r="CYA36" s="50"/>
      <c r="CYB36" s="50"/>
      <c r="CYC36" s="50"/>
      <c r="CYD36" s="50"/>
      <c r="CYE36" s="50"/>
      <c r="CYF36" s="50"/>
      <c r="CYG36" s="50"/>
      <c r="CYH36" s="50"/>
      <c r="CYI36" s="50"/>
      <c r="CYJ36" s="50"/>
      <c r="CYK36" s="50"/>
      <c r="CYL36" s="50"/>
      <c r="CYM36" s="50"/>
      <c r="CYN36" s="50"/>
      <c r="CYO36" s="50"/>
      <c r="CYP36" s="50"/>
      <c r="CYQ36" s="50"/>
      <c r="CYR36" s="50"/>
      <c r="CYS36" s="50"/>
      <c r="CYT36" s="50"/>
      <c r="CYU36" s="50"/>
      <c r="CYV36" s="50"/>
      <c r="CYW36" s="50"/>
      <c r="CYX36" s="50"/>
      <c r="CYY36" s="50"/>
      <c r="CYZ36" s="50"/>
      <c r="CZA36" s="50"/>
      <c r="CZB36" s="50"/>
      <c r="CZC36" s="50"/>
      <c r="CZD36" s="50"/>
      <c r="CZE36" s="50"/>
      <c r="CZF36" s="50"/>
      <c r="CZG36" s="50"/>
      <c r="CZH36" s="50"/>
      <c r="CZI36" s="50"/>
      <c r="CZJ36" s="50"/>
      <c r="CZK36" s="50"/>
      <c r="CZL36" s="50"/>
      <c r="CZM36" s="50"/>
      <c r="CZN36" s="50"/>
      <c r="CZO36" s="50"/>
      <c r="CZP36" s="50"/>
      <c r="CZQ36" s="50"/>
      <c r="CZR36" s="50"/>
      <c r="CZS36" s="50"/>
      <c r="CZT36" s="50"/>
      <c r="CZU36" s="50"/>
      <c r="CZV36" s="50"/>
      <c r="CZW36" s="50"/>
      <c r="CZX36" s="50"/>
      <c r="CZY36" s="50"/>
      <c r="CZZ36" s="50"/>
      <c r="DAA36" s="50"/>
      <c r="DAB36" s="50"/>
      <c r="DAC36" s="50"/>
      <c r="DAD36" s="50"/>
      <c r="DAE36" s="50"/>
      <c r="DAF36" s="50"/>
      <c r="DAG36" s="50"/>
      <c r="DAH36" s="50"/>
      <c r="DAI36" s="50"/>
      <c r="DAJ36" s="50"/>
      <c r="DAK36" s="50"/>
      <c r="DAL36" s="50"/>
      <c r="DAM36" s="50"/>
      <c r="DAN36" s="50"/>
      <c r="DAO36" s="50"/>
      <c r="DAP36" s="50"/>
      <c r="DAQ36" s="50"/>
      <c r="DAR36" s="50"/>
      <c r="DAS36" s="50"/>
      <c r="DAT36" s="50"/>
      <c r="DAU36" s="50"/>
      <c r="DAV36" s="50"/>
      <c r="DAW36" s="50"/>
      <c r="DAX36" s="50"/>
      <c r="DAY36" s="50"/>
      <c r="DAZ36" s="50"/>
      <c r="DBA36" s="50"/>
      <c r="DBB36" s="50"/>
      <c r="DBC36" s="50"/>
      <c r="DBD36" s="50"/>
      <c r="DBE36" s="50"/>
      <c r="DBF36" s="50"/>
      <c r="DBG36" s="50"/>
      <c r="DBH36" s="50"/>
      <c r="DBI36" s="50"/>
      <c r="DBJ36" s="50"/>
      <c r="DBK36" s="50"/>
      <c r="DBL36" s="50"/>
      <c r="DBM36" s="50"/>
      <c r="DBN36" s="50"/>
      <c r="DBO36" s="50"/>
      <c r="DBP36" s="50"/>
      <c r="DBQ36" s="50"/>
      <c r="DBR36" s="50"/>
      <c r="DBS36" s="50"/>
      <c r="DBT36" s="50"/>
      <c r="DBU36" s="50"/>
      <c r="DBV36" s="50"/>
      <c r="DBW36" s="50"/>
      <c r="DBX36" s="50"/>
      <c r="DBY36" s="50"/>
      <c r="DBZ36" s="50"/>
      <c r="DCA36" s="50"/>
      <c r="DCB36" s="50"/>
      <c r="DCC36" s="50"/>
      <c r="DCD36" s="50"/>
      <c r="DCE36" s="50"/>
      <c r="DCF36" s="50"/>
      <c r="DCG36" s="50"/>
      <c r="DCH36" s="50"/>
      <c r="DCI36" s="50"/>
      <c r="DCJ36" s="50"/>
      <c r="DCK36" s="50"/>
      <c r="DCL36" s="50"/>
      <c r="DCM36" s="50"/>
      <c r="DCN36" s="50"/>
      <c r="DCO36" s="50"/>
      <c r="DCP36" s="50"/>
      <c r="DCQ36" s="50"/>
      <c r="DCR36" s="50"/>
      <c r="DCS36" s="50"/>
      <c r="DCT36" s="50"/>
      <c r="DCU36" s="50"/>
      <c r="DCV36" s="50"/>
      <c r="DCW36" s="50"/>
      <c r="DCX36" s="50"/>
      <c r="DCY36" s="50"/>
      <c r="DCZ36" s="50"/>
      <c r="DDA36" s="50"/>
      <c r="DDB36" s="50"/>
      <c r="DDC36" s="50"/>
      <c r="DDD36" s="50"/>
      <c r="DDE36" s="50"/>
      <c r="DDF36" s="50"/>
      <c r="DDG36" s="50"/>
      <c r="DDH36" s="50"/>
      <c r="DDI36" s="50"/>
      <c r="DDJ36" s="50"/>
      <c r="DDK36" s="50"/>
      <c r="DDL36" s="50"/>
      <c r="DDM36" s="50"/>
      <c r="DDN36" s="50"/>
      <c r="DDO36" s="50"/>
      <c r="DDP36" s="50"/>
      <c r="DDQ36" s="50"/>
      <c r="DDR36" s="50"/>
      <c r="DDS36" s="50"/>
      <c r="DDT36" s="50"/>
      <c r="DDU36" s="50"/>
      <c r="DDV36" s="50"/>
      <c r="DDW36" s="50"/>
      <c r="DDX36" s="50"/>
      <c r="DDY36" s="50"/>
      <c r="DDZ36" s="50"/>
      <c r="DEA36" s="50"/>
      <c r="DEB36" s="50"/>
      <c r="DEC36" s="50"/>
      <c r="DED36" s="50"/>
      <c r="DEE36" s="50"/>
      <c r="DEF36" s="50"/>
      <c r="DEG36" s="50"/>
      <c r="DEH36" s="50"/>
      <c r="DEI36" s="50"/>
      <c r="DEJ36" s="50"/>
      <c r="DEK36" s="50"/>
      <c r="DEL36" s="50"/>
      <c r="DEM36" s="50"/>
      <c r="DEN36" s="50"/>
      <c r="DEO36" s="50"/>
      <c r="DEP36" s="50"/>
      <c r="DEQ36" s="50"/>
      <c r="DER36" s="50"/>
      <c r="DES36" s="50"/>
      <c r="DET36" s="50"/>
      <c r="DEU36" s="50"/>
      <c r="DEV36" s="50"/>
      <c r="DEW36" s="50"/>
      <c r="DEX36" s="50"/>
      <c r="DEY36" s="50"/>
      <c r="DEZ36" s="50"/>
      <c r="DFA36" s="50"/>
      <c r="DFB36" s="50"/>
      <c r="DFC36" s="50"/>
      <c r="DFD36" s="50"/>
      <c r="DFE36" s="50"/>
      <c r="DFF36" s="50"/>
      <c r="DFG36" s="50"/>
      <c r="DFH36" s="50"/>
      <c r="DFI36" s="50"/>
      <c r="DFJ36" s="50"/>
      <c r="DFK36" s="50"/>
      <c r="DFL36" s="50"/>
      <c r="DFM36" s="50"/>
      <c r="DFN36" s="50"/>
      <c r="DFO36" s="50"/>
      <c r="DFP36" s="50"/>
      <c r="DFQ36" s="50"/>
      <c r="DFR36" s="50"/>
      <c r="DFS36" s="50"/>
      <c r="DFT36" s="50"/>
      <c r="DFU36" s="50"/>
      <c r="DFV36" s="50"/>
      <c r="DFW36" s="50"/>
      <c r="DFX36" s="50"/>
      <c r="DFY36" s="50"/>
      <c r="DFZ36" s="50"/>
      <c r="DGA36" s="50"/>
      <c r="DGB36" s="50"/>
      <c r="DGC36" s="50"/>
      <c r="DGD36" s="50"/>
      <c r="DGE36" s="50"/>
      <c r="DGF36" s="50"/>
      <c r="DGG36" s="50"/>
      <c r="DGH36" s="50"/>
      <c r="DGI36" s="50"/>
      <c r="DGJ36" s="50"/>
      <c r="DGK36" s="50"/>
      <c r="DGL36" s="50"/>
      <c r="DGM36" s="50"/>
      <c r="DGN36" s="50"/>
      <c r="DGO36" s="50"/>
      <c r="DGP36" s="50"/>
      <c r="DGQ36" s="50"/>
      <c r="DGR36" s="50"/>
      <c r="DGS36" s="50"/>
      <c r="DGT36" s="50"/>
      <c r="DGU36" s="50"/>
      <c r="DGV36" s="50"/>
      <c r="DGW36" s="50"/>
      <c r="DGX36" s="50"/>
      <c r="DGY36" s="50"/>
      <c r="DGZ36" s="50"/>
      <c r="DHA36" s="50"/>
      <c r="DHB36" s="50"/>
      <c r="DHC36" s="50"/>
      <c r="DHD36" s="50"/>
      <c r="DHE36" s="50"/>
      <c r="DHF36" s="50"/>
      <c r="DHG36" s="50"/>
      <c r="DHH36" s="50"/>
      <c r="DHI36" s="50"/>
      <c r="DHJ36" s="50"/>
      <c r="DHK36" s="50"/>
      <c r="DHL36" s="50"/>
      <c r="DHM36" s="50"/>
      <c r="DHN36" s="50"/>
      <c r="DHO36" s="50"/>
      <c r="DHP36" s="50"/>
      <c r="DHQ36" s="50"/>
      <c r="DHR36" s="50"/>
      <c r="DHS36" s="50"/>
      <c r="DHT36" s="50"/>
      <c r="DHU36" s="50"/>
      <c r="DHV36" s="50"/>
      <c r="DHW36" s="50"/>
      <c r="DHX36" s="50"/>
      <c r="DHY36" s="50"/>
      <c r="DHZ36" s="50"/>
      <c r="DIA36" s="50"/>
      <c r="DIB36" s="50"/>
      <c r="DIC36" s="50"/>
      <c r="DID36" s="50"/>
      <c r="DIE36" s="50"/>
      <c r="DIF36" s="50"/>
      <c r="DIG36" s="50"/>
      <c r="DIH36" s="50"/>
      <c r="DII36" s="50"/>
      <c r="DIJ36" s="50"/>
      <c r="DIK36" s="50"/>
      <c r="DIL36" s="50"/>
      <c r="DIM36" s="50"/>
      <c r="DIN36" s="50"/>
      <c r="DIO36" s="50"/>
      <c r="DIP36" s="50"/>
      <c r="DIQ36" s="50"/>
      <c r="DIR36" s="50"/>
      <c r="DIS36" s="50"/>
      <c r="DIT36" s="50"/>
      <c r="DIU36" s="50"/>
      <c r="DIV36" s="50"/>
      <c r="DIW36" s="50"/>
      <c r="DIX36" s="50"/>
      <c r="DIY36" s="50"/>
      <c r="DIZ36" s="50"/>
      <c r="DJA36" s="50"/>
      <c r="DJB36" s="50"/>
      <c r="DJC36" s="50"/>
      <c r="DJD36" s="50"/>
      <c r="DJE36" s="50"/>
      <c r="DJF36" s="50"/>
      <c r="DJG36" s="50"/>
      <c r="DJH36" s="50"/>
      <c r="DJI36" s="50"/>
      <c r="DJJ36" s="50"/>
      <c r="DJK36" s="50"/>
      <c r="DJL36" s="50"/>
      <c r="DJM36" s="50"/>
      <c r="DJN36" s="50"/>
      <c r="DJO36" s="50"/>
      <c r="DJP36" s="50"/>
      <c r="DJQ36" s="50"/>
      <c r="DJR36" s="50"/>
      <c r="DJS36" s="50"/>
      <c r="DJT36" s="50"/>
      <c r="DJU36" s="50"/>
      <c r="DJV36" s="50"/>
      <c r="DJW36" s="50"/>
      <c r="DJX36" s="50"/>
      <c r="DJY36" s="50"/>
      <c r="DJZ36" s="50"/>
      <c r="DKA36" s="50"/>
      <c r="DKB36" s="50"/>
      <c r="DKC36" s="50"/>
      <c r="DKD36" s="50"/>
      <c r="DKE36" s="50"/>
      <c r="DKF36" s="50"/>
      <c r="DKG36" s="50"/>
      <c r="DKH36" s="50"/>
      <c r="DKI36" s="50"/>
      <c r="DKJ36" s="50"/>
      <c r="DKK36" s="50"/>
      <c r="DKL36" s="50"/>
      <c r="DKM36" s="50"/>
      <c r="DKN36" s="50"/>
      <c r="DKO36" s="50"/>
      <c r="DKP36" s="50"/>
      <c r="DKQ36" s="50"/>
      <c r="DKR36" s="50"/>
      <c r="DKS36" s="50"/>
      <c r="DKT36" s="50"/>
      <c r="DKU36" s="50"/>
      <c r="DKV36" s="50"/>
      <c r="DKW36" s="50"/>
      <c r="DKX36" s="50"/>
      <c r="DKY36" s="50"/>
      <c r="DKZ36" s="50"/>
      <c r="DLA36" s="50"/>
      <c r="DLB36" s="50"/>
      <c r="DLC36" s="50"/>
      <c r="DLD36" s="50"/>
      <c r="DLE36" s="50"/>
      <c r="DLF36" s="50"/>
      <c r="DLG36" s="50"/>
      <c r="DLH36" s="50"/>
      <c r="DLI36" s="50"/>
      <c r="DLJ36" s="50"/>
      <c r="DLK36" s="50"/>
      <c r="DLL36" s="50"/>
      <c r="DLM36" s="50"/>
      <c r="DLN36" s="50"/>
      <c r="DLO36" s="50"/>
      <c r="DLP36" s="50"/>
      <c r="DLQ36" s="50"/>
      <c r="DLR36" s="50"/>
      <c r="DLS36" s="50"/>
      <c r="DLT36" s="50"/>
      <c r="DLU36" s="50"/>
      <c r="DLV36" s="50"/>
      <c r="DLW36" s="50"/>
      <c r="DLX36" s="50"/>
      <c r="DLY36" s="50"/>
      <c r="DLZ36" s="50"/>
      <c r="DMA36" s="50"/>
      <c r="DMB36" s="50"/>
      <c r="DMC36" s="50"/>
      <c r="DMD36" s="50"/>
      <c r="DME36" s="50"/>
      <c r="DMF36" s="50"/>
      <c r="DMG36" s="50"/>
      <c r="DMH36" s="50"/>
      <c r="DMI36" s="50"/>
      <c r="DMJ36" s="50"/>
      <c r="DMK36" s="50"/>
      <c r="DML36" s="50"/>
      <c r="DMM36" s="50"/>
      <c r="DMN36" s="50"/>
      <c r="DMO36" s="50"/>
      <c r="DMP36" s="50"/>
      <c r="DMQ36" s="50"/>
      <c r="DMR36" s="50"/>
      <c r="DMS36" s="50"/>
      <c r="DMT36" s="50"/>
      <c r="DMU36" s="50"/>
      <c r="DMV36" s="50"/>
      <c r="DMW36" s="50"/>
      <c r="DMX36" s="50"/>
      <c r="DMY36" s="50"/>
      <c r="DMZ36" s="50"/>
      <c r="DNA36" s="50"/>
      <c r="DNB36" s="50"/>
      <c r="DNC36" s="50"/>
      <c r="DND36" s="50"/>
      <c r="DNE36" s="50"/>
      <c r="DNF36" s="50"/>
      <c r="DNG36" s="50"/>
      <c r="DNH36" s="50"/>
      <c r="DNI36" s="50"/>
      <c r="DNJ36" s="50"/>
      <c r="DNK36" s="50"/>
      <c r="DNL36" s="50"/>
      <c r="DNM36" s="50"/>
      <c r="DNN36" s="50"/>
      <c r="DNO36" s="50"/>
      <c r="DNP36" s="50"/>
      <c r="DNQ36" s="50"/>
      <c r="DNR36" s="50"/>
      <c r="DNS36" s="50"/>
      <c r="DNT36" s="50"/>
      <c r="DNU36" s="50"/>
      <c r="DNV36" s="50"/>
      <c r="DNW36" s="50"/>
      <c r="DNX36" s="50"/>
      <c r="DNY36" s="50"/>
      <c r="DNZ36" s="50"/>
      <c r="DOA36" s="50"/>
      <c r="DOB36" s="50"/>
      <c r="DOC36" s="50"/>
      <c r="DOD36" s="50"/>
      <c r="DOE36" s="50"/>
      <c r="DOF36" s="50"/>
      <c r="DOG36" s="50"/>
      <c r="DOH36" s="50"/>
      <c r="DOI36" s="50"/>
      <c r="DOJ36" s="50"/>
      <c r="DOK36" s="50"/>
      <c r="DOL36" s="50"/>
      <c r="DOM36" s="50"/>
      <c r="DON36" s="50"/>
      <c r="DOO36" s="50"/>
      <c r="DOP36" s="50"/>
      <c r="DOQ36" s="50"/>
      <c r="DOR36" s="50"/>
      <c r="DOS36" s="50"/>
      <c r="DOT36" s="50"/>
      <c r="DOU36" s="50"/>
      <c r="DOV36" s="50"/>
      <c r="DOW36" s="50"/>
      <c r="DOX36" s="50"/>
      <c r="DOY36" s="50"/>
      <c r="DOZ36" s="50"/>
      <c r="DPA36" s="50"/>
      <c r="DPB36" s="50"/>
      <c r="DPC36" s="50"/>
      <c r="DPD36" s="50"/>
      <c r="DPE36" s="50"/>
      <c r="DPF36" s="50"/>
      <c r="DPG36" s="50"/>
      <c r="DPH36" s="50"/>
      <c r="DPI36" s="50"/>
      <c r="DPJ36" s="50"/>
      <c r="DPK36" s="50"/>
      <c r="DPL36" s="50"/>
      <c r="DPM36" s="50"/>
      <c r="DPN36" s="50"/>
      <c r="DPO36" s="50"/>
      <c r="DPP36" s="50"/>
      <c r="DPQ36" s="50"/>
      <c r="DPR36" s="50"/>
      <c r="DPS36" s="50"/>
      <c r="DPT36" s="50"/>
      <c r="DPU36" s="50"/>
      <c r="DPV36" s="50"/>
      <c r="DPW36" s="50"/>
      <c r="DPX36" s="50"/>
      <c r="DPY36" s="50"/>
      <c r="DPZ36" s="50"/>
      <c r="DQA36" s="50"/>
      <c r="DQB36" s="50"/>
      <c r="DQC36" s="50"/>
      <c r="DQD36" s="50"/>
      <c r="DQE36" s="50"/>
      <c r="DQF36" s="50"/>
      <c r="DQG36" s="50"/>
      <c r="DQH36" s="50"/>
      <c r="DQI36" s="50"/>
      <c r="DQJ36" s="50"/>
      <c r="DQK36" s="50"/>
      <c r="DQL36" s="50"/>
      <c r="DQM36" s="50"/>
      <c r="DQN36" s="50"/>
      <c r="DQO36" s="50"/>
      <c r="DQP36" s="50"/>
      <c r="DQQ36" s="50"/>
      <c r="DQR36" s="50"/>
      <c r="DQS36" s="50"/>
      <c r="DQT36" s="50"/>
      <c r="DQU36" s="50"/>
      <c r="DQV36" s="50"/>
      <c r="DQW36" s="50"/>
      <c r="DQX36" s="50"/>
      <c r="DQY36" s="50"/>
      <c r="DQZ36" s="50"/>
      <c r="DRA36" s="50"/>
      <c r="DRB36" s="50"/>
      <c r="DRC36" s="50"/>
      <c r="DRD36" s="50"/>
      <c r="DRE36" s="50"/>
      <c r="DRF36" s="50"/>
      <c r="DRG36" s="50"/>
      <c r="DRH36" s="50"/>
      <c r="DRI36" s="50"/>
      <c r="DRJ36" s="50"/>
      <c r="DRK36" s="50"/>
      <c r="DRL36" s="50"/>
      <c r="DRM36" s="50"/>
      <c r="DRN36" s="50"/>
      <c r="DRO36" s="50"/>
      <c r="DRP36" s="50"/>
      <c r="DRQ36" s="50"/>
      <c r="DRR36" s="50"/>
      <c r="DRS36" s="50"/>
      <c r="DRT36" s="50"/>
      <c r="DRU36" s="50"/>
      <c r="DRV36" s="50"/>
      <c r="DRW36" s="50"/>
      <c r="DRX36" s="50"/>
      <c r="DRY36" s="50"/>
      <c r="DRZ36" s="50"/>
      <c r="DSA36" s="50"/>
      <c r="DSB36" s="50"/>
      <c r="DSC36" s="50"/>
      <c r="DSD36" s="50"/>
      <c r="DSE36" s="50"/>
      <c r="DSF36" s="50"/>
      <c r="DSG36" s="50"/>
      <c r="DSH36" s="50"/>
      <c r="DSI36" s="50"/>
      <c r="DSJ36" s="50"/>
      <c r="DSK36" s="50"/>
      <c r="DSL36" s="50"/>
      <c r="DSM36" s="50"/>
      <c r="DSN36" s="50"/>
      <c r="DSO36" s="50"/>
      <c r="DSP36" s="50"/>
      <c r="DSQ36" s="50"/>
      <c r="DSR36" s="50"/>
      <c r="DSS36" s="50"/>
      <c r="DST36" s="50"/>
      <c r="DSU36" s="50"/>
      <c r="DSV36" s="50"/>
      <c r="DSW36" s="50"/>
      <c r="DSX36" s="50"/>
      <c r="DSY36" s="50"/>
      <c r="DSZ36" s="50"/>
      <c r="DTA36" s="50"/>
      <c r="DTB36" s="50"/>
      <c r="DTC36" s="50"/>
      <c r="DTD36" s="50"/>
      <c r="DTE36" s="50"/>
      <c r="DTF36" s="50"/>
      <c r="DTG36" s="50"/>
      <c r="DTH36" s="50"/>
      <c r="DTI36" s="50"/>
      <c r="DTJ36" s="50"/>
      <c r="DTK36" s="50"/>
      <c r="DTL36" s="50"/>
      <c r="DTM36" s="50"/>
      <c r="DTN36" s="50"/>
      <c r="DTO36" s="50"/>
      <c r="DTP36" s="50"/>
      <c r="DTQ36" s="50"/>
      <c r="DTR36" s="50"/>
      <c r="DTS36" s="50"/>
      <c r="DTT36" s="50"/>
      <c r="DTU36" s="50"/>
      <c r="DTV36" s="50"/>
      <c r="DTW36" s="50"/>
      <c r="DTX36" s="50"/>
      <c r="DTY36" s="50"/>
      <c r="DTZ36" s="50"/>
      <c r="DUA36" s="50"/>
      <c r="DUB36" s="50"/>
      <c r="DUC36" s="50"/>
      <c r="DUD36" s="50"/>
      <c r="DUE36" s="50"/>
      <c r="DUF36" s="50"/>
      <c r="DUG36" s="50"/>
      <c r="DUH36" s="50"/>
      <c r="DUI36" s="50"/>
      <c r="DUJ36" s="50"/>
      <c r="DUK36" s="50"/>
      <c r="DUL36" s="50"/>
      <c r="DUM36" s="50"/>
      <c r="DUN36" s="50"/>
      <c r="DUO36" s="50"/>
      <c r="DUP36" s="50"/>
      <c r="DUQ36" s="50"/>
      <c r="DUR36" s="50"/>
      <c r="DUS36" s="50"/>
      <c r="DUT36" s="50"/>
      <c r="DUU36" s="50"/>
      <c r="DUV36" s="50"/>
      <c r="DUW36" s="50"/>
      <c r="DUX36" s="50"/>
      <c r="DUY36" s="50"/>
      <c r="DUZ36" s="50"/>
      <c r="DVA36" s="50"/>
      <c r="DVB36" s="50"/>
      <c r="DVC36" s="50"/>
      <c r="DVD36" s="50"/>
      <c r="DVE36" s="50"/>
      <c r="DVF36" s="50"/>
      <c r="DVG36" s="50"/>
      <c r="DVH36" s="50"/>
      <c r="DVI36" s="50"/>
      <c r="DVJ36" s="50"/>
      <c r="DVK36" s="50"/>
      <c r="DVL36" s="50"/>
      <c r="DVM36" s="50"/>
      <c r="DVN36" s="50"/>
      <c r="DVO36" s="50"/>
      <c r="DVP36" s="50"/>
      <c r="DVQ36" s="50"/>
      <c r="DVR36" s="50"/>
      <c r="DVS36" s="50"/>
      <c r="DVT36" s="50"/>
      <c r="DVU36" s="50"/>
      <c r="DVV36" s="50"/>
      <c r="DVW36" s="50"/>
      <c r="DVX36" s="50"/>
      <c r="DVY36" s="50"/>
      <c r="DVZ36" s="50"/>
      <c r="DWA36" s="50"/>
      <c r="DWB36" s="50"/>
      <c r="DWC36" s="50"/>
      <c r="DWD36" s="50"/>
      <c r="DWE36" s="50"/>
      <c r="DWF36" s="50"/>
      <c r="DWG36" s="50"/>
      <c r="DWH36" s="50"/>
      <c r="DWI36" s="50"/>
      <c r="DWJ36" s="50"/>
      <c r="DWK36" s="50"/>
      <c r="DWL36" s="50"/>
      <c r="DWM36" s="50"/>
      <c r="DWN36" s="50"/>
      <c r="DWO36" s="50"/>
      <c r="DWP36" s="50"/>
      <c r="DWQ36" s="50"/>
      <c r="DWR36" s="50"/>
      <c r="DWS36" s="50"/>
      <c r="DWT36" s="50"/>
      <c r="DWU36" s="50"/>
      <c r="DWV36" s="50"/>
      <c r="DWW36" s="50"/>
      <c r="DWX36" s="50"/>
      <c r="DWY36" s="50"/>
      <c r="DWZ36" s="50"/>
      <c r="DXA36" s="50"/>
      <c r="DXB36" s="50"/>
      <c r="DXC36" s="50"/>
      <c r="DXD36" s="50"/>
      <c r="DXE36" s="50"/>
      <c r="DXF36" s="50"/>
      <c r="DXG36" s="50"/>
      <c r="DXH36" s="50"/>
      <c r="DXI36" s="50"/>
      <c r="DXJ36" s="50"/>
      <c r="DXK36" s="50"/>
      <c r="DXL36" s="50"/>
      <c r="DXM36" s="50"/>
      <c r="DXN36" s="50"/>
      <c r="DXO36" s="50"/>
      <c r="DXP36" s="50"/>
      <c r="DXQ36" s="50"/>
      <c r="DXR36" s="50"/>
      <c r="DXS36" s="50"/>
      <c r="DXT36" s="50"/>
      <c r="DXU36" s="50"/>
      <c r="DXV36" s="50"/>
      <c r="DXW36" s="50"/>
      <c r="DXX36" s="50"/>
      <c r="DXY36" s="50"/>
      <c r="DXZ36" s="50"/>
      <c r="DYA36" s="50"/>
      <c r="DYB36" s="50"/>
      <c r="DYC36" s="50"/>
      <c r="DYD36" s="50"/>
      <c r="DYE36" s="50"/>
      <c r="DYF36" s="50"/>
      <c r="DYG36" s="50"/>
      <c r="DYH36" s="50"/>
      <c r="DYI36" s="50"/>
      <c r="DYJ36" s="50"/>
      <c r="DYK36" s="50"/>
      <c r="DYL36" s="50"/>
      <c r="DYM36" s="50"/>
      <c r="DYN36" s="50"/>
      <c r="DYO36" s="50"/>
      <c r="DYP36" s="50"/>
      <c r="DYQ36" s="50"/>
      <c r="DYR36" s="50"/>
      <c r="DYS36" s="50"/>
      <c r="DYT36" s="50"/>
      <c r="DYU36" s="50"/>
      <c r="DYV36" s="50"/>
      <c r="DYW36" s="50"/>
      <c r="DYX36" s="50"/>
      <c r="DYY36" s="50"/>
      <c r="DYZ36" s="50"/>
      <c r="DZA36" s="50"/>
      <c r="DZB36" s="50"/>
      <c r="DZC36" s="50"/>
      <c r="DZD36" s="50"/>
      <c r="DZE36" s="50"/>
      <c r="DZF36" s="50"/>
      <c r="DZG36" s="50"/>
      <c r="DZH36" s="50"/>
      <c r="DZI36" s="50"/>
      <c r="DZJ36" s="50"/>
      <c r="DZK36" s="50"/>
      <c r="DZL36" s="50"/>
      <c r="DZM36" s="50"/>
      <c r="DZN36" s="50"/>
      <c r="DZO36" s="50"/>
      <c r="DZP36" s="50"/>
      <c r="DZQ36" s="50"/>
      <c r="DZR36" s="50"/>
      <c r="DZS36" s="50"/>
      <c r="DZT36" s="50"/>
      <c r="DZU36" s="50"/>
      <c r="DZV36" s="50"/>
      <c r="DZW36" s="50"/>
      <c r="DZX36" s="50"/>
      <c r="DZY36" s="50"/>
      <c r="DZZ36" s="50"/>
      <c r="EAA36" s="50"/>
      <c r="EAB36" s="50"/>
      <c r="EAC36" s="50"/>
      <c r="EAD36" s="50"/>
      <c r="EAE36" s="50"/>
      <c r="EAF36" s="50"/>
      <c r="EAG36" s="50"/>
      <c r="EAH36" s="50"/>
      <c r="EAI36" s="50"/>
      <c r="EAJ36" s="50"/>
      <c r="EAK36" s="50"/>
      <c r="EAL36" s="50"/>
      <c r="EAM36" s="50"/>
      <c r="EAN36" s="50"/>
      <c r="EAO36" s="50"/>
      <c r="EAP36" s="50"/>
      <c r="EAQ36" s="50"/>
      <c r="EAR36" s="50"/>
      <c r="EAS36" s="50"/>
      <c r="EAT36" s="50"/>
      <c r="EAU36" s="50"/>
      <c r="EAV36" s="50"/>
      <c r="EAW36" s="50"/>
      <c r="EAX36" s="50"/>
      <c r="EAY36" s="50"/>
      <c r="EAZ36" s="50"/>
      <c r="EBA36" s="50"/>
      <c r="EBB36" s="50"/>
      <c r="EBC36" s="50"/>
      <c r="EBD36" s="50"/>
      <c r="EBE36" s="50"/>
      <c r="EBF36" s="50"/>
      <c r="EBG36" s="50"/>
      <c r="EBH36" s="50"/>
      <c r="EBI36" s="50"/>
      <c r="EBJ36" s="50"/>
      <c r="EBK36" s="50"/>
      <c r="EBL36" s="50"/>
      <c r="EBM36" s="50"/>
      <c r="EBN36" s="50"/>
      <c r="EBO36" s="50"/>
      <c r="EBP36" s="50"/>
      <c r="EBQ36" s="50"/>
      <c r="EBR36" s="50"/>
      <c r="EBS36" s="50"/>
      <c r="EBT36" s="50"/>
      <c r="EBU36" s="50"/>
      <c r="EBV36" s="50"/>
      <c r="EBW36" s="50"/>
      <c r="EBX36" s="50"/>
      <c r="EBY36" s="50"/>
      <c r="EBZ36" s="50"/>
      <c r="ECA36" s="50"/>
      <c r="ECB36" s="50"/>
      <c r="ECC36" s="50"/>
      <c r="ECD36" s="50"/>
      <c r="ECE36" s="50"/>
      <c r="ECF36" s="50"/>
      <c r="ECG36" s="50"/>
      <c r="ECH36" s="50"/>
      <c r="ECI36" s="50"/>
      <c r="ECJ36" s="50"/>
      <c r="ECK36" s="50"/>
      <c r="ECL36" s="50"/>
      <c r="ECM36" s="50"/>
      <c r="ECN36" s="50"/>
      <c r="ECO36" s="50"/>
      <c r="ECP36" s="50"/>
      <c r="ECQ36" s="50"/>
      <c r="ECR36" s="50"/>
      <c r="ECS36" s="50"/>
      <c r="ECT36" s="50"/>
      <c r="ECU36" s="50"/>
      <c r="ECV36" s="50"/>
      <c r="ECW36" s="50"/>
      <c r="ECX36" s="50"/>
      <c r="ECY36" s="50"/>
      <c r="ECZ36" s="50"/>
      <c r="EDA36" s="50"/>
      <c r="EDB36" s="50"/>
      <c r="EDC36" s="50"/>
      <c r="EDD36" s="50"/>
      <c r="EDE36" s="50"/>
      <c r="EDF36" s="50"/>
      <c r="EDG36" s="50"/>
      <c r="EDH36" s="50"/>
      <c r="EDI36" s="50"/>
      <c r="EDJ36" s="50"/>
      <c r="EDK36" s="50"/>
      <c r="EDL36" s="50"/>
      <c r="EDM36" s="50"/>
      <c r="EDN36" s="50"/>
      <c r="EDO36" s="50"/>
      <c r="EDP36" s="50"/>
      <c r="EDQ36" s="50"/>
      <c r="EDR36" s="50"/>
      <c r="EDS36" s="50"/>
      <c r="EDT36" s="50"/>
      <c r="EDU36" s="50"/>
      <c r="EDV36" s="50"/>
      <c r="EDW36" s="50"/>
      <c r="EDX36" s="50"/>
      <c r="EDY36" s="50"/>
      <c r="EDZ36" s="50"/>
      <c r="EEA36" s="50"/>
      <c r="EEB36" s="50"/>
      <c r="EEC36" s="50"/>
      <c r="EED36" s="50"/>
      <c r="EEE36" s="50"/>
      <c r="EEF36" s="50"/>
      <c r="EEG36" s="50"/>
      <c r="EEH36" s="50"/>
      <c r="EEI36" s="50"/>
      <c r="EEJ36" s="50"/>
      <c r="EEK36" s="50"/>
      <c r="EEL36" s="50"/>
      <c r="EEM36" s="50"/>
      <c r="EEN36" s="50"/>
      <c r="EEO36" s="50"/>
      <c r="EEP36" s="50"/>
      <c r="EEQ36" s="50"/>
      <c r="EER36" s="50"/>
      <c r="EES36" s="50"/>
      <c r="EET36" s="50"/>
      <c r="EEU36" s="50"/>
      <c r="EEV36" s="50"/>
      <c r="EEW36" s="50"/>
      <c r="EEX36" s="50"/>
      <c r="EEY36" s="50"/>
      <c r="EEZ36" s="50"/>
      <c r="EFA36" s="50"/>
      <c r="EFB36" s="50"/>
      <c r="EFC36" s="50"/>
      <c r="EFD36" s="50"/>
      <c r="EFE36" s="50"/>
      <c r="EFF36" s="50"/>
      <c r="EFG36" s="50"/>
      <c r="EFH36" s="50"/>
      <c r="EFI36" s="50"/>
      <c r="EFJ36" s="50"/>
      <c r="EFK36" s="50"/>
      <c r="EFL36" s="50"/>
      <c r="EFM36" s="50"/>
      <c r="EFN36" s="50"/>
      <c r="EFO36" s="50"/>
      <c r="EFP36" s="50"/>
      <c r="EFQ36" s="50"/>
      <c r="EFR36" s="50"/>
      <c r="EFS36" s="50"/>
      <c r="EFT36" s="50"/>
      <c r="EFU36" s="50"/>
      <c r="EFV36" s="50"/>
      <c r="EFW36" s="50"/>
      <c r="EFX36" s="50"/>
      <c r="EFY36" s="50"/>
      <c r="EFZ36" s="50"/>
      <c r="EGA36" s="50"/>
      <c r="EGB36" s="50"/>
      <c r="EGC36" s="50"/>
      <c r="EGD36" s="50"/>
      <c r="EGE36" s="50"/>
      <c r="EGF36" s="50"/>
      <c r="EGG36" s="50"/>
      <c r="EGH36" s="50"/>
      <c r="EGI36" s="50"/>
      <c r="EGJ36" s="50"/>
      <c r="EGK36" s="50"/>
      <c r="EGL36" s="50"/>
      <c r="EGM36" s="50"/>
      <c r="EGN36" s="50"/>
      <c r="EGO36" s="50"/>
      <c r="EGP36" s="50"/>
      <c r="EGQ36" s="50"/>
      <c r="EGR36" s="50"/>
      <c r="EGS36" s="50"/>
      <c r="EGT36" s="50"/>
      <c r="EGU36" s="50"/>
      <c r="EGV36" s="50"/>
      <c r="EGW36" s="50"/>
      <c r="EGX36" s="50"/>
      <c r="EGY36" s="50"/>
      <c r="EGZ36" s="50"/>
      <c r="EHA36" s="50"/>
      <c r="EHB36" s="50"/>
      <c r="EHC36" s="50"/>
      <c r="EHD36" s="50"/>
      <c r="EHE36" s="50"/>
      <c r="EHF36" s="50"/>
      <c r="EHG36" s="50"/>
      <c r="EHH36" s="50"/>
      <c r="EHI36" s="50"/>
      <c r="EHJ36" s="50"/>
      <c r="EHK36" s="50"/>
      <c r="EHL36" s="50"/>
      <c r="EHM36" s="50"/>
      <c r="EHN36" s="50"/>
      <c r="EHO36" s="50"/>
      <c r="EHP36" s="50"/>
      <c r="EHQ36" s="50"/>
      <c r="EHR36" s="50"/>
      <c r="EHS36" s="50"/>
      <c r="EHT36" s="50"/>
      <c r="EHU36" s="50"/>
      <c r="EHV36" s="50"/>
      <c r="EHW36" s="50"/>
      <c r="EHX36" s="50"/>
      <c r="EHY36" s="50"/>
      <c r="EHZ36" s="50"/>
      <c r="EIA36" s="50"/>
      <c r="EIB36" s="50"/>
      <c r="EIC36" s="50"/>
      <c r="EID36" s="50"/>
      <c r="EIE36" s="50"/>
      <c r="EIF36" s="50"/>
      <c r="EIG36" s="50"/>
      <c r="EIH36" s="50"/>
      <c r="EII36" s="50"/>
      <c r="EIJ36" s="50"/>
      <c r="EIK36" s="50"/>
      <c r="EIL36" s="50"/>
      <c r="EIM36" s="50"/>
      <c r="EIN36" s="50"/>
      <c r="EIO36" s="50"/>
      <c r="EIP36" s="50"/>
      <c r="EIQ36" s="50"/>
      <c r="EIR36" s="50"/>
      <c r="EIS36" s="50"/>
      <c r="EIT36" s="50"/>
      <c r="EIU36" s="50"/>
      <c r="EIV36" s="50"/>
      <c r="EIW36" s="50"/>
      <c r="EIX36" s="50"/>
      <c r="EIY36" s="50"/>
      <c r="EIZ36" s="50"/>
      <c r="EJA36" s="50"/>
      <c r="EJB36" s="50"/>
      <c r="EJC36" s="50"/>
      <c r="EJD36" s="50"/>
      <c r="EJE36" s="50"/>
      <c r="EJF36" s="50"/>
      <c r="EJG36" s="50"/>
      <c r="EJH36" s="50"/>
      <c r="EJI36" s="50"/>
      <c r="EJJ36" s="50"/>
      <c r="EJK36" s="50"/>
      <c r="EJL36" s="50"/>
      <c r="EJM36" s="50"/>
      <c r="EJN36" s="50"/>
      <c r="EJO36" s="50"/>
      <c r="EJP36" s="50"/>
      <c r="EJQ36" s="50"/>
      <c r="EJR36" s="50"/>
      <c r="EJS36" s="50"/>
      <c r="EJT36" s="50"/>
      <c r="EJU36" s="50"/>
      <c r="EJV36" s="50"/>
      <c r="EJW36" s="50"/>
      <c r="EJX36" s="50"/>
      <c r="EJY36" s="50"/>
      <c r="EJZ36" s="50"/>
      <c r="EKA36" s="50"/>
      <c r="EKB36" s="50"/>
      <c r="EKC36" s="50"/>
      <c r="EKD36" s="50"/>
      <c r="EKE36" s="50"/>
      <c r="EKF36" s="50"/>
      <c r="EKG36" s="50"/>
      <c r="EKH36" s="50"/>
      <c r="EKI36" s="50"/>
      <c r="EKJ36" s="50"/>
      <c r="EKK36" s="50"/>
      <c r="EKL36" s="50"/>
      <c r="EKM36" s="50"/>
      <c r="EKN36" s="50"/>
      <c r="EKO36" s="50"/>
      <c r="EKP36" s="50"/>
      <c r="EKQ36" s="50"/>
      <c r="EKR36" s="50"/>
      <c r="EKS36" s="50"/>
      <c r="EKT36" s="50"/>
      <c r="EKU36" s="50"/>
      <c r="EKV36" s="50"/>
      <c r="EKW36" s="50"/>
      <c r="EKX36" s="50"/>
      <c r="EKY36" s="50"/>
      <c r="EKZ36" s="50"/>
      <c r="ELA36" s="50"/>
      <c r="ELB36" s="50"/>
      <c r="ELC36" s="50"/>
      <c r="ELD36" s="50"/>
      <c r="ELE36" s="50"/>
      <c r="ELF36" s="50"/>
      <c r="ELG36" s="50"/>
      <c r="ELH36" s="50"/>
      <c r="ELI36" s="50"/>
      <c r="ELJ36" s="50"/>
      <c r="ELK36" s="50"/>
      <c r="ELL36" s="50"/>
      <c r="ELM36" s="50"/>
      <c r="ELN36" s="50"/>
      <c r="ELO36" s="50"/>
      <c r="ELP36" s="50"/>
      <c r="ELQ36" s="50"/>
      <c r="ELR36" s="50"/>
      <c r="ELS36" s="50"/>
      <c r="ELT36" s="50"/>
      <c r="ELU36" s="50"/>
      <c r="ELV36" s="50"/>
      <c r="ELW36" s="50"/>
      <c r="ELX36" s="50"/>
      <c r="ELY36" s="50"/>
      <c r="ELZ36" s="50"/>
      <c r="EMA36" s="50"/>
      <c r="EMB36" s="50"/>
      <c r="EMC36" s="50"/>
      <c r="EMD36" s="50"/>
      <c r="EME36" s="50"/>
      <c r="EMF36" s="50"/>
      <c r="EMG36" s="50"/>
      <c r="EMH36" s="50"/>
      <c r="EMI36" s="50"/>
      <c r="EMJ36" s="50"/>
      <c r="EMK36" s="50"/>
      <c r="EML36" s="50"/>
      <c r="EMM36" s="50"/>
      <c r="EMN36" s="50"/>
      <c r="EMO36" s="50"/>
      <c r="EMP36" s="50"/>
      <c r="EMQ36" s="50"/>
      <c r="EMR36" s="50"/>
      <c r="EMS36" s="50"/>
      <c r="EMT36" s="50"/>
      <c r="EMU36" s="50"/>
      <c r="EMV36" s="50"/>
      <c r="EMW36" s="50"/>
      <c r="EMX36" s="50"/>
      <c r="EMY36" s="50"/>
      <c r="EMZ36" s="50"/>
      <c r="ENA36" s="50"/>
      <c r="ENB36" s="50"/>
      <c r="ENC36" s="50"/>
      <c r="END36" s="50"/>
      <c r="ENE36" s="50"/>
      <c r="ENF36" s="50"/>
      <c r="ENG36" s="50"/>
      <c r="ENH36" s="50"/>
      <c r="ENI36" s="50"/>
      <c r="ENJ36" s="50"/>
      <c r="ENK36" s="50"/>
      <c r="ENL36" s="50"/>
      <c r="ENM36" s="50"/>
      <c r="ENN36" s="50"/>
      <c r="ENO36" s="50"/>
      <c r="ENP36" s="50"/>
      <c r="ENQ36" s="50"/>
      <c r="ENR36" s="50"/>
      <c r="ENS36" s="50"/>
      <c r="ENT36" s="50"/>
      <c r="ENU36" s="50"/>
      <c r="ENV36" s="50"/>
      <c r="ENW36" s="50"/>
      <c r="ENX36" s="50"/>
      <c r="ENY36" s="50"/>
      <c r="ENZ36" s="50"/>
      <c r="EOA36" s="50"/>
      <c r="EOB36" s="50"/>
      <c r="EOC36" s="50"/>
      <c r="EOD36" s="50"/>
      <c r="EOE36" s="50"/>
      <c r="EOF36" s="50"/>
      <c r="EOG36" s="50"/>
      <c r="EOH36" s="50"/>
      <c r="EOI36" s="50"/>
      <c r="EOJ36" s="50"/>
      <c r="EOK36" s="50"/>
      <c r="EOL36" s="50"/>
      <c r="EOM36" s="50"/>
      <c r="EON36" s="50"/>
      <c r="EOO36" s="50"/>
      <c r="EOP36" s="50"/>
      <c r="EOQ36" s="50"/>
      <c r="EOR36" s="50"/>
      <c r="EOS36" s="50"/>
      <c r="EOT36" s="50"/>
      <c r="EOU36" s="50"/>
      <c r="EOV36" s="50"/>
      <c r="EOW36" s="50"/>
      <c r="EOX36" s="50"/>
      <c r="EOY36" s="50"/>
      <c r="EOZ36" s="50"/>
      <c r="EPA36" s="50"/>
      <c r="EPB36" s="50"/>
      <c r="EPC36" s="50"/>
      <c r="EPD36" s="50"/>
      <c r="EPE36" s="50"/>
      <c r="EPF36" s="50"/>
      <c r="EPG36" s="50"/>
      <c r="EPH36" s="50"/>
      <c r="EPI36" s="50"/>
      <c r="EPJ36" s="50"/>
      <c r="EPK36" s="50"/>
      <c r="EPL36" s="50"/>
      <c r="EPM36" s="50"/>
      <c r="EPN36" s="50"/>
      <c r="EPO36" s="50"/>
      <c r="EPP36" s="50"/>
      <c r="EPQ36" s="50"/>
      <c r="EPR36" s="50"/>
      <c r="EPS36" s="50"/>
      <c r="EPT36" s="50"/>
      <c r="EPU36" s="50"/>
      <c r="EPV36" s="50"/>
      <c r="EPW36" s="50"/>
      <c r="EPX36" s="50"/>
      <c r="EPY36" s="50"/>
      <c r="EPZ36" s="50"/>
      <c r="EQA36" s="50"/>
      <c r="EQB36" s="50"/>
      <c r="EQC36" s="50"/>
      <c r="EQD36" s="50"/>
      <c r="EQE36" s="50"/>
      <c r="EQF36" s="50"/>
      <c r="EQG36" s="50"/>
      <c r="EQH36" s="50"/>
      <c r="EQI36" s="50"/>
      <c r="EQJ36" s="50"/>
      <c r="EQK36" s="50"/>
      <c r="EQL36" s="50"/>
      <c r="EQM36" s="50"/>
      <c r="EQN36" s="50"/>
      <c r="EQO36" s="50"/>
      <c r="EQP36" s="50"/>
      <c r="EQQ36" s="50"/>
      <c r="EQR36" s="50"/>
      <c r="EQS36" s="50"/>
      <c r="EQT36" s="50"/>
      <c r="EQU36" s="50"/>
      <c r="EQV36" s="50"/>
      <c r="EQW36" s="50"/>
      <c r="EQX36" s="50"/>
      <c r="EQY36" s="50"/>
      <c r="EQZ36" s="50"/>
      <c r="ERA36" s="50"/>
      <c r="ERB36" s="50"/>
      <c r="ERC36" s="50"/>
      <c r="ERD36" s="50"/>
      <c r="ERE36" s="50"/>
      <c r="ERF36" s="50"/>
      <c r="ERG36" s="50"/>
      <c r="ERH36" s="50"/>
      <c r="ERI36" s="50"/>
      <c r="ERJ36" s="50"/>
      <c r="ERK36" s="50"/>
      <c r="ERL36" s="50"/>
      <c r="ERM36" s="50"/>
      <c r="ERN36" s="50"/>
      <c r="ERO36" s="50"/>
      <c r="ERP36" s="50"/>
      <c r="ERQ36" s="50"/>
      <c r="ERR36" s="50"/>
      <c r="ERS36" s="50"/>
      <c r="ERT36" s="50"/>
      <c r="ERU36" s="50"/>
      <c r="ERV36" s="50"/>
      <c r="ERW36" s="50"/>
      <c r="ERX36" s="50"/>
      <c r="ERY36" s="50"/>
      <c r="ERZ36" s="50"/>
      <c r="ESA36" s="50"/>
      <c r="ESB36" s="50"/>
      <c r="ESC36" s="50"/>
      <c r="ESD36" s="50"/>
      <c r="ESE36" s="50"/>
      <c r="ESF36" s="50"/>
      <c r="ESG36" s="50"/>
      <c r="ESH36" s="50"/>
      <c r="ESI36" s="50"/>
      <c r="ESJ36" s="50"/>
      <c r="ESK36" s="50"/>
      <c r="ESL36" s="50"/>
      <c r="ESM36" s="50"/>
      <c r="ESN36" s="50"/>
      <c r="ESO36" s="50"/>
      <c r="ESP36" s="50"/>
      <c r="ESQ36" s="50"/>
      <c r="ESR36" s="50"/>
      <c r="ESS36" s="50"/>
      <c r="EST36" s="50"/>
      <c r="ESU36" s="50"/>
      <c r="ESV36" s="50"/>
      <c r="ESW36" s="50"/>
      <c r="ESX36" s="50"/>
      <c r="ESY36" s="50"/>
      <c r="ESZ36" s="50"/>
      <c r="ETA36" s="50"/>
      <c r="ETB36" s="50"/>
      <c r="ETC36" s="50"/>
      <c r="ETD36" s="50"/>
      <c r="ETE36" s="50"/>
      <c r="ETF36" s="50"/>
      <c r="ETG36" s="50"/>
      <c r="ETH36" s="50"/>
      <c r="ETI36" s="50"/>
      <c r="ETJ36" s="50"/>
      <c r="ETK36" s="50"/>
      <c r="ETL36" s="50"/>
      <c r="ETM36" s="50"/>
      <c r="ETN36" s="50"/>
      <c r="ETO36" s="50"/>
      <c r="ETP36" s="50"/>
      <c r="ETQ36" s="50"/>
      <c r="ETR36" s="50"/>
      <c r="ETS36" s="50"/>
      <c r="ETT36" s="50"/>
      <c r="ETU36" s="50"/>
      <c r="ETV36" s="50"/>
      <c r="ETW36" s="50"/>
      <c r="ETX36" s="50"/>
      <c r="ETY36" s="50"/>
      <c r="ETZ36" s="50"/>
      <c r="EUA36" s="50"/>
      <c r="EUB36" s="50"/>
      <c r="EUC36" s="50"/>
      <c r="EUD36" s="50"/>
      <c r="EUE36" s="50"/>
      <c r="EUF36" s="50"/>
      <c r="EUG36" s="50"/>
      <c r="EUH36" s="50"/>
      <c r="EUI36" s="50"/>
      <c r="EUJ36" s="50"/>
      <c r="EUK36" s="50"/>
      <c r="EUL36" s="50"/>
      <c r="EUM36" s="50"/>
      <c r="EUN36" s="50"/>
      <c r="EUO36" s="50"/>
      <c r="EUP36" s="50"/>
      <c r="EUQ36" s="50"/>
      <c r="EUR36" s="50"/>
      <c r="EUS36" s="50"/>
      <c r="EUT36" s="50"/>
      <c r="EUU36" s="50"/>
      <c r="EUV36" s="50"/>
      <c r="EUW36" s="50"/>
      <c r="EUX36" s="50"/>
      <c r="EUY36" s="50"/>
      <c r="EUZ36" s="50"/>
      <c r="EVA36" s="50"/>
      <c r="EVB36" s="50"/>
      <c r="EVC36" s="50"/>
      <c r="EVD36" s="50"/>
      <c r="EVE36" s="50"/>
      <c r="EVF36" s="50"/>
      <c r="EVG36" s="50"/>
      <c r="EVH36" s="50"/>
      <c r="EVI36" s="50"/>
      <c r="EVJ36" s="50"/>
      <c r="EVK36" s="50"/>
      <c r="EVL36" s="50"/>
      <c r="EVM36" s="50"/>
      <c r="EVN36" s="50"/>
      <c r="EVO36" s="50"/>
      <c r="EVP36" s="50"/>
      <c r="EVQ36" s="50"/>
      <c r="EVR36" s="50"/>
      <c r="EVS36" s="50"/>
      <c r="EVT36" s="50"/>
      <c r="EVU36" s="50"/>
      <c r="EVV36" s="50"/>
      <c r="EVW36" s="50"/>
      <c r="EVX36" s="50"/>
      <c r="EVY36" s="50"/>
      <c r="EVZ36" s="50"/>
      <c r="EWA36" s="50"/>
      <c r="EWB36" s="50"/>
      <c r="EWC36" s="50"/>
      <c r="EWD36" s="50"/>
      <c r="EWE36" s="50"/>
      <c r="EWF36" s="50"/>
      <c r="EWG36" s="50"/>
      <c r="EWH36" s="50"/>
      <c r="EWI36" s="50"/>
      <c r="EWJ36" s="50"/>
      <c r="EWK36" s="50"/>
      <c r="EWL36" s="50"/>
      <c r="EWM36" s="50"/>
      <c r="EWN36" s="50"/>
      <c r="EWO36" s="50"/>
      <c r="EWP36" s="50"/>
      <c r="EWQ36" s="50"/>
      <c r="EWR36" s="50"/>
      <c r="EWS36" s="50"/>
      <c r="EWT36" s="50"/>
      <c r="EWU36" s="50"/>
      <c r="EWV36" s="50"/>
      <c r="EWW36" s="50"/>
      <c r="EWX36" s="50"/>
      <c r="EWY36" s="50"/>
      <c r="EWZ36" s="50"/>
      <c r="EXA36" s="50"/>
      <c r="EXB36" s="50"/>
      <c r="EXC36" s="50"/>
      <c r="EXD36" s="50"/>
      <c r="EXE36" s="50"/>
      <c r="EXF36" s="50"/>
      <c r="EXG36" s="50"/>
      <c r="EXH36" s="50"/>
      <c r="EXI36" s="50"/>
      <c r="EXJ36" s="50"/>
      <c r="EXK36" s="50"/>
      <c r="EXL36" s="50"/>
      <c r="EXM36" s="50"/>
      <c r="EXN36" s="50"/>
      <c r="EXO36" s="50"/>
      <c r="EXP36" s="50"/>
      <c r="EXQ36" s="50"/>
      <c r="EXR36" s="50"/>
      <c r="EXS36" s="50"/>
      <c r="EXT36" s="50"/>
      <c r="EXU36" s="50"/>
      <c r="EXV36" s="50"/>
      <c r="EXW36" s="50"/>
      <c r="EXX36" s="50"/>
      <c r="EXY36" s="50"/>
      <c r="EXZ36" s="50"/>
      <c r="EYA36" s="50"/>
      <c r="EYB36" s="50"/>
      <c r="EYC36" s="50"/>
      <c r="EYD36" s="50"/>
      <c r="EYE36" s="50"/>
      <c r="EYF36" s="50"/>
      <c r="EYG36" s="50"/>
      <c r="EYH36" s="50"/>
      <c r="EYI36" s="50"/>
      <c r="EYJ36" s="50"/>
      <c r="EYK36" s="50"/>
      <c r="EYL36" s="50"/>
      <c r="EYM36" s="50"/>
      <c r="EYN36" s="50"/>
      <c r="EYO36" s="50"/>
      <c r="EYP36" s="50"/>
      <c r="EYQ36" s="50"/>
      <c r="EYR36" s="50"/>
      <c r="EYS36" s="50"/>
      <c r="EYT36" s="50"/>
      <c r="EYU36" s="50"/>
      <c r="EYV36" s="50"/>
      <c r="EYW36" s="50"/>
      <c r="EYX36" s="50"/>
      <c r="EYY36" s="50"/>
      <c r="EYZ36" s="50"/>
      <c r="EZA36" s="50"/>
      <c r="EZB36" s="50"/>
      <c r="EZC36" s="50"/>
      <c r="EZD36" s="50"/>
      <c r="EZE36" s="50"/>
      <c r="EZF36" s="50"/>
      <c r="EZG36" s="50"/>
      <c r="EZH36" s="50"/>
      <c r="EZI36" s="50"/>
      <c r="EZJ36" s="50"/>
      <c r="EZK36" s="50"/>
      <c r="EZL36" s="50"/>
      <c r="EZM36" s="50"/>
      <c r="EZN36" s="50"/>
      <c r="EZO36" s="50"/>
      <c r="EZP36" s="50"/>
      <c r="EZQ36" s="50"/>
      <c r="EZR36" s="50"/>
      <c r="EZS36" s="50"/>
      <c r="EZT36" s="50"/>
      <c r="EZU36" s="50"/>
      <c r="EZV36" s="50"/>
      <c r="EZW36" s="50"/>
      <c r="EZX36" s="50"/>
      <c r="EZY36" s="50"/>
      <c r="EZZ36" s="50"/>
      <c r="FAA36" s="50"/>
      <c r="FAB36" s="50"/>
      <c r="FAC36" s="50"/>
      <c r="FAD36" s="50"/>
      <c r="FAE36" s="50"/>
      <c r="FAF36" s="50"/>
      <c r="FAG36" s="50"/>
      <c r="FAH36" s="50"/>
      <c r="FAI36" s="50"/>
      <c r="FAJ36" s="50"/>
      <c r="FAK36" s="50"/>
      <c r="FAL36" s="50"/>
      <c r="FAM36" s="50"/>
      <c r="FAN36" s="50"/>
      <c r="FAO36" s="50"/>
      <c r="FAP36" s="50"/>
      <c r="FAQ36" s="50"/>
      <c r="FAR36" s="50"/>
      <c r="FAS36" s="50"/>
      <c r="FAT36" s="50"/>
      <c r="FAU36" s="50"/>
      <c r="FAV36" s="50"/>
      <c r="FAW36" s="50"/>
      <c r="FAX36" s="50"/>
      <c r="FAY36" s="50"/>
      <c r="FAZ36" s="50"/>
      <c r="FBA36" s="50"/>
      <c r="FBB36" s="50"/>
      <c r="FBC36" s="50"/>
      <c r="FBD36" s="50"/>
      <c r="FBE36" s="50"/>
      <c r="FBF36" s="50"/>
      <c r="FBG36" s="50"/>
      <c r="FBH36" s="50"/>
      <c r="FBI36" s="50"/>
      <c r="FBJ36" s="50"/>
      <c r="FBK36" s="50"/>
      <c r="FBL36" s="50"/>
      <c r="FBM36" s="50"/>
      <c r="FBN36" s="50"/>
      <c r="FBO36" s="50"/>
      <c r="FBP36" s="50"/>
      <c r="FBQ36" s="50"/>
      <c r="FBR36" s="50"/>
      <c r="FBS36" s="50"/>
      <c r="FBT36" s="50"/>
      <c r="FBU36" s="50"/>
      <c r="FBV36" s="50"/>
      <c r="FBW36" s="50"/>
      <c r="FBX36" s="50"/>
      <c r="FBY36" s="50"/>
      <c r="FBZ36" s="50"/>
      <c r="FCA36" s="50"/>
      <c r="FCB36" s="50"/>
      <c r="FCC36" s="50"/>
      <c r="FCD36" s="50"/>
      <c r="FCE36" s="50"/>
      <c r="FCF36" s="50"/>
      <c r="FCG36" s="50"/>
      <c r="FCH36" s="50"/>
      <c r="FCI36" s="50"/>
      <c r="FCJ36" s="50"/>
      <c r="FCK36" s="50"/>
      <c r="FCL36" s="50"/>
      <c r="FCM36" s="50"/>
      <c r="FCN36" s="50"/>
      <c r="FCO36" s="50"/>
      <c r="FCP36" s="50"/>
      <c r="FCQ36" s="50"/>
      <c r="FCR36" s="50"/>
      <c r="FCS36" s="50"/>
      <c r="FCT36" s="50"/>
      <c r="FCU36" s="50"/>
      <c r="FCV36" s="50"/>
      <c r="FCW36" s="50"/>
      <c r="FCX36" s="50"/>
      <c r="FCY36" s="50"/>
      <c r="FCZ36" s="50"/>
      <c r="FDA36" s="50"/>
      <c r="FDB36" s="50"/>
      <c r="FDC36" s="50"/>
      <c r="FDD36" s="50"/>
      <c r="FDE36" s="50"/>
      <c r="FDF36" s="50"/>
      <c r="FDG36" s="50"/>
      <c r="FDH36" s="50"/>
      <c r="FDI36" s="50"/>
      <c r="FDJ36" s="50"/>
      <c r="FDK36" s="50"/>
      <c r="FDL36" s="50"/>
      <c r="FDM36" s="50"/>
      <c r="FDN36" s="50"/>
      <c r="FDO36" s="50"/>
      <c r="FDP36" s="50"/>
      <c r="FDQ36" s="50"/>
      <c r="FDR36" s="50"/>
      <c r="FDS36" s="50"/>
      <c r="FDT36" s="50"/>
      <c r="FDU36" s="50"/>
      <c r="FDV36" s="50"/>
      <c r="FDW36" s="50"/>
      <c r="FDX36" s="50"/>
      <c r="FDY36" s="50"/>
      <c r="FDZ36" s="50"/>
      <c r="FEA36" s="50"/>
      <c r="FEB36" s="50"/>
      <c r="FEC36" s="50"/>
      <c r="FED36" s="50"/>
      <c r="FEE36" s="50"/>
      <c r="FEF36" s="50"/>
      <c r="FEG36" s="50"/>
      <c r="FEH36" s="50"/>
      <c r="FEI36" s="50"/>
      <c r="FEJ36" s="50"/>
      <c r="FEK36" s="50"/>
      <c r="FEL36" s="50"/>
      <c r="FEM36" s="50"/>
      <c r="FEN36" s="50"/>
      <c r="FEO36" s="50"/>
      <c r="FEP36" s="50"/>
      <c r="FEQ36" s="50"/>
      <c r="FER36" s="50"/>
      <c r="FES36" s="50"/>
      <c r="FET36" s="50"/>
      <c r="FEU36" s="50"/>
      <c r="FEV36" s="50"/>
      <c r="FEW36" s="50"/>
      <c r="FEX36" s="50"/>
      <c r="FEY36" s="50"/>
      <c r="FEZ36" s="50"/>
      <c r="FFA36" s="50"/>
      <c r="FFB36" s="50"/>
      <c r="FFC36" s="50"/>
      <c r="FFD36" s="50"/>
      <c r="FFE36" s="50"/>
      <c r="FFF36" s="50"/>
      <c r="FFG36" s="50"/>
      <c r="FFH36" s="50"/>
      <c r="FFI36" s="50"/>
      <c r="FFJ36" s="50"/>
      <c r="FFK36" s="50"/>
      <c r="FFL36" s="50"/>
      <c r="FFM36" s="50"/>
      <c r="FFN36" s="50"/>
      <c r="FFO36" s="50"/>
      <c r="FFP36" s="50"/>
      <c r="FFQ36" s="50"/>
      <c r="FFR36" s="50"/>
      <c r="FFS36" s="50"/>
      <c r="FFT36" s="50"/>
      <c r="FFU36" s="50"/>
      <c r="FFV36" s="50"/>
      <c r="FFW36" s="50"/>
      <c r="FFX36" s="50"/>
      <c r="FFY36" s="50"/>
      <c r="FFZ36" s="50"/>
      <c r="FGA36" s="50"/>
      <c r="FGB36" s="50"/>
      <c r="FGC36" s="50"/>
      <c r="FGD36" s="50"/>
      <c r="FGE36" s="50"/>
      <c r="FGF36" s="50"/>
      <c r="FGG36" s="50"/>
      <c r="FGH36" s="50"/>
      <c r="FGI36" s="50"/>
      <c r="FGJ36" s="50"/>
      <c r="FGK36" s="50"/>
      <c r="FGL36" s="50"/>
      <c r="FGM36" s="50"/>
      <c r="FGN36" s="50"/>
      <c r="FGO36" s="50"/>
      <c r="FGP36" s="50"/>
      <c r="FGQ36" s="50"/>
      <c r="FGR36" s="50"/>
      <c r="FGS36" s="50"/>
      <c r="FGT36" s="50"/>
      <c r="FGU36" s="50"/>
      <c r="FGV36" s="50"/>
      <c r="FGW36" s="50"/>
      <c r="FGX36" s="50"/>
      <c r="FGY36" s="50"/>
      <c r="FGZ36" s="50"/>
      <c r="FHA36" s="50"/>
      <c r="FHB36" s="50"/>
      <c r="FHC36" s="50"/>
      <c r="FHD36" s="50"/>
      <c r="FHE36" s="50"/>
      <c r="FHF36" s="50"/>
      <c r="FHG36" s="50"/>
      <c r="FHH36" s="50"/>
      <c r="FHI36" s="50"/>
      <c r="FHJ36" s="50"/>
      <c r="FHK36" s="50"/>
      <c r="FHL36" s="50"/>
      <c r="FHM36" s="50"/>
      <c r="FHN36" s="50"/>
      <c r="FHO36" s="50"/>
      <c r="FHP36" s="50"/>
      <c r="FHQ36" s="50"/>
      <c r="FHR36" s="50"/>
      <c r="FHS36" s="50"/>
      <c r="FHT36" s="50"/>
      <c r="FHU36" s="50"/>
      <c r="FHV36" s="50"/>
      <c r="FHW36" s="50"/>
      <c r="FHX36" s="50"/>
      <c r="FHY36" s="50"/>
      <c r="FHZ36" s="50"/>
      <c r="FIA36" s="50"/>
      <c r="FIB36" s="50"/>
      <c r="FIC36" s="50"/>
      <c r="FID36" s="50"/>
      <c r="FIE36" s="50"/>
      <c r="FIF36" s="50"/>
      <c r="FIG36" s="50"/>
      <c r="FIH36" s="50"/>
      <c r="FII36" s="50"/>
      <c r="FIJ36" s="50"/>
      <c r="FIK36" s="50"/>
      <c r="FIL36" s="50"/>
      <c r="FIM36" s="50"/>
      <c r="FIN36" s="50"/>
      <c r="FIO36" s="50"/>
      <c r="FIP36" s="50"/>
      <c r="FIQ36" s="50"/>
      <c r="FIR36" s="50"/>
      <c r="FIS36" s="50"/>
      <c r="FIT36" s="50"/>
      <c r="FIU36" s="50"/>
      <c r="FIV36" s="50"/>
      <c r="FIW36" s="50"/>
      <c r="FIX36" s="50"/>
      <c r="FIY36" s="50"/>
      <c r="FIZ36" s="50"/>
      <c r="FJA36" s="50"/>
      <c r="FJB36" s="50"/>
      <c r="FJC36" s="50"/>
      <c r="FJD36" s="50"/>
      <c r="FJE36" s="50"/>
      <c r="FJF36" s="50"/>
      <c r="FJG36" s="50"/>
      <c r="FJH36" s="50"/>
      <c r="FJI36" s="50"/>
      <c r="FJJ36" s="50"/>
      <c r="FJK36" s="50"/>
      <c r="FJL36" s="50"/>
      <c r="FJM36" s="50"/>
      <c r="FJN36" s="50"/>
      <c r="FJO36" s="50"/>
      <c r="FJP36" s="50"/>
      <c r="FJQ36" s="50"/>
      <c r="FJR36" s="50"/>
      <c r="FJS36" s="50"/>
      <c r="FJT36" s="50"/>
      <c r="FJU36" s="50"/>
      <c r="FJV36" s="50"/>
      <c r="FJW36" s="50"/>
      <c r="FJX36" s="50"/>
      <c r="FJY36" s="50"/>
      <c r="FJZ36" s="50"/>
      <c r="FKA36" s="50"/>
      <c r="FKB36" s="50"/>
      <c r="FKC36" s="50"/>
      <c r="FKD36" s="50"/>
      <c r="FKE36" s="50"/>
      <c r="FKF36" s="50"/>
      <c r="FKG36" s="50"/>
      <c r="FKH36" s="50"/>
      <c r="FKI36" s="50"/>
      <c r="FKJ36" s="50"/>
      <c r="FKK36" s="50"/>
      <c r="FKL36" s="50"/>
      <c r="FKM36" s="50"/>
      <c r="FKN36" s="50"/>
      <c r="FKO36" s="50"/>
      <c r="FKP36" s="50"/>
      <c r="FKQ36" s="50"/>
      <c r="FKR36" s="50"/>
      <c r="FKS36" s="50"/>
      <c r="FKT36" s="50"/>
      <c r="FKU36" s="50"/>
      <c r="FKV36" s="50"/>
      <c r="FKW36" s="50"/>
      <c r="FKX36" s="50"/>
      <c r="FKY36" s="50"/>
      <c r="FKZ36" s="50"/>
      <c r="FLA36" s="50"/>
      <c r="FLB36" s="50"/>
      <c r="FLC36" s="50"/>
      <c r="FLD36" s="50"/>
      <c r="FLE36" s="50"/>
      <c r="FLF36" s="50"/>
      <c r="FLG36" s="50"/>
      <c r="FLH36" s="50"/>
      <c r="FLI36" s="50"/>
      <c r="FLJ36" s="50"/>
      <c r="FLK36" s="50"/>
      <c r="FLL36" s="50"/>
      <c r="FLM36" s="50"/>
      <c r="FLN36" s="50"/>
      <c r="FLO36" s="50"/>
      <c r="FLP36" s="50"/>
      <c r="FLQ36" s="50"/>
      <c r="FLR36" s="50"/>
      <c r="FLS36" s="50"/>
      <c r="FLT36" s="50"/>
      <c r="FLU36" s="50"/>
      <c r="FLV36" s="50"/>
      <c r="FLW36" s="50"/>
      <c r="FLX36" s="50"/>
      <c r="FLY36" s="50"/>
      <c r="FLZ36" s="50"/>
      <c r="FMA36" s="50"/>
      <c r="FMB36" s="50"/>
      <c r="FMC36" s="50"/>
      <c r="FMD36" s="50"/>
      <c r="FME36" s="50"/>
      <c r="FMF36" s="50"/>
      <c r="FMG36" s="50"/>
      <c r="FMH36" s="50"/>
      <c r="FMI36" s="50"/>
      <c r="FMJ36" s="50"/>
      <c r="FMK36" s="50"/>
      <c r="FML36" s="50"/>
      <c r="FMM36" s="50"/>
      <c r="FMN36" s="50"/>
      <c r="FMO36" s="50"/>
      <c r="FMP36" s="50"/>
      <c r="FMQ36" s="50"/>
      <c r="FMR36" s="50"/>
      <c r="FMS36" s="50"/>
      <c r="FMT36" s="50"/>
      <c r="FMU36" s="50"/>
      <c r="FMV36" s="50"/>
      <c r="FMW36" s="50"/>
      <c r="FMX36" s="50"/>
      <c r="FMY36" s="50"/>
      <c r="FMZ36" s="50"/>
      <c r="FNA36" s="50"/>
      <c r="FNB36" s="50"/>
      <c r="FNC36" s="50"/>
      <c r="FND36" s="50"/>
      <c r="FNE36" s="50"/>
      <c r="FNF36" s="50"/>
      <c r="FNG36" s="50"/>
      <c r="FNH36" s="50"/>
      <c r="FNI36" s="50"/>
      <c r="FNJ36" s="50"/>
      <c r="FNK36" s="50"/>
      <c r="FNL36" s="50"/>
      <c r="FNM36" s="50"/>
      <c r="FNN36" s="50"/>
      <c r="FNO36" s="50"/>
      <c r="FNP36" s="50"/>
      <c r="FNQ36" s="50"/>
      <c r="FNR36" s="50"/>
      <c r="FNS36" s="50"/>
      <c r="FNT36" s="50"/>
      <c r="FNU36" s="50"/>
      <c r="FNV36" s="50"/>
      <c r="FNW36" s="50"/>
      <c r="FNX36" s="50"/>
      <c r="FNY36" s="50"/>
      <c r="FNZ36" s="50"/>
      <c r="FOA36" s="50"/>
      <c r="FOB36" s="50"/>
      <c r="FOC36" s="50"/>
      <c r="FOD36" s="50"/>
      <c r="FOE36" s="50"/>
      <c r="FOF36" s="50"/>
      <c r="FOG36" s="50"/>
      <c r="FOH36" s="50"/>
      <c r="FOI36" s="50"/>
      <c r="FOJ36" s="50"/>
      <c r="FOK36" s="50"/>
      <c r="FOL36" s="50"/>
      <c r="FOM36" s="50"/>
      <c r="FON36" s="50"/>
      <c r="FOO36" s="50"/>
      <c r="FOP36" s="50"/>
      <c r="FOQ36" s="50"/>
      <c r="FOR36" s="50"/>
      <c r="FOS36" s="50"/>
      <c r="FOT36" s="50"/>
      <c r="FOU36" s="50"/>
      <c r="FOV36" s="50"/>
      <c r="FOW36" s="50"/>
      <c r="FOX36" s="50"/>
      <c r="FOY36" s="50"/>
      <c r="FOZ36" s="50"/>
      <c r="FPA36" s="50"/>
      <c r="FPB36" s="50"/>
      <c r="FPC36" s="50"/>
      <c r="FPD36" s="50"/>
      <c r="FPE36" s="50"/>
      <c r="FPF36" s="50"/>
      <c r="FPG36" s="50"/>
      <c r="FPH36" s="50"/>
      <c r="FPI36" s="50"/>
      <c r="FPJ36" s="50"/>
      <c r="FPK36" s="50"/>
      <c r="FPL36" s="50"/>
      <c r="FPM36" s="50"/>
      <c r="FPN36" s="50"/>
      <c r="FPO36" s="50"/>
      <c r="FPP36" s="50"/>
      <c r="FPQ36" s="50"/>
      <c r="FPR36" s="50"/>
      <c r="FPS36" s="50"/>
      <c r="FPT36" s="50"/>
      <c r="FPU36" s="50"/>
      <c r="FPV36" s="50"/>
      <c r="FPW36" s="50"/>
      <c r="FPX36" s="50"/>
      <c r="FPY36" s="50"/>
      <c r="FPZ36" s="50"/>
      <c r="FQA36" s="50"/>
      <c r="FQB36" s="50"/>
      <c r="FQC36" s="50"/>
      <c r="FQD36" s="50"/>
      <c r="FQE36" s="50"/>
      <c r="FQF36" s="50"/>
      <c r="FQG36" s="50"/>
      <c r="FQH36" s="50"/>
      <c r="FQI36" s="50"/>
      <c r="FQJ36" s="50"/>
      <c r="FQK36" s="50"/>
      <c r="FQL36" s="50"/>
      <c r="FQM36" s="50"/>
      <c r="FQN36" s="50"/>
      <c r="FQO36" s="50"/>
      <c r="FQP36" s="50"/>
      <c r="FQQ36" s="50"/>
      <c r="FQR36" s="50"/>
      <c r="FQS36" s="50"/>
      <c r="FQT36" s="50"/>
      <c r="FQU36" s="50"/>
      <c r="FQV36" s="50"/>
      <c r="FQW36" s="50"/>
      <c r="FQX36" s="50"/>
      <c r="FQY36" s="50"/>
      <c r="FQZ36" s="50"/>
      <c r="FRA36" s="50"/>
      <c r="FRB36" s="50"/>
      <c r="FRC36" s="50"/>
      <c r="FRD36" s="50"/>
      <c r="FRE36" s="50"/>
      <c r="FRF36" s="50"/>
      <c r="FRG36" s="50"/>
      <c r="FRH36" s="50"/>
      <c r="FRI36" s="50"/>
      <c r="FRJ36" s="50"/>
      <c r="FRK36" s="50"/>
      <c r="FRL36" s="50"/>
      <c r="FRM36" s="50"/>
      <c r="FRN36" s="50"/>
      <c r="FRO36" s="50"/>
      <c r="FRP36" s="50"/>
      <c r="FRQ36" s="50"/>
      <c r="FRR36" s="50"/>
      <c r="FRS36" s="50"/>
      <c r="FRT36" s="50"/>
      <c r="FRU36" s="50"/>
      <c r="FRV36" s="50"/>
      <c r="FRW36" s="50"/>
      <c r="FRX36" s="50"/>
      <c r="FRY36" s="50"/>
      <c r="FRZ36" s="50"/>
      <c r="FSA36" s="50"/>
      <c r="FSB36" s="50"/>
      <c r="FSC36" s="50"/>
      <c r="FSD36" s="50"/>
      <c r="FSE36" s="50"/>
      <c r="FSF36" s="50"/>
      <c r="FSG36" s="50"/>
      <c r="FSH36" s="50"/>
      <c r="FSI36" s="50"/>
      <c r="FSJ36" s="50"/>
      <c r="FSK36" s="50"/>
      <c r="FSL36" s="50"/>
      <c r="FSM36" s="50"/>
      <c r="FSN36" s="50"/>
      <c r="FSO36" s="50"/>
      <c r="FSP36" s="50"/>
      <c r="FSQ36" s="50"/>
      <c r="FSR36" s="50"/>
      <c r="FSS36" s="50"/>
      <c r="FST36" s="50"/>
      <c r="FSU36" s="50"/>
      <c r="FSV36" s="50"/>
      <c r="FSW36" s="50"/>
      <c r="FSX36" s="50"/>
      <c r="FSY36" s="50"/>
      <c r="FSZ36" s="50"/>
      <c r="FTA36" s="50"/>
      <c r="FTB36" s="50"/>
      <c r="FTC36" s="50"/>
      <c r="FTD36" s="50"/>
      <c r="FTE36" s="50"/>
      <c r="FTF36" s="50"/>
      <c r="FTG36" s="50"/>
      <c r="FTH36" s="50"/>
      <c r="FTI36" s="50"/>
      <c r="FTJ36" s="50"/>
      <c r="FTK36" s="50"/>
      <c r="FTL36" s="50"/>
      <c r="FTM36" s="50"/>
      <c r="FTN36" s="50"/>
      <c r="FTO36" s="50"/>
      <c r="FTP36" s="50"/>
      <c r="FTQ36" s="50"/>
      <c r="FTR36" s="50"/>
      <c r="FTS36" s="50"/>
      <c r="FTT36" s="50"/>
      <c r="FTU36" s="50"/>
      <c r="FTV36" s="50"/>
      <c r="FTW36" s="50"/>
      <c r="FTX36" s="50"/>
      <c r="FTY36" s="50"/>
      <c r="FTZ36" s="50"/>
      <c r="FUA36" s="50"/>
      <c r="FUB36" s="50"/>
      <c r="FUC36" s="50"/>
      <c r="FUD36" s="50"/>
      <c r="FUE36" s="50"/>
      <c r="FUF36" s="50"/>
      <c r="FUG36" s="50"/>
      <c r="FUH36" s="50"/>
      <c r="FUI36" s="50"/>
      <c r="FUJ36" s="50"/>
      <c r="FUK36" s="50"/>
      <c r="FUL36" s="50"/>
      <c r="FUM36" s="50"/>
      <c r="FUN36" s="50"/>
      <c r="FUO36" s="50"/>
      <c r="FUP36" s="50"/>
      <c r="FUQ36" s="50"/>
      <c r="FUR36" s="50"/>
      <c r="FUS36" s="50"/>
      <c r="FUT36" s="50"/>
      <c r="FUU36" s="50"/>
      <c r="FUV36" s="50"/>
      <c r="FUW36" s="50"/>
      <c r="FUX36" s="50"/>
      <c r="FUY36" s="50"/>
      <c r="FUZ36" s="50"/>
      <c r="FVA36" s="50"/>
      <c r="FVB36" s="50"/>
      <c r="FVC36" s="50"/>
      <c r="FVD36" s="50"/>
      <c r="FVE36" s="50"/>
      <c r="FVF36" s="50"/>
      <c r="FVG36" s="50"/>
      <c r="FVH36" s="50"/>
      <c r="FVI36" s="50"/>
      <c r="FVJ36" s="50"/>
      <c r="FVK36" s="50"/>
      <c r="FVL36" s="50"/>
      <c r="FVM36" s="50"/>
      <c r="FVN36" s="50"/>
      <c r="FVO36" s="50"/>
      <c r="FVP36" s="50"/>
      <c r="FVQ36" s="50"/>
      <c r="FVR36" s="50"/>
      <c r="FVS36" s="50"/>
      <c r="FVT36" s="50"/>
      <c r="FVU36" s="50"/>
      <c r="FVV36" s="50"/>
      <c r="FVW36" s="50"/>
      <c r="FVX36" s="50"/>
      <c r="FVY36" s="50"/>
      <c r="FVZ36" s="50"/>
      <c r="FWA36" s="50"/>
      <c r="FWB36" s="50"/>
      <c r="FWC36" s="50"/>
      <c r="FWD36" s="50"/>
      <c r="FWE36" s="50"/>
      <c r="FWF36" s="50"/>
      <c r="FWG36" s="50"/>
      <c r="FWH36" s="50"/>
      <c r="FWI36" s="50"/>
      <c r="FWJ36" s="50"/>
      <c r="FWK36" s="50"/>
      <c r="FWL36" s="50"/>
      <c r="FWM36" s="50"/>
      <c r="FWN36" s="50"/>
      <c r="FWO36" s="50"/>
      <c r="FWP36" s="50"/>
      <c r="FWQ36" s="50"/>
      <c r="FWR36" s="50"/>
      <c r="FWS36" s="50"/>
      <c r="FWT36" s="50"/>
      <c r="FWU36" s="50"/>
      <c r="FWV36" s="50"/>
      <c r="FWW36" s="50"/>
      <c r="FWX36" s="50"/>
      <c r="FWY36" s="50"/>
      <c r="FWZ36" s="50"/>
      <c r="FXA36" s="50"/>
      <c r="FXB36" s="50"/>
      <c r="FXC36" s="50"/>
      <c r="FXD36" s="50"/>
      <c r="FXE36" s="50"/>
      <c r="FXF36" s="50"/>
      <c r="FXG36" s="50"/>
      <c r="FXH36" s="50"/>
      <c r="FXI36" s="50"/>
      <c r="FXJ36" s="50"/>
      <c r="FXK36" s="50"/>
      <c r="FXL36" s="50"/>
      <c r="FXM36" s="50"/>
      <c r="FXN36" s="50"/>
      <c r="FXO36" s="50"/>
      <c r="FXP36" s="50"/>
      <c r="FXQ36" s="50"/>
      <c r="FXR36" s="50"/>
      <c r="FXS36" s="50"/>
      <c r="FXT36" s="50"/>
      <c r="FXU36" s="50"/>
      <c r="FXV36" s="50"/>
      <c r="FXW36" s="50"/>
      <c r="FXX36" s="50"/>
      <c r="FXY36" s="50"/>
      <c r="FXZ36" s="50"/>
      <c r="FYA36" s="50"/>
      <c r="FYB36" s="50"/>
      <c r="FYC36" s="50"/>
      <c r="FYD36" s="50"/>
      <c r="FYE36" s="50"/>
      <c r="FYF36" s="50"/>
      <c r="FYG36" s="50"/>
      <c r="FYH36" s="50"/>
      <c r="FYI36" s="50"/>
      <c r="FYJ36" s="50"/>
      <c r="FYK36" s="50"/>
      <c r="FYL36" s="50"/>
      <c r="FYM36" s="50"/>
      <c r="FYN36" s="50"/>
      <c r="FYO36" s="50"/>
      <c r="FYP36" s="50"/>
      <c r="FYQ36" s="50"/>
      <c r="FYR36" s="50"/>
      <c r="FYS36" s="50"/>
      <c r="FYT36" s="50"/>
      <c r="FYU36" s="50"/>
      <c r="FYV36" s="50"/>
      <c r="FYW36" s="50"/>
      <c r="FYX36" s="50"/>
      <c r="FYY36" s="50"/>
      <c r="FYZ36" s="50"/>
      <c r="FZA36" s="50"/>
      <c r="FZB36" s="50"/>
      <c r="FZC36" s="50"/>
      <c r="FZD36" s="50"/>
      <c r="FZE36" s="50"/>
      <c r="FZF36" s="50"/>
      <c r="FZG36" s="50"/>
      <c r="FZH36" s="50"/>
      <c r="FZI36" s="50"/>
      <c r="FZJ36" s="50"/>
      <c r="FZK36" s="50"/>
      <c r="FZL36" s="50"/>
      <c r="FZM36" s="50"/>
      <c r="FZN36" s="50"/>
      <c r="FZO36" s="50"/>
      <c r="FZP36" s="50"/>
      <c r="FZQ36" s="50"/>
      <c r="FZR36" s="50"/>
      <c r="FZS36" s="50"/>
      <c r="FZT36" s="50"/>
      <c r="FZU36" s="50"/>
      <c r="FZV36" s="50"/>
      <c r="FZW36" s="50"/>
      <c r="FZX36" s="50"/>
      <c r="FZY36" s="50"/>
      <c r="FZZ36" s="50"/>
      <c r="GAA36" s="50"/>
      <c r="GAB36" s="50"/>
      <c r="GAC36" s="50"/>
      <c r="GAD36" s="50"/>
      <c r="GAE36" s="50"/>
      <c r="GAF36" s="50"/>
      <c r="GAG36" s="50"/>
      <c r="GAH36" s="50"/>
      <c r="GAI36" s="50"/>
      <c r="GAJ36" s="50"/>
      <c r="GAK36" s="50"/>
      <c r="GAL36" s="50"/>
      <c r="GAM36" s="50"/>
      <c r="GAN36" s="50"/>
      <c r="GAO36" s="50"/>
      <c r="GAP36" s="50"/>
      <c r="GAQ36" s="50"/>
      <c r="GAR36" s="50"/>
      <c r="GAS36" s="50"/>
      <c r="GAT36" s="50"/>
      <c r="GAU36" s="50"/>
      <c r="GAV36" s="50"/>
      <c r="GAW36" s="50"/>
      <c r="GAX36" s="50"/>
      <c r="GAY36" s="50"/>
      <c r="GAZ36" s="50"/>
      <c r="GBA36" s="50"/>
      <c r="GBB36" s="50"/>
      <c r="GBC36" s="50"/>
      <c r="GBD36" s="50"/>
      <c r="GBE36" s="50"/>
      <c r="GBF36" s="50"/>
      <c r="GBG36" s="50"/>
      <c r="GBH36" s="50"/>
      <c r="GBI36" s="50"/>
      <c r="GBJ36" s="50"/>
      <c r="GBK36" s="50"/>
      <c r="GBL36" s="50"/>
      <c r="GBM36" s="50"/>
      <c r="GBN36" s="50"/>
      <c r="GBO36" s="50"/>
      <c r="GBP36" s="50"/>
      <c r="GBQ36" s="50"/>
      <c r="GBR36" s="50"/>
      <c r="GBS36" s="50"/>
      <c r="GBT36" s="50"/>
      <c r="GBU36" s="50"/>
      <c r="GBV36" s="50"/>
      <c r="GBW36" s="50"/>
      <c r="GBX36" s="50"/>
      <c r="GBY36" s="50"/>
      <c r="GBZ36" s="50"/>
      <c r="GCA36" s="50"/>
      <c r="GCB36" s="50"/>
      <c r="GCC36" s="50"/>
      <c r="GCD36" s="50"/>
      <c r="GCE36" s="50"/>
      <c r="GCF36" s="50"/>
      <c r="GCG36" s="50"/>
      <c r="GCH36" s="50"/>
      <c r="GCI36" s="50"/>
      <c r="GCJ36" s="50"/>
      <c r="GCK36" s="50"/>
      <c r="GCL36" s="50"/>
      <c r="GCM36" s="50"/>
      <c r="GCN36" s="50"/>
      <c r="GCO36" s="50"/>
      <c r="GCP36" s="50"/>
      <c r="GCQ36" s="50"/>
      <c r="GCR36" s="50"/>
      <c r="GCS36" s="50"/>
      <c r="GCT36" s="50"/>
      <c r="GCU36" s="50"/>
      <c r="GCV36" s="50"/>
      <c r="GCW36" s="50"/>
      <c r="GCX36" s="50"/>
      <c r="GCY36" s="50"/>
      <c r="GCZ36" s="50"/>
      <c r="GDA36" s="50"/>
      <c r="GDB36" s="50"/>
      <c r="GDC36" s="50"/>
      <c r="GDD36" s="50"/>
      <c r="GDE36" s="50"/>
      <c r="GDF36" s="50"/>
      <c r="GDG36" s="50"/>
      <c r="GDH36" s="50"/>
      <c r="GDI36" s="50"/>
      <c r="GDJ36" s="50"/>
      <c r="GDK36" s="50"/>
      <c r="GDL36" s="50"/>
      <c r="GDM36" s="50"/>
      <c r="GDN36" s="50"/>
      <c r="GDO36" s="50"/>
      <c r="GDP36" s="50"/>
      <c r="GDQ36" s="50"/>
      <c r="GDR36" s="50"/>
      <c r="GDS36" s="50"/>
      <c r="GDT36" s="50"/>
      <c r="GDU36" s="50"/>
      <c r="GDV36" s="50"/>
      <c r="GDW36" s="50"/>
      <c r="GDX36" s="50"/>
      <c r="GDY36" s="50"/>
      <c r="GDZ36" s="50"/>
      <c r="GEA36" s="50"/>
      <c r="GEB36" s="50"/>
      <c r="GEC36" s="50"/>
      <c r="GED36" s="50"/>
      <c r="GEE36" s="50"/>
      <c r="GEF36" s="50"/>
      <c r="GEG36" s="50"/>
      <c r="GEH36" s="50"/>
      <c r="GEI36" s="50"/>
      <c r="GEJ36" s="50"/>
      <c r="GEK36" s="50"/>
      <c r="GEL36" s="50"/>
      <c r="GEM36" s="50"/>
      <c r="GEN36" s="50"/>
      <c r="GEO36" s="50"/>
      <c r="GEP36" s="50"/>
      <c r="GEQ36" s="50"/>
      <c r="GER36" s="50"/>
      <c r="GES36" s="50"/>
      <c r="GET36" s="50"/>
      <c r="GEU36" s="50"/>
      <c r="GEV36" s="50"/>
      <c r="GEW36" s="50"/>
      <c r="GEX36" s="50"/>
      <c r="GEY36" s="50"/>
      <c r="GEZ36" s="50"/>
      <c r="GFA36" s="50"/>
      <c r="GFB36" s="50"/>
      <c r="GFC36" s="50"/>
      <c r="GFD36" s="50"/>
      <c r="GFE36" s="50"/>
      <c r="GFF36" s="50"/>
      <c r="GFG36" s="50"/>
      <c r="GFH36" s="50"/>
      <c r="GFI36" s="50"/>
      <c r="GFJ36" s="50"/>
      <c r="GFK36" s="50"/>
      <c r="GFL36" s="50"/>
      <c r="GFM36" s="50"/>
      <c r="GFN36" s="50"/>
      <c r="GFO36" s="50"/>
      <c r="GFP36" s="50"/>
      <c r="GFQ36" s="50"/>
      <c r="GFR36" s="50"/>
      <c r="GFS36" s="50"/>
      <c r="GFT36" s="50"/>
      <c r="GFU36" s="50"/>
      <c r="GFV36" s="50"/>
      <c r="GFW36" s="50"/>
      <c r="GFX36" s="50"/>
      <c r="GFY36" s="50"/>
      <c r="GFZ36" s="50"/>
      <c r="GGA36" s="50"/>
      <c r="GGB36" s="50"/>
      <c r="GGC36" s="50"/>
      <c r="GGD36" s="50"/>
      <c r="GGE36" s="50"/>
      <c r="GGF36" s="50"/>
      <c r="GGG36" s="50"/>
      <c r="GGH36" s="50"/>
      <c r="GGI36" s="50"/>
      <c r="GGJ36" s="50"/>
      <c r="GGK36" s="50"/>
      <c r="GGL36" s="50"/>
      <c r="GGM36" s="50"/>
      <c r="GGN36" s="50"/>
      <c r="GGO36" s="50"/>
      <c r="GGP36" s="50"/>
      <c r="GGQ36" s="50"/>
      <c r="GGR36" s="50"/>
      <c r="GGS36" s="50"/>
      <c r="GGT36" s="50"/>
      <c r="GGU36" s="50"/>
      <c r="GGV36" s="50"/>
      <c r="GGW36" s="50"/>
      <c r="GGX36" s="50"/>
      <c r="GGY36" s="50"/>
      <c r="GGZ36" s="50"/>
      <c r="GHA36" s="50"/>
      <c r="GHB36" s="50"/>
      <c r="GHC36" s="50"/>
      <c r="GHD36" s="50"/>
      <c r="GHE36" s="50"/>
      <c r="GHF36" s="50"/>
      <c r="GHG36" s="50"/>
      <c r="GHH36" s="50"/>
      <c r="GHI36" s="50"/>
      <c r="GHJ36" s="50"/>
      <c r="GHK36" s="50"/>
      <c r="GHL36" s="50"/>
      <c r="GHM36" s="50"/>
      <c r="GHN36" s="50"/>
      <c r="GHO36" s="50"/>
      <c r="GHP36" s="50"/>
      <c r="GHQ36" s="50"/>
      <c r="GHR36" s="50"/>
      <c r="GHS36" s="50"/>
      <c r="GHT36" s="50"/>
      <c r="GHU36" s="50"/>
      <c r="GHV36" s="50"/>
      <c r="GHW36" s="50"/>
      <c r="GHX36" s="50"/>
      <c r="GHY36" s="50"/>
      <c r="GHZ36" s="50"/>
      <c r="GIA36" s="50"/>
      <c r="GIB36" s="50"/>
      <c r="GIC36" s="50"/>
      <c r="GID36" s="50"/>
      <c r="GIE36" s="50"/>
      <c r="GIF36" s="50"/>
      <c r="GIG36" s="50"/>
      <c r="GIH36" s="50"/>
      <c r="GII36" s="50"/>
      <c r="GIJ36" s="50"/>
      <c r="GIK36" s="50"/>
      <c r="GIL36" s="50"/>
      <c r="GIM36" s="50"/>
      <c r="GIN36" s="50"/>
      <c r="GIO36" s="50"/>
      <c r="GIP36" s="50"/>
      <c r="GIQ36" s="50"/>
      <c r="GIR36" s="50"/>
      <c r="GIS36" s="50"/>
      <c r="GIT36" s="50"/>
      <c r="GIU36" s="50"/>
      <c r="GIV36" s="50"/>
      <c r="GIW36" s="50"/>
      <c r="GIX36" s="50"/>
      <c r="GIY36" s="50"/>
      <c r="GIZ36" s="50"/>
      <c r="GJA36" s="50"/>
      <c r="GJB36" s="50"/>
      <c r="GJC36" s="50"/>
      <c r="GJD36" s="50"/>
      <c r="GJE36" s="50"/>
      <c r="GJF36" s="50"/>
      <c r="GJG36" s="50"/>
      <c r="GJH36" s="50"/>
      <c r="GJI36" s="50"/>
      <c r="GJJ36" s="50"/>
      <c r="GJK36" s="50"/>
      <c r="GJL36" s="50"/>
      <c r="GJM36" s="50"/>
      <c r="GJN36" s="50"/>
      <c r="GJO36" s="50"/>
      <c r="GJP36" s="50"/>
      <c r="GJQ36" s="50"/>
      <c r="GJR36" s="50"/>
      <c r="GJS36" s="50"/>
      <c r="GJT36" s="50"/>
      <c r="GJU36" s="50"/>
      <c r="GJV36" s="50"/>
      <c r="GJW36" s="50"/>
      <c r="GJX36" s="50"/>
      <c r="GJY36" s="50"/>
      <c r="GJZ36" s="50"/>
      <c r="GKA36" s="50"/>
      <c r="GKB36" s="50"/>
      <c r="GKC36" s="50"/>
      <c r="GKD36" s="50"/>
      <c r="GKE36" s="50"/>
      <c r="GKF36" s="50"/>
      <c r="GKG36" s="50"/>
      <c r="GKH36" s="50"/>
      <c r="GKI36" s="50"/>
      <c r="GKJ36" s="50"/>
      <c r="GKK36" s="50"/>
      <c r="GKL36" s="50"/>
      <c r="GKM36" s="50"/>
      <c r="GKN36" s="50"/>
      <c r="GKO36" s="50"/>
      <c r="GKP36" s="50"/>
      <c r="GKQ36" s="50"/>
      <c r="GKR36" s="50"/>
      <c r="GKS36" s="50"/>
      <c r="GKT36" s="50"/>
      <c r="GKU36" s="50"/>
      <c r="GKV36" s="50"/>
      <c r="GKW36" s="50"/>
      <c r="GKX36" s="50"/>
      <c r="GKY36" s="50"/>
      <c r="GKZ36" s="50"/>
      <c r="GLA36" s="50"/>
      <c r="GLB36" s="50"/>
      <c r="GLC36" s="50"/>
      <c r="GLD36" s="50"/>
      <c r="GLE36" s="50"/>
      <c r="GLF36" s="50"/>
      <c r="GLG36" s="50"/>
      <c r="GLH36" s="50"/>
      <c r="GLI36" s="50"/>
      <c r="GLJ36" s="50"/>
      <c r="GLK36" s="50"/>
      <c r="GLL36" s="50"/>
      <c r="GLM36" s="50"/>
      <c r="GLN36" s="50"/>
      <c r="GLO36" s="50"/>
      <c r="GLP36" s="50"/>
      <c r="GLQ36" s="50"/>
      <c r="GLR36" s="50"/>
      <c r="GLS36" s="50"/>
      <c r="GLT36" s="50"/>
      <c r="GLU36" s="50"/>
      <c r="GLV36" s="50"/>
      <c r="GLW36" s="50"/>
      <c r="GLX36" s="50"/>
      <c r="GLY36" s="50"/>
      <c r="GLZ36" s="50"/>
      <c r="GMA36" s="50"/>
      <c r="GMB36" s="50"/>
      <c r="GMC36" s="50"/>
      <c r="GMD36" s="50"/>
      <c r="GME36" s="50"/>
      <c r="GMF36" s="50"/>
      <c r="GMG36" s="50"/>
      <c r="GMH36" s="50"/>
      <c r="GMI36" s="50"/>
      <c r="GMJ36" s="50"/>
      <c r="GMK36" s="50"/>
      <c r="GML36" s="50"/>
      <c r="GMM36" s="50"/>
      <c r="GMN36" s="50"/>
      <c r="GMO36" s="50"/>
      <c r="GMP36" s="50"/>
      <c r="GMQ36" s="50"/>
      <c r="GMR36" s="50"/>
      <c r="GMS36" s="50"/>
      <c r="GMT36" s="50"/>
      <c r="GMU36" s="50"/>
      <c r="GMV36" s="50"/>
      <c r="GMW36" s="50"/>
      <c r="GMX36" s="50"/>
      <c r="GMY36" s="50"/>
      <c r="GMZ36" s="50"/>
      <c r="GNA36" s="50"/>
      <c r="GNB36" s="50"/>
      <c r="GNC36" s="50"/>
      <c r="GND36" s="50"/>
      <c r="GNE36" s="50"/>
      <c r="GNF36" s="50"/>
      <c r="GNG36" s="50"/>
      <c r="GNH36" s="50"/>
      <c r="GNI36" s="50"/>
      <c r="GNJ36" s="50"/>
      <c r="GNK36" s="50"/>
      <c r="GNL36" s="50"/>
      <c r="GNM36" s="50"/>
      <c r="GNN36" s="50"/>
      <c r="GNO36" s="50"/>
      <c r="GNP36" s="50"/>
      <c r="GNQ36" s="50"/>
      <c r="GNR36" s="50"/>
      <c r="GNS36" s="50"/>
      <c r="GNT36" s="50"/>
      <c r="GNU36" s="50"/>
      <c r="GNV36" s="50"/>
      <c r="GNW36" s="50"/>
      <c r="GNX36" s="50"/>
      <c r="GNY36" s="50"/>
      <c r="GNZ36" s="50"/>
      <c r="GOA36" s="50"/>
      <c r="GOB36" s="50"/>
      <c r="GOC36" s="50"/>
      <c r="GOD36" s="50"/>
      <c r="GOE36" s="50"/>
      <c r="GOF36" s="50"/>
      <c r="GOG36" s="50"/>
      <c r="GOH36" s="50"/>
      <c r="GOI36" s="50"/>
      <c r="GOJ36" s="50"/>
      <c r="GOK36" s="50"/>
      <c r="GOL36" s="50"/>
      <c r="GOM36" s="50"/>
      <c r="GON36" s="50"/>
      <c r="GOO36" s="50"/>
      <c r="GOP36" s="50"/>
      <c r="GOQ36" s="50"/>
      <c r="GOR36" s="50"/>
      <c r="GOS36" s="50"/>
      <c r="GOT36" s="50"/>
      <c r="GOU36" s="50"/>
      <c r="GOV36" s="50"/>
      <c r="GOW36" s="50"/>
      <c r="GOX36" s="50"/>
      <c r="GOY36" s="50"/>
      <c r="GOZ36" s="50"/>
      <c r="GPA36" s="50"/>
      <c r="GPB36" s="50"/>
      <c r="GPC36" s="50"/>
      <c r="GPD36" s="50"/>
      <c r="GPE36" s="50"/>
      <c r="GPF36" s="50"/>
      <c r="GPG36" s="50"/>
      <c r="GPH36" s="50"/>
      <c r="GPI36" s="50"/>
      <c r="GPJ36" s="50"/>
      <c r="GPK36" s="50"/>
      <c r="GPL36" s="50"/>
      <c r="GPM36" s="50"/>
      <c r="GPN36" s="50"/>
      <c r="GPO36" s="50"/>
      <c r="GPP36" s="50"/>
      <c r="GPQ36" s="50"/>
      <c r="GPR36" s="50"/>
      <c r="GPS36" s="50"/>
      <c r="GPT36" s="50"/>
      <c r="GPU36" s="50"/>
      <c r="GPV36" s="50"/>
      <c r="GPW36" s="50"/>
      <c r="GPX36" s="50"/>
      <c r="GPY36" s="50"/>
      <c r="GPZ36" s="50"/>
      <c r="GQA36" s="50"/>
      <c r="GQB36" s="50"/>
      <c r="GQC36" s="50"/>
      <c r="GQD36" s="50"/>
      <c r="GQE36" s="50"/>
      <c r="GQF36" s="50"/>
      <c r="GQG36" s="50"/>
      <c r="GQH36" s="50"/>
      <c r="GQI36" s="50"/>
      <c r="GQJ36" s="50"/>
      <c r="GQK36" s="50"/>
      <c r="GQL36" s="50"/>
      <c r="GQM36" s="50"/>
      <c r="GQN36" s="50"/>
      <c r="GQO36" s="50"/>
      <c r="GQP36" s="50"/>
      <c r="GQQ36" s="50"/>
      <c r="GQR36" s="50"/>
      <c r="GQS36" s="50"/>
      <c r="GQT36" s="50"/>
      <c r="GQU36" s="50"/>
      <c r="GQV36" s="50"/>
      <c r="GQW36" s="50"/>
      <c r="GQX36" s="50"/>
      <c r="GQY36" s="50"/>
      <c r="GQZ36" s="50"/>
      <c r="GRA36" s="50"/>
      <c r="GRB36" s="50"/>
      <c r="GRC36" s="50"/>
      <c r="GRD36" s="50"/>
      <c r="GRE36" s="50"/>
      <c r="GRF36" s="50"/>
      <c r="GRG36" s="50"/>
      <c r="GRH36" s="50"/>
      <c r="GRI36" s="50"/>
      <c r="GRJ36" s="50"/>
      <c r="GRK36" s="50"/>
      <c r="GRL36" s="50"/>
      <c r="GRM36" s="50"/>
      <c r="GRN36" s="50"/>
      <c r="GRO36" s="50"/>
      <c r="GRP36" s="50"/>
      <c r="GRQ36" s="50"/>
      <c r="GRR36" s="50"/>
      <c r="GRS36" s="50"/>
      <c r="GRT36" s="50"/>
      <c r="GRU36" s="50"/>
      <c r="GRV36" s="50"/>
      <c r="GRW36" s="50"/>
      <c r="GRX36" s="50"/>
      <c r="GRY36" s="50"/>
      <c r="GRZ36" s="50"/>
      <c r="GSA36" s="50"/>
      <c r="GSB36" s="50"/>
      <c r="GSC36" s="50"/>
      <c r="GSD36" s="50"/>
      <c r="GSE36" s="50"/>
      <c r="GSF36" s="50"/>
      <c r="GSG36" s="50"/>
      <c r="GSH36" s="50"/>
      <c r="GSI36" s="50"/>
      <c r="GSJ36" s="50"/>
      <c r="GSK36" s="50"/>
      <c r="GSL36" s="50"/>
      <c r="GSM36" s="50"/>
      <c r="GSN36" s="50"/>
      <c r="GSO36" s="50"/>
      <c r="GSP36" s="50"/>
      <c r="GSQ36" s="50"/>
      <c r="GSR36" s="50"/>
      <c r="GSS36" s="50"/>
      <c r="GST36" s="50"/>
      <c r="GSU36" s="50"/>
      <c r="GSV36" s="50"/>
      <c r="GSW36" s="50"/>
      <c r="GSX36" s="50"/>
      <c r="GSY36" s="50"/>
      <c r="GSZ36" s="50"/>
      <c r="GTA36" s="50"/>
      <c r="GTB36" s="50"/>
      <c r="GTC36" s="50"/>
      <c r="GTD36" s="50"/>
      <c r="GTE36" s="50"/>
      <c r="GTF36" s="50"/>
      <c r="GTG36" s="50"/>
      <c r="GTH36" s="50"/>
      <c r="GTI36" s="50"/>
      <c r="GTJ36" s="50"/>
      <c r="GTK36" s="50"/>
      <c r="GTL36" s="50"/>
      <c r="GTM36" s="50"/>
      <c r="GTN36" s="50"/>
      <c r="GTO36" s="50"/>
      <c r="GTP36" s="50"/>
      <c r="GTQ36" s="50"/>
      <c r="GTR36" s="50"/>
      <c r="GTS36" s="50"/>
      <c r="GTT36" s="50"/>
      <c r="GTU36" s="50"/>
      <c r="GTV36" s="50"/>
      <c r="GTW36" s="50"/>
      <c r="GTX36" s="50"/>
      <c r="GTY36" s="50"/>
      <c r="GTZ36" s="50"/>
      <c r="GUA36" s="50"/>
      <c r="GUB36" s="50"/>
      <c r="GUC36" s="50"/>
      <c r="GUD36" s="50"/>
      <c r="GUE36" s="50"/>
      <c r="GUF36" s="50"/>
      <c r="GUG36" s="50"/>
      <c r="GUH36" s="50"/>
      <c r="GUI36" s="50"/>
      <c r="GUJ36" s="50"/>
      <c r="GUK36" s="50"/>
      <c r="GUL36" s="50"/>
      <c r="GUM36" s="50"/>
      <c r="GUN36" s="50"/>
      <c r="GUO36" s="50"/>
      <c r="GUP36" s="50"/>
      <c r="GUQ36" s="50"/>
      <c r="GUR36" s="50"/>
      <c r="GUS36" s="50"/>
      <c r="GUT36" s="50"/>
      <c r="GUU36" s="50"/>
      <c r="GUV36" s="50"/>
      <c r="GUW36" s="50"/>
      <c r="GUX36" s="50"/>
      <c r="GUY36" s="50"/>
      <c r="GUZ36" s="50"/>
      <c r="GVA36" s="50"/>
      <c r="GVB36" s="50"/>
      <c r="GVC36" s="50"/>
      <c r="GVD36" s="50"/>
      <c r="GVE36" s="50"/>
      <c r="GVF36" s="50"/>
      <c r="GVG36" s="50"/>
      <c r="GVH36" s="50"/>
      <c r="GVI36" s="50"/>
      <c r="GVJ36" s="50"/>
      <c r="GVK36" s="50"/>
      <c r="GVL36" s="50"/>
      <c r="GVM36" s="50"/>
      <c r="GVN36" s="50"/>
      <c r="GVO36" s="50"/>
      <c r="GVP36" s="50"/>
      <c r="GVQ36" s="50"/>
      <c r="GVR36" s="50"/>
      <c r="GVS36" s="50"/>
      <c r="GVT36" s="50"/>
      <c r="GVU36" s="50"/>
      <c r="GVV36" s="50"/>
      <c r="GVW36" s="50"/>
      <c r="GVX36" s="50"/>
      <c r="GVY36" s="50"/>
      <c r="GVZ36" s="50"/>
      <c r="GWA36" s="50"/>
      <c r="GWB36" s="50"/>
      <c r="GWC36" s="50"/>
      <c r="GWD36" s="50"/>
      <c r="GWE36" s="50"/>
      <c r="GWF36" s="50"/>
      <c r="GWG36" s="50"/>
      <c r="GWH36" s="50"/>
      <c r="GWI36" s="50"/>
      <c r="GWJ36" s="50"/>
      <c r="GWK36" s="50"/>
      <c r="GWL36" s="50"/>
      <c r="GWM36" s="50"/>
      <c r="GWN36" s="50"/>
      <c r="GWO36" s="50"/>
      <c r="GWP36" s="50"/>
      <c r="GWQ36" s="50"/>
      <c r="GWR36" s="50"/>
      <c r="GWS36" s="50"/>
      <c r="GWT36" s="50"/>
      <c r="GWU36" s="50"/>
      <c r="GWV36" s="50"/>
      <c r="GWW36" s="50"/>
      <c r="GWX36" s="50"/>
      <c r="GWY36" s="50"/>
      <c r="GWZ36" s="50"/>
      <c r="GXA36" s="50"/>
      <c r="GXB36" s="50"/>
      <c r="GXC36" s="50"/>
      <c r="GXD36" s="50"/>
      <c r="GXE36" s="50"/>
      <c r="GXF36" s="50"/>
      <c r="GXG36" s="50"/>
      <c r="GXH36" s="50"/>
      <c r="GXI36" s="50"/>
      <c r="GXJ36" s="50"/>
      <c r="GXK36" s="50"/>
      <c r="GXL36" s="50"/>
      <c r="GXM36" s="50"/>
      <c r="GXN36" s="50"/>
      <c r="GXO36" s="50"/>
      <c r="GXP36" s="50"/>
      <c r="GXQ36" s="50"/>
      <c r="GXR36" s="50"/>
      <c r="GXS36" s="50"/>
      <c r="GXT36" s="50"/>
      <c r="GXU36" s="50"/>
      <c r="GXV36" s="50"/>
      <c r="GXW36" s="50"/>
      <c r="GXX36" s="50"/>
      <c r="GXY36" s="50"/>
      <c r="GXZ36" s="50"/>
      <c r="GYA36" s="50"/>
      <c r="GYB36" s="50"/>
      <c r="GYC36" s="50"/>
      <c r="GYD36" s="50"/>
      <c r="GYE36" s="50"/>
      <c r="GYF36" s="50"/>
      <c r="GYG36" s="50"/>
      <c r="GYH36" s="50"/>
      <c r="GYI36" s="50"/>
      <c r="GYJ36" s="50"/>
      <c r="GYK36" s="50"/>
      <c r="GYL36" s="50"/>
      <c r="GYM36" s="50"/>
      <c r="GYN36" s="50"/>
      <c r="GYO36" s="50"/>
      <c r="GYP36" s="50"/>
      <c r="GYQ36" s="50"/>
      <c r="GYR36" s="50"/>
      <c r="GYS36" s="50"/>
      <c r="GYT36" s="50"/>
      <c r="GYU36" s="50"/>
      <c r="GYV36" s="50"/>
      <c r="GYW36" s="50"/>
      <c r="GYX36" s="50"/>
      <c r="GYY36" s="50"/>
      <c r="GYZ36" s="50"/>
      <c r="GZA36" s="50"/>
      <c r="GZB36" s="50"/>
      <c r="GZC36" s="50"/>
      <c r="GZD36" s="50"/>
      <c r="GZE36" s="50"/>
      <c r="GZF36" s="50"/>
      <c r="GZG36" s="50"/>
      <c r="GZH36" s="50"/>
      <c r="GZI36" s="50"/>
      <c r="GZJ36" s="50"/>
      <c r="GZK36" s="50"/>
      <c r="GZL36" s="50"/>
      <c r="GZM36" s="50"/>
      <c r="GZN36" s="50"/>
      <c r="GZO36" s="50"/>
      <c r="GZP36" s="50"/>
      <c r="GZQ36" s="50"/>
      <c r="GZR36" s="50"/>
      <c r="GZS36" s="50"/>
      <c r="GZT36" s="50"/>
      <c r="GZU36" s="50"/>
      <c r="GZV36" s="50"/>
      <c r="GZW36" s="50"/>
      <c r="GZX36" s="50"/>
      <c r="GZY36" s="50"/>
      <c r="GZZ36" s="50"/>
      <c r="HAA36" s="50"/>
      <c r="HAB36" s="50"/>
      <c r="HAC36" s="50"/>
      <c r="HAD36" s="50"/>
      <c r="HAE36" s="50"/>
      <c r="HAF36" s="50"/>
      <c r="HAG36" s="50"/>
      <c r="HAH36" s="50"/>
      <c r="HAI36" s="50"/>
      <c r="HAJ36" s="50"/>
      <c r="HAK36" s="50"/>
      <c r="HAL36" s="50"/>
      <c r="HAM36" s="50"/>
      <c r="HAN36" s="50"/>
      <c r="HAO36" s="50"/>
      <c r="HAP36" s="50"/>
      <c r="HAQ36" s="50"/>
      <c r="HAR36" s="50"/>
      <c r="HAS36" s="50"/>
      <c r="HAT36" s="50"/>
      <c r="HAU36" s="50"/>
      <c r="HAV36" s="50"/>
      <c r="HAW36" s="50"/>
      <c r="HAX36" s="50"/>
      <c r="HAY36" s="50"/>
      <c r="HAZ36" s="50"/>
      <c r="HBA36" s="50"/>
      <c r="HBB36" s="50"/>
      <c r="HBC36" s="50"/>
      <c r="HBD36" s="50"/>
      <c r="HBE36" s="50"/>
      <c r="HBF36" s="50"/>
      <c r="HBG36" s="50"/>
      <c r="HBH36" s="50"/>
      <c r="HBI36" s="50"/>
      <c r="HBJ36" s="50"/>
      <c r="HBK36" s="50"/>
      <c r="HBL36" s="50"/>
      <c r="HBM36" s="50"/>
      <c r="HBN36" s="50"/>
      <c r="HBO36" s="50"/>
      <c r="HBP36" s="50"/>
      <c r="HBQ36" s="50"/>
      <c r="HBR36" s="50"/>
      <c r="HBS36" s="50"/>
      <c r="HBT36" s="50"/>
      <c r="HBU36" s="50"/>
      <c r="HBV36" s="50"/>
      <c r="HBW36" s="50"/>
      <c r="HBX36" s="50"/>
      <c r="HBY36" s="50"/>
      <c r="HBZ36" s="50"/>
      <c r="HCA36" s="50"/>
      <c r="HCB36" s="50"/>
      <c r="HCC36" s="50"/>
      <c r="HCD36" s="50"/>
      <c r="HCE36" s="50"/>
      <c r="HCF36" s="50"/>
      <c r="HCG36" s="50"/>
      <c r="HCH36" s="50"/>
      <c r="HCI36" s="50"/>
      <c r="HCJ36" s="50"/>
      <c r="HCK36" s="50"/>
      <c r="HCL36" s="50"/>
      <c r="HCM36" s="50"/>
      <c r="HCN36" s="50"/>
      <c r="HCO36" s="50"/>
      <c r="HCP36" s="50"/>
      <c r="HCQ36" s="50"/>
      <c r="HCR36" s="50"/>
      <c r="HCS36" s="50"/>
      <c r="HCT36" s="50"/>
      <c r="HCU36" s="50"/>
      <c r="HCV36" s="50"/>
      <c r="HCW36" s="50"/>
      <c r="HCX36" s="50"/>
      <c r="HCY36" s="50"/>
      <c r="HCZ36" s="50"/>
      <c r="HDA36" s="50"/>
      <c r="HDB36" s="50"/>
      <c r="HDC36" s="50"/>
      <c r="HDD36" s="50"/>
      <c r="HDE36" s="50"/>
      <c r="HDF36" s="50"/>
      <c r="HDG36" s="50"/>
      <c r="HDH36" s="50"/>
      <c r="HDI36" s="50"/>
      <c r="HDJ36" s="50"/>
      <c r="HDK36" s="50"/>
      <c r="HDL36" s="50"/>
      <c r="HDM36" s="50"/>
      <c r="HDN36" s="50"/>
      <c r="HDO36" s="50"/>
      <c r="HDP36" s="50"/>
      <c r="HDQ36" s="50"/>
      <c r="HDR36" s="50"/>
      <c r="HDS36" s="50"/>
      <c r="HDT36" s="50"/>
      <c r="HDU36" s="50"/>
      <c r="HDV36" s="50"/>
      <c r="HDW36" s="50"/>
      <c r="HDX36" s="50"/>
      <c r="HDY36" s="50"/>
      <c r="HDZ36" s="50"/>
      <c r="HEA36" s="50"/>
      <c r="HEB36" s="50"/>
      <c r="HEC36" s="50"/>
      <c r="HED36" s="50"/>
      <c r="HEE36" s="50"/>
      <c r="HEF36" s="50"/>
      <c r="HEG36" s="50"/>
      <c r="HEH36" s="50"/>
      <c r="HEI36" s="50"/>
      <c r="HEJ36" s="50"/>
      <c r="HEK36" s="50"/>
      <c r="HEL36" s="50"/>
      <c r="HEM36" s="50"/>
      <c r="HEN36" s="50"/>
      <c r="HEO36" s="50"/>
      <c r="HEP36" s="50"/>
      <c r="HEQ36" s="50"/>
      <c r="HER36" s="50"/>
      <c r="HES36" s="50"/>
      <c r="HET36" s="50"/>
      <c r="HEU36" s="50"/>
      <c r="HEV36" s="50"/>
      <c r="HEW36" s="50"/>
      <c r="HEX36" s="50"/>
      <c r="HEY36" s="50"/>
      <c r="HEZ36" s="50"/>
      <c r="HFA36" s="50"/>
      <c r="HFB36" s="50"/>
      <c r="HFC36" s="50"/>
      <c r="HFD36" s="50"/>
      <c r="HFE36" s="50"/>
      <c r="HFF36" s="50"/>
      <c r="HFG36" s="50"/>
      <c r="HFH36" s="50"/>
      <c r="HFI36" s="50"/>
      <c r="HFJ36" s="50"/>
      <c r="HFK36" s="50"/>
      <c r="HFL36" s="50"/>
      <c r="HFM36" s="50"/>
      <c r="HFN36" s="50"/>
      <c r="HFO36" s="50"/>
      <c r="HFP36" s="50"/>
      <c r="HFQ36" s="50"/>
      <c r="HFR36" s="50"/>
      <c r="HFS36" s="50"/>
      <c r="HFT36" s="50"/>
      <c r="HFU36" s="50"/>
      <c r="HFV36" s="50"/>
      <c r="HFW36" s="50"/>
      <c r="HFX36" s="50"/>
      <c r="HFY36" s="50"/>
      <c r="HFZ36" s="50"/>
      <c r="HGA36" s="50"/>
      <c r="HGB36" s="50"/>
      <c r="HGC36" s="50"/>
      <c r="HGD36" s="50"/>
      <c r="HGE36" s="50"/>
      <c r="HGF36" s="50"/>
      <c r="HGG36" s="50"/>
      <c r="HGH36" s="50"/>
      <c r="HGI36" s="50"/>
      <c r="HGJ36" s="50"/>
      <c r="HGK36" s="50"/>
      <c r="HGL36" s="50"/>
      <c r="HGM36" s="50"/>
      <c r="HGN36" s="50"/>
      <c r="HGO36" s="50"/>
      <c r="HGP36" s="50"/>
      <c r="HGQ36" s="50"/>
      <c r="HGR36" s="50"/>
      <c r="HGS36" s="50"/>
      <c r="HGT36" s="50"/>
      <c r="HGU36" s="50"/>
      <c r="HGV36" s="50"/>
      <c r="HGW36" s="50"/>
      <c r="HGX36" s="50"/>
      <c r="HGY36" s="50"/>
      <c r="HGZ36" s="50"/>
      <c r="HHA36" s="50"/>
      <c r="HHB36" s="50"/>
      <c r="HHC36" s="50"/>
      <c r="HHD36" s="50"/>
      <c r="HHE36" s="50"/>
      <c r="HHF36" s="50"/>
      <c r="HHG36" s="50"/>
      <c r="HHH36" s="50"/>
      <c r="HHI36" s="50"/>
      <c r="HHJ36" s="50"/>
      <c r="HHK36" s="50"/>
      <c r="HHL36" s="50"/>
      <c r="HHM36" s="50"/>
      <c r="HHN36" s="50"/>
      <c r="HHO36" s="50"/>
      <c r="HHP36" s="50"/>
      <c r="HHQ36" s="50"/>
      <c r="HHR36" s="50"/>
      <c r="HHS36" s="50"/>
      <c r="HHT36" s="50"/>
      <c r="HHU36" s="50"/>
      <c r="HHV36" s="50"/>
      <c r="HHW36" s="50"/>
      <c r="HHX36" s="50"/>
      <c r="HHY36" s="50"/>
      <c r="HHZ36" s="50"/>
      <c r="HIA36" s="50"/>
      <c r="HIB36" s="50"/>
      <c r="HIC36" s="50"/>
      <c r="HID36" s="50"/>
      <c r="HIE36" s="50"/>
      <c r="HIF36" s="50"/>
      <c r="HIG36" s="50"/>
      <c r="HIH36" s="50"/>
      <c r="HII36" s="50"/>
      <c r="HIJ36" s="50"/>
      <c r="HIK36" s="50"/>
      <c r="HIL36" s="50"/>
      <c r="HIM36" s="50"/>
      <c r="HIN36" s="50"/>
      <c r="HIO36" s="50"/>
      <c r="HIP36" s="50"/>
      <c r="HIQ36" s="50"/>
      <c r="HIR36" s="50"/>
      <c r="HIS36" s="50"/>
      <c r="HIT36" s="50"/>
      <c r="HIU36" s="50"/>
      <c r="HIV36" s="50"/>
      <c r="HIW36" s="50"/>
      <c r="HIX36" s="50"/>
      <c r="HIY36" s="50"/>
      <c r="HIZ36" s="50"/>
      <c r="HJA36" s="50"/>
      <c r="HJB36" s="50"/>
      <c r="HJC36" s="50"/>
      <c r="HJD36" s="50"/>
      <c r="HJE36" s="50"/>
      <c r="HJF36" s="50"/>
      <c r="HJG36" s="50"/>
      <c r="HJH36" s="50"/>
      <c r="HJI36" s="50"/>
      <c r="HJJ36" s="50"/>
      <c r="HJK36" s="50"/>
      <c r="HJL36" s="50"/>
      <c r="HJM36" s="50"/>
      <c r="HJN36" s="50"/>
      <c r="HJO36" s="50"/>
      <c r="HJP36" s="50"/>
      <c r="HJQ36" s="50"/>
      <c r="HJR36" s="50"/>
      <c r="HJS36" s="50"/>
      <c r="HJT36" s="50"/>
      <c r="HJU36" s="50"/>
      <c r="HJV36" s="50"/>
      <c r="HJW36" s="50"/>
      <c r="HJX36" s="50"/>
      <c r="HJY36" s="50"/>
      <c r="HJZ36" s="50"/>
      <c r="HKA36" s="50"/>
      <c r="HKB36" s="50"/>
      <c r="HKC36" s="50"/>
      <c r="HKD36" s="50"/>
      <c r="HKE36" s="50"/>
      <c r="HKF36" s="50"/>
      <c r="HKG36" s="50"/>
      <c r="HKH36" s="50"/>
      <c r="HKI36" s="50"/>
      <c r="HKJ36" s="50"/>
      <c r="HKK36" s="50"/>
      <c r="HKL36" s="50"/>
      <c r="HKM36" s="50"/>
      <c r="HKN36" s="50"/>
      <c r="HKO36" s="50"/>
      <c r="HKP36" s="50"/>
      <c r="HKQ36" s="50"/>
      <c r="HKR36" s="50"/>
      <c r="HKS36" s="50"/>
      <c r="HKT36" s="50"/>
      <c r="HKU36" s="50"/>
      <c r="HKV36" s="50"/>
      <c r="HKW36" s="50"/>
      <c r="HKX36" s="50"/>
      <c r="HKY36" s="50"/>
      <c r="HKZ36" s="50"/>
      <c r="HLA36" s="50"/>
      <c r="HLB36" s="50"/>
      <c r="HLC36" s="50"/>
      <c r="HLD36" s="50"/>
      <c r="HLE36" s="50"/>
      <c r="HLF36" s="50"/>
      <c r="HLG36" s="50"/>
      <c r="HLH36" s="50"/>
      <c r="HLI36" s="50"/>
      <c r="HLJ36" s="50"/>
      <c r="HLK36" s="50"/>
      <c r="HLL36" s="50"/>
      <c r="HLM36" s="50"/>
      <c r="HLN36" s="50"/>
      <c r="HLO36" s="50"/>
      <c r="HLP36" s="50"/>
      <c r="HLQ36" s="50"/>
      <c r="HLR36" s="50"/>
      <c r="HLS36" s="50"/>
      <c r="HLT36" s="50"/>
      <c r="HLU36" s="50"/>
      <c r="HLV36" s="50"/>
      <c r="HLW36" s="50"/>
      <c r="HLX36" s="50"/>
      <c r="HLY36" s="50"/>
      <c r="HLZ36" s="50"/>
      <c r="HMA36" s="50"/>
      <c r="HMB36" s="50"/>
      <c r="HMC36" s="50"/>
      <c r="HMD36" s="50"/>
      <c r="HME36" s="50"/>
      <c r="HMF36" s="50"/>
      <c r="HMG36" s="50"/>
      <c r="HMH36" s="50"/>
      <c r="HMI36" s="50"/>
      <c r="HMJ36" s="50"/>
      <c r="HMK36" s="50"/>
      <c r="HML36" s="50"/>
      <c r="HMM36" s="50"/>
      <c r="HMN36" s="50"/>
      <c r="HMO36" s="50"/>
      <c r="HMP36" s="50"/>
      <c r="HMQ36" s="50"/>
      <c r="HMR36" s="50"/>
      <c r="HMS36" s="50"/>
      <c r="HMT36" s="50"/>
      <c r="HMU36" s="50"/>
      <c r="HMV36" s="50"/>
      <c r="HMW36" s="50"/>
      <c r="HMX36" s="50"/>
      <c r="HMY36" s="50"/>
      <c r="HMZ36" s="50"/>
      <c r="HNA36" s="50"/>
      <c r="HNB36" s="50"/>
      <c r="HNC36" s="50"/>
      <c r="HND36" s="50"/>
      <c r="HNE36" s="50"/>
      <c r="HNF36" s="50"/>
      <c r="HNG36" s="50"/>
      <c r="HNH36" s="50"/>
      <c r="HNI36" s="50"/>
      <c r="HNJ36" s="50"/>
      <c r="HNK36" s="50"/>
      <c r="HNL36" s="50"/>
      <c r="HNM36" s="50"/>
      <c r="HNN36" s="50"/>
      <c r="HNO36" s="50"/>
      <c r="HNP36" s="50"/>
      <c r="HNQ36" s="50"/>
      <c r="HNR36" s="50"/>
      <c r="HNS36" s="50"/>
      <c r="HNT36" s="50"/>
      <c r="HNU36" s="50"/>
      <c r="HNV36" s="50"/>
      <c r="HNW36" s="50"/>
      <c r="HNX36" s="50"/>
      <c r="HNY36" s="50"/>
      <c r="HNZ36" s="50"/>
      <c r="HOA36" s="50"/>
      <c r="HOB36" s="50"/>
      <c r="HOC36" s="50"/>
      <c r="HOD36" s="50"/>
      <c r="HOE36" s="50"/>
      <c r="HOF36" s="50"/>
      <c r="HOG36" s="50"/>
      <c r="HOH36" s="50"/>
      <c r="HOI36" s="50"/>
      <c r="HOJ36" s="50"/>
      <c r="HOK36" s="50"/>
      <c r="HOL36" s="50"/>
      <c r="HOM36" s="50"/>
      <c r="HON36" s="50"/>
      <c r="HOO36" s="50"/>
      <c r="HOP36" s="50"/>
      <c r="HOQ36" s="50"/>
      <c r="HOR36" s="50"/>
      <c r="HOS36" s="50"/>
      <c r="HOT36" s="50"/>
      <c r="HOU36" s="50"/>
      <c r="HOV36" s="50"/>
      <c r="HOW36" s="50"/>
      <c r="HOX36" s="50"/>
      <c r="HOY36" s="50"/>
      <c r="HOZ36" s="50"/>
      <c r="HPA36" s="50"/>
      <c r="HPB36" s="50"/>
      <c r="HPC36" s="50"/>
      <c r="HPD36" s="50"/>
      <c r="HPE36" s="50"/>
      <c r="HPF36" s="50"/>
      <c r="HPG36" s="50"/>
      <c r="HPH36" s="50"/>
      <c r="HPI36" s="50"/>
      <c r="HPJ36" s="50"/>
      <c r="HPK36" s="50"/>
      <c r="HPL36" s="50"/>
      <c r="HPM36" s="50"/>
      <c r="HPN36" s="50"/>
      <c r="HPO36" s="50"/>
      <c r="HPP36" s="50"/>
      <c r="HPQ36" s="50"/>
      <c r="HPR36" s="50"/>
      <c r="HPS36" s="50"/>
      <c r="HPT36" s="50"/>
      <c r="HPU36" s="50"/>
      <c r="HPV36" s="50"/>
      <c r="HPW36" s="50"/>
      <c r="HPX36" s="50"/>
      <c r="HPY36" s="50"/>
      <c r="HPZ36" s="50"/>
      <c r="HQA36" s="50"/>
      <c r="HQB36" s="50"/>
      <c r="HQC36" s="50"/>
      <c r="HQD36" s="50"/>
      <c r="HQE36" s="50"/>
      <c r="HQF36" s="50"/>
      <c r="HQG36" s="50"/>
      <c r="HQH36" s="50"/>
      <c r="HQI36" s="50"/>
      <c r="HQJ36" s="50"/>
      <c r="HQK36" s="50"/>
      <c r="HQL36" s="50"/>
      <c r="HQM36" s="50"/>
      <c r="HQN36" s="50"/>
      <c r="HQO36" s="50"/>
      <c r="HQP36" s="50"/>
      <c r="HQQ36" s="50"/>
      <c r="HQR36" s="50"/>
      <c r="HQS36" s="50"/>
      <c r="HQT36" s="50"/>
      <c r="HQU36" s="50"/>
      <c r="HQV36" s="50"/>
      <c r="HQW36" s="50"/>
      <c r="HQX36" s="50"/>
      <c r="HQY36" s="50"/>
      <c r="HQZ36" s="50"/>
      <c r="HRA36" s="50"/>
      <c r="HRB36" s="50"/>
      <c r="HRC36" s="50"/>
      <c r="HRD36" s="50"/>
      <c r="HRE36" s="50"/>
      <c r="HRF36" s="50"/>
      <c r="HRG36" s="50"/>
      <c r="HRH36" s="50"/>
      <c r="HRI36" s="50"/>
      <c r="HRJ36" s="50"/>
      <c r="HRK36" s="50"/>
      <c r="HRL36" s="50"/>
      <c r="HRM36" s="50"/>
      <c r="HRN36" s="50"/>
      <c r="HRO36" s="50"/>
      <c r="HRP36" s="50"/>
      <c r="HRQ36" s="50"/>
      <c r="HRR36" s="50"/>
      <c r="HRS36" s="50"/>
      <c r="HRT36" s="50"/>
      <c r="HRU36" s="50"/>
      <c r="HRV36" s="50"/>
      <c r="HRW36" s="50"/>
      <c r="HRX36" s="50"/>
      <c r="HRY36" s="50"/>
      <c r="HRZ36" s="50"/>
      <c r="HSA36" s="50"/>
      <c r="HSB36" s="50"/>
      <c r="HSC36" s="50"/>
      <c r="HSD36" s="50"/>
      <c r="HSE36" s="50"/>
      <c r="HSF36" s="50"/>
      <c r="HSG36" s="50"/>
      <c r="HSH36" s="50"/>
      <c r="HSI36" s="50"/>
      <c r="HSJ36" s="50"/>
      <c r="HSK36" s="50"/>
      <c r="HSL36" s="50"/>
      <c r="HSM36" s="50"/>
      <c r="HSN36" s="50"/>
      <c r="HSO36" s="50"/>
      <c r="HSP36" s="50"/>
      <c r="HSQ36" s="50"/>
      <c r="HSR36" s="50"/>
      <c r="HSS36" s="50"/>
      <c r="HST36" s="50"/>
      <c r="HSU36" s="50"/>
      <c r="HSV36" s="50"/>
      <c r="HSW36" s="50"/>
      <c r="HSX36" s="50"/>
      <c r="HSY36" s="50"/>
      <c r="HSZ36" s="50"/>
      <c r="HTA36" s="50"/>
      <c r="HTB36" s="50"/>
      <c r="HTC36" s="50"/>
      <c r="HTD36" s="50"/>
      <c r="HTE36" s="50"/>
      <c r="HTF36" s="50"/>
      <c r="HTG36" s="50"/>
      <c r="HTH36" s="50"/>
      <c r="HTI36" s="50"/>
      <c r="HTJ36" s="50"/>
      <c r="HTK36" s="50"/>
      <c r="HTL36" s="50"/>
      <c r="HTM36" s="50"/>
      <c r="HTN36" s="50"/>
      <c r="HTO36" s="50"/>
      <c r="HTP36" s="50"/>
      <c r="HTQ36" s="50"/>
      <c r="HTR36" s="50"/>
      <c r="HTS36" s="50"/>
      <c r="HTT36" s="50"/>
      <c r="HTU36" s="50"/>
      <c r="HTV36" s="50"/>
      <c r="HTW36" s="50"/>
      <c r="HTX36" s="50"/>
      <c r="HTY36" s="50"/>
      <c r="HTZ36" s="50"/>
      <c r="HUA36" s="50"/>
      <c r="HUB36" s="50"/>
      <c r="HUC36" s="50"/>
      <c r="HUD36" s="50"/>
      <c r="HUE36" s="50"/>
      <c r="HUF36" s="50"/>
      <c r="HUG36" s="50"/>
      <c r="HUH36" s="50"/>
      <c r="HUI36" s="50"/>
      <c r="HUJ36" s="50"/>
      <c r="HUK36" s="50"/>
      <c r="HUL36" s="50"/>
      <c r="HUM36" s="50"/>
      <c r="HUN36" s="50"/>
      <c r="HUO36" s="50"/>
      <c r="HUP36" s="50"/>
      <c r="HUQ36" s="50"/>
      <c r="HUR36" s="50"/>
      <c r="HUS36" s="50"/>
      <c r="HUT36" s="50"/>
      <c r="HUU36" s="50"/>
      <c r="HUV36" s="50"/>
      <c r="HUW36" s="50"/>
      <c r="HUX36" s="50"/>
      <c r="HUY36" s="50"/>
      <c r="HUZ36" s="50"/>
      <c r="HVA36" s="50"/>
      <c r="HVB36" s="50"/>
      <c r="HVC36" s="50"/>
      <c r="HVD36" s="50"/>
      <c r="HVE36" s="50"/>
      <c r="HVF36" s="50"/>
      <c r="HVG36" s="50"/>
      <c r="HVH36" s="50"/>
      <c r="HVI36" s="50"/>
      <c r="HVJ36" s="50"/>
      <c r="HVK36" s="50"/>
      <c r="HVL36" s="50"/>
      <c r="HVM36" s="50"/>
      <c r="HVN36" s="50"/>
      <c r="HVO36" s="50"/>
      <c r="HVP36" s="50"/>
      <c r="HVQ36" s="50"/>
      <c r="HVR36" s="50"/>
      <c r="HVS36" s="50"/>
      <c r="HVT36" s="50"/>
      <c r="HVU36" s="50"/>
      <c r="HVV36" s="50"/>
      <c r="HVW36" s="50"/>
      <c r="HVX36" s="50"/>
      <c r="HVY36" s="50"/>
      <c r="HVZ36" s="50"/>
      <c r="HWA36" s="50"/>
      <c r="HWB36" s="50"/>
      <c r="HWC36" s="50"/>
      <c r="HWD36" s="50"/>
      <c r="HWE36" s="50"/>
      <c r="HWF36" s="50"/>
      <c r="HWG36" s="50"/>
      <c r="HWH36" s="50"/>
      <c r="HWI36" s="50"/>
      <c r="HWJ36" s="50"/>
      <c r="HWK36" s="50"/>
      <c r="HWL36" s="50"/>
      <c r="HWM36" s="50"/>
      <c r="HWN36" s="50"/>
      <c r="HWO36" s="50"/>
      <c r="HWP36" s="50"/>
      <c r="HWQ36" s="50"/>
      <c r="HWR36" s="50"/>
      <c r="HWS36" s="50"/>
      <c r="HWT36" s="50"/>
      <c r="HWU36" s="50"/>
      <c r="HWV36" s="50"/>
      <c r="HWW36" s="50"/>
      <c r="HWX36" s="50"/>
      <c r="HWY36" s="50"/>
      <c r="HWZ36" s="50"/>
      <c r="HXA36" s="50"/>
      <c r="HXB36" s="50"/>
      <c r="HXC36" s="50"/>
      <c r="HXD36" s="50"/>
      <c r="HXE36" s="50"/>
      <c r="HXF36" s="50"/>
      <c r="HXG36" s="50"/>
      <c r="HXH36" s="50"/>
      <c r="HXI36" s="50"/>
      <c r="HXJ36" s="50"/>
      <c r="HXK36" s="50"/>
      <c r="HXL36" s="50"/>
      <c r="HXM36" s="50"/>
      <c r="HXN36" s="50"/>
      <c r="HXO36" s="50"/>
      <c r="HXP36" s="50"/>
      <c r="HXQ36" s="50"/>
      <c r="HXR36" s="50"/>
      <c r="HXS36" s="50"/>
      <c r="HXT36" s="50"/>
      <c r="HXU36" s="50"/>
      <c r="HXV36" s="50"/>
      <c r="HXW36" s="50"/>
      <c r="HXX36" s="50"/>
      <c r="HXY36" s="50"/>
      <c r="HXZ36" s="50"/>
      <c r="HYA36" s="50"/>
      <c r="HYB36" s="50"/>
      <c r="HYC36" s="50"/>
      <c r="HYD36" s="50"/>
      <c r="HYE36" s="50"/>
      <c r="HYF36" s="50"/>
      <c r="HYG36" s="50"/>
      <c r="HYH36" s="50"/>
      <c r="HYI36" s="50"/>
      <c r="HYJ36" s="50"/>
      <c r="HYK36" s="50"/>
      <c r="HYL36" s="50"/>
      <c r="HYM36" s="50"/>
      <c r="HYN36" s="50"/>
      <c r="HYO36" s="50"/>
      <c r="HYP36" s="50"/>
      <c r="HYQ36" s="50"/>
      <c r="HYR36" s="50"/>
      <c r="HYS36" s="50"/>
      <c r="HYT36" s="50"/>
      <c r="HYU36" s="50"/>
      <c r="HYV36" s="50"/>
      <c r="HYW36" s="50"/>
      <c r="HYX36" s="50"/>
      <c r="HYY36" s="50"/>
      <c r="HYZ36" s="50"/>
      <c r="HZA36" s="50"/>
      <c r="HZB36" s="50"/>
      <c r="HZC36" s="50"/>
      <c r="HZD36" s="50"/>
      <c r="HZE36" s="50"/>
      <c r="HZF36" s="50"/>
      <c r="HZG36" s="50"/>
      <c r="HZH36" s="50"/>
      <c r="HZI36" s="50"/>
      <c r="HZJ36" s="50"/>
      <c r="HZK36" s="50"/>
      <c r="HZL36" s="50"/>
      <c r="HZM36" s="50"/>
      <c r="HZN36" s="50"/>
      <c r="HZO36" s="50"/>
      <c r="HZP36" s="50"/>
      <c r="HZQ36" s="50"/>
      <c r="HZR36" s="50"/>
      <c r="HZS36" s="50"/>
      <c r="HZT36" s="50"/>
      <c r="HZU36" s="50"/>
      <c r="HZV36" s="50"/>
      <c r="HZW36" s="50"/>
      <c r="HZX36" s="50"/>
      <c r="HZY36" s="50"/>
      <c r="HZZ36" s="50"/>
      <c r="IAA36" s="50"/>
      <c r="IAB36" s="50"/>
      <c r="IAC36" s="50"/>
      <c r="IAD36" s="50"/>
      <c r="IAE36" s="50"/>
      <c r="IAF36" s="50"/>
      <c r="IAG36" s="50"/>
      <c r="IAH36" s="50"/>
      <c r="IAI36" s="50"/>
      <c r="IAJ36" s="50"/>
      <c r="IAK36" s="50"/>
      <c r="IAL36" s="50"/>
      <c r="IAM36" s="50"/>
      <c r="IAN36" s="50"/>
      <c r="IAO36" s="50"/>
      <c r="IAP36" s="50"/>
      <c r="IAQ36" s="50"/>
      <c r="IAR36" s="50"/>
      <c r="IAS36" s="50"/>
      <c r="IAT36" s="50"/>
      <c r="IAU36" s="50"/>
      <c r="IAV36" s="50"/>
      <c r="IAW36" s="50"/>
      <c r="IAX36" s="50"/>
      <c r="IAY36" s="50"/>
      <c r="IAZ36" s="50"/>
      <c r="IBA36" s="50"/>
      <c r="IBB36" s="50"/>
      <c r="IBC36" s="50"/>
      <c r="IBD36" s="50"/>
      <c r="IBE36" s="50"/>
      <c r="IBF36" s="50"/>
      <c r="IBG36" s="50"/>
      <c r="IBH36" s="50"/>
      <c r="IBI36" s="50"/>
      <c r="IBJ36" s="50"/>
      <c r="IBK36" s="50"/>
      <c r="IBL36" s="50"/>
      <c r="IBM36" s="50"/>
      <c r="IBN36" s="50"/>
      <c r="IBO36" s="50"/>
      <c r="IBP36" s="50"/>
      <c r="IBQ36" s="50"/>
      <c r="IBR36" s="50"/>
      <c r="IBS36" s="50"/>
      <c r="IBT36" s="50"/>
      <c r="IBU36" s="50"/>
      <c r="IBV36" s="50"/>
      <c r="IBW36" s="50"/>
      <c r="IBX36" s="50"/>
      <c r="IBY36" s="50"/>
      <c r="IBZ36" s="50"/>
      <c r="ICA36" s="50"/>
      <c r="ICB36" s="50"/>
      <c r="ICC36" s="50"/>
      <c r="ICD36" s="50"/>
      <c r="ICE36" s="50"/>
      <c r="ICF36" s="50"/>
      <c r="ICG36" s="50"/>
      <c r="ICH36" s="50"/>
      <c r="ICI36" s="50"/>
      <c r="ICJ36" s="50"/>
      <c r="ICK36" s="50"/>
      <c r="ICL36" s="50"/>
      <c r="ICM36" s="50"/>
      <c r="ICN36" s="50"/>
      <c r="ICO36" s="50"/>
      <c r="ICP36" s="50"/>
      <c r="ICQ36" s="50"/>
      <c r="ICR36" s="50"/>
      <c r="ICS36" s="50"/>
      <c r="ICT36" s="50"/>
      <c r="ICU36" s="50"/>
      <c r="ICV36" s="50"/>
      <c r="ICW36" s="50"/>
      <c r="ICX36" s="50"/>
      <c r="ICY36" s="50"/>
      <c r="ICZ36" s="50"/>
      <c r="IDA36" s="50"/>
      <c r="IDB36" s="50"/>
      <c r="IDC36" s="50"/>
      <c r="IDD36" s="50"/>
      <c r="IDE36" s="50"/>
      <c r="IDF36" s="50"/>
      <c r="IDG36" s="50"/>
      <c r="IDH36" s="50"/>
      <c r="IDI36" s="50"/>
      <c r="IDJ36" s="50"/>
      <c r="IDK36" s="50"/>
      <c r="IDL36" s="50"/>
      <c r="IDM36" s="50"/>
      <c r="IDN36" s="50"/>
      <c r="IDO36" s="50"/>
      <c r="IDP36" s="50"/>
      <c r="IDQ36" s="50"/>
      <c r="IDR36" s="50"/>
      <c r="IDS36" s="50"/>
      <c r="IDT36" s="50"/>
      <c r="IDU36" s="50"/>
      <c r="IDV36" s="50"/>
      <c r="IDW36" s="50"/>
      <c r="IDX36" s="50"/>
      <c r="IDY36" s="50"/>
      <c r="IDZ36" s="50"/>
      <c r="IEA36" s="50"/>
      <c r="IEB36" s="50"/>
      <c r="IEC36" s="50"/>
      <c r="IED36" s="50"/>
      <c r="IEE36" s="50"/>
      <c r="IEF36" s="50"/>
      <c r="IEG36" s="50"/>
      <c r="IEH36" s="50"/>
      <c r="IEI36" s="50"/>
      <c r="IEJ36" s="50"/>
      <c r="IEK36" s="50"/>
      <c r="IEL36" s="50"/>
      <c r="IEM36" s="50"/>
      <c r="IEN36" s="50"/>
      <c r="IEO36" s="50"/>
      <c r="IEP36" s="50"/>
      <c r="IEQ36" s="50"/>
      <c r="IER36" s="50"/>
      <c r="IES36" s="50"/>
      <c r="IET36" s="50"/>
      <c r="IEU36" s="50"/>
      <c r="IEV36" s="50"/>
      <c r="IEW36" s="50"/>
      <c r="IEX36" s="50"/>
      <c r="IEY36" s="50"/>
      <c r="IEZ36" s="50"/>
      <c r="IFA36" s="50"/>
      <c r="IFB36" s="50"/>
      <c r="IFC36" s="50"/>
      <c r="IFD36" s="50"/>
      <c r="IFE36" s="50"/>
      <c r="IFF36" s="50"/>
      <c r="IFG36" s="50"/>
      <c r="IFH36" s="50"/>
      <c r="IFI36" s="50"/>
      <c r="IFJ36" s="50"/>
      <c r="IFK36" s="50"/>
      <c r="IFL36" s="50"/>
      <c r="IFM36" s="50"/>
      <c r="IFN36" s="50"/>
      <c r="IFO36" s="50"/>
      <c r="IFP36" s="50"/>
      <c r="IFQ36" s="50"/>
      <c r="IFR36" s="50"/>
      <c r="IFS36" s="50"/>
      <c r="IFT36" s="50"/>
      <c r="IFU36" s="50"/>
      <c r="IFV36" s="50"/>
      <c r="IFW36" s="50"/>
      <c r="IFX36" s="50"/>
      <c r="IFY36" s="50"/>
      <c r="IFZ36" s="50"/>
      <c r="IGA36" s="50"/>
      <c r="IGB36" s="50"/>
      <c r="IGC36" s="50"/>
      <c r="IGD36" s="50"/>
      <c r="IGE36" s="50"/>
      <c r="IGF36" s="50"/>
      <c r="IGG36" s="50"/>
      <c r="IGH36" s="50"/>
      <c r="IGI36" s="50"/>
      <c r="IGJ36" s="50"/>
      <c r="IGK36" s="50"/>
      <c r="IGL36" s="50"/>
      <c r="IGM36" s="50"/>
      <c r="IGN36" s="50"/>
      <c r="IGO36" s="50"/>
      <c r="IGP36" s="50"/>
      <c r="IGQ36" s="50"/>
      <c r="IGR36" s="50"/>
      <c r="IGS36" s="50"/>
      <c r="IGT36" s="50"/>
      <c r="IGU36" s="50"/>
      <c r="IGV36" s="50"/>
      <c r="IGW36" s="50"/>
      <c r="IGX36" s="50"/>
      <c r="IGY36" s="50"/>
      <c r="IGZ36" s="50"/>
      <c r="IHA36" s="50"/>
      <c r="IHB36" s="50"/>
      <c r="IHC36" s="50"/>
      <c r="IHD36" s="50"/>
      <c r="IHE36" s="50"/>
      <c r="IHF36" s="50"/>
      <c r="IHG36" s="50"/>
      <c r="IHH36" s="50"/>
      <c r="IHI36" s="50"/>
      <c r="IHJ36" s="50"/>
      <c r="IHK36" s="50"/>
      <c r="IHL36" s="50"/>
      <c r="IHM36" s="50"/>
      <c r="IHN36" s="50"/>
      <c r="IHO36" s="50"/>
      <c r="IHP36" s="50"/>
      <c r="IHQ36" s="50"/>
      <c r="IHR36" s="50"/>
      <c r="IHS36" s="50"/>
      <c r="IHT36" s="50"/>
      <c r="IHU36" s="50"/>
      <c r="IHV36" s="50"/>
      <c r="IHW36" s="50"/>
      <c r="IHX36" s="50"/>
      <c r="IHY36" s="50"/>
      <c r="IHZ36" s="50"/>
      <c r="IIA36" s="50"/>
      <c r="IIB36" s="50"/>
      <c r="IIC36" s="50"/>
      <c r="IID36" s="50"/>
      <c r="IIE36" s="50"/>
      <c r="IIF36" s="50"/>
      <c r="IIG36" s="50"/>
      <c r="IIH36" s="50"/>
      <c r="III36" s="50"/>
      <c r="IIJ36" s="50"/>
      <c r="IIK36" s="50"/>
      <c r="IIL36" s="50"/>
      <c r="IIM36" s="50"/>
      <c r="IIN36" s="50"/>
      <c r="IIO36" s="50"/>
      <c r="IIP36" s="50"/>
      <c r="IIQ36" s="50"/>
      <c r="IIR36" s="50"/>
      <c r="IIS36" s="50"/>
      <c r="IIT36" s="50"/>
      <c r="IIU36" s="50"/>
      <c r="IIV36" s="50"/>
      <c r="IIW36" s="50"/>
      <c r="IIX36" s="50"/>
      <c r="IIY36" s="50"/>
      <c r="IIZ36" s="50"/>
      <c r="IJA36" s="50"/>
      <c r="IJB36" s="50"/>
      <c r="IJC36" s="50"/>
      <c r="IJD36" s="50"/>
      <c r="IJE36" s="50"/>
      <c r="IJF36" s="50"/>
      <c r="IJG36" s="50"/>
      <c r="IJH36" s="50"/>
      <c r="IJI36" s="50"/>
      <c r="IJJ36" s="50"/>
      <c r="IJK36" s="50"/>
      <c r="IJL36" s="50"/>
      <c r="IJM36" s="50"/>
      <c r="IJN36" s="50"/>
      <c r="IJO36" s="50"/>
      <c r="IJP36" s="50"/>
      <c r="IJQ36" s="50"/>
      <c r="IJR36" s="50"/>
      <c r="IJS36" s="50"/>
      <c r="IJT36" s="50"/>
      <c r="IJU36" s="50"/>
      <c r="IJV36" s="50"/>
      <c r="IJW36" s="50"/>
      <c r="IJX36" s="50"/>
      <c r="IJY36" s="50"/>
      <c r="IJZ36" s="50"/>
      <c r="IKA36" s="50"/>
      <c r="IKB36" s="50"/>
      <c r="IKC36" s="50"/>
      <c r="IKD36" s="50"/>
      <c r="IKE36" s="50"/>
      <c r="IKF36" s="50"/>
      <c r="IKG36" s="50"/>
      <c r="IKH36" s="50"/>
      <c r="IKI36" s="50"/>
      <c r="IKJ36" s="50"/>
      <c r="IKK36" s="50"/>
      <c r="IKL36" s="50"/>
      <c r="IKM36" s="50"/>
      <c r="IKN36" s="50"/>
      <c r="IKO36" s="50"/>
      <c r="IKP36" s="50"/>
      <c r="IKQ36" s="50"/>
      <c r="IKR36" s="50"/>
      <c r="IKS36" s="50"/>
      <c r="IKT36" s="50"/>
      <c r="IKU36" s="50"/>
      <c r="IKV36" s="50"/>
      <c r="IKW36" s="50"/>
      <c r="IKX36" s="50"/>
      <c r="IKY36" s="50"/>
      <c r="IKZ36" s="50"/>
      <c r="ILA36" s="50"/>
      <c r="ILB36" s="50"/>
      <c r="ILC36" s="50"/>
      <c r="ILD36" s="50"/>
      <c r="ILE36" s="50"/>
      <c r="ILF36" s="50"/>
      <c r="ILG36" s="50"/>
      <c r="ILH36" s="50"/>
      <c r="ILI36" s="50"/>
      <c r="ILJ36" s="50"/>
      <c r="ILK36" s="50"/>
      <c r="ILL36" s="50"/>
      <c r="ILM36" s="50"/>
      <c r="ILN36" s="50"/>
      <c r="ILO36" s="50"/>
      <c r="ILP36" s="50"/>
      <c r="ILQ36" s="50"/>
      <c r="ILR36" s="50"/>
      <c r="ILS36" s="50"/>
      <c r="ILT36" s="50"/>
      <c r="ILU36" s="50"/>
      <c r="ILV36" s="50"/>
      <c r="ILW36" s="50"/>
      <c r="ILX36" s="50"/>
      <c r="ILY36" s="50"/>
      <c r="ILZ36" s="50"/>
      <c r="IMA36" s="50"/>
      <c r="IMB36" s="50"/>
      <c r="IMC36" s="50"/>
      <c r="IMD36" s="50"/>
      <c r="IME36" s="50"/>
      <c r="IMF36" s="50"/>
      <c r="IMG36" s="50"/>
      <c r="IMH36" s="50"/>
      <c r="IMI36" s="50"/>
      <c r="IMJ36" s="50"/>
      <c r="IMK36" s="50"/>
      <c r="IML36" s="50"/>
      <c r="IMM36" s="50"/>
      <c r="IMN36" s="50"/>
      <c r="IMO36" s="50"/>
      <c r="IMP36" s="50"/>
      <c r="IMQ36" s="50"/>
      <c r="IMR36" s="50"/>
      <c r="IMS36" s="50"/>
      <c r="IMT36" s="50"/>
      <c r="IMU36" s="50"/>
      <c r="IMV36" s="50"/>
      <c r="IMW36" s="50"/>
      <c r="IMX36" s="50"/>
      <c r="IMY36" s="50"/>
      <c r="IMZ36" s="50"/>
      <c r="INA36" s="50"/>
      <c r="INB36" s="50"/>
      <c r="INC36" s="50"/>
      <c r="IND36" s="50"/>
      <c r="INE36" s="50"/>
      <c r="INF36" s="50"/>
      <c r="ING36" s="50"/>
      <c r="INH36" s="50"/>
      <c r="INI36" s="50"/>
      <c r="INJ36" s="50"/>
      <c r="INK36" s="50"/>
      <c r="INL36" s="50"/>
      <c r="INM36" s="50"/>
      <c r="INN36" s="50"/>
      <c r="INO36" s="50"/>
      <c r="INP36" s="50"/>
      <c r="INQ36" s="50"/>
      <c r="INR36" s="50"/>
      <c r="INS36" s="50"/>
      <c r="INT36" s="50"/>
      <c r="INU36" s="50"/>
      <c r="INV36" s="50"/>
      <c r="INW36" s="50"/>
      <c r="INX36" s="50"/>
      <c r="INY36" s="50"/>
      <c r="INZ36" s="50"/>
      <c r="IOA36" s="50"/>
      <c r="IOB36" s="50"/>
      <c r="IOC36" s="50"/>
      <c r="IOD36" s="50"/>
      <c r="IOE36" s="50"/>
      <c r="IOF36" s="50"/>
      <c r="IOG36" s="50"/>
      <c r="IOH36" s="50"/>
      <c r="IOI36" s="50"/>
      <c r="IOJ36" s="50"/>
      <c r="IOK36" s="50"/>
      <c r="IOL36" s="50"/>
      <c r="IOM36" s="50"/>
      <c r="ION36" s="50"/>
      <c r="IOO36" s="50"/>
      <c r="IOP36" s="50"/>
      <c r="IOQ36" s="50"/>
      <c r="IOR36" s="50"/>
      <c r="IOS36" s="50"/>
      <c r="IOT36" s="50"/>
      <c r="IOU36" s="50"/>
      <c r="IOV36" s="50"/>
      <c r="IOW36" s="50"/>
      <c r="IOX36" s="50"/>
      <c r="IOY36" s="50"/>
      <c r="IOZ36" s="50"/>
      <c r="IPA36" s="50"/>
      <c r="IPB36" s="50"/>
      <c r="IPC36" s="50"/>
      <c r="IPD36" s="50"/>
      <c r="IPE36" s="50"/>
      <c r="IPF36" s="50"/>
      <c r="IPG36" s="50"/>
      <c r="IPH36" s="50"/>
      <c r="IPI36" s="50"/>
      <c r="IPJ36" s="50"/>
      <c r="IPK36" s="50"/>
      <c r="IPL36" s="50"/>
      <c r="IPM36" s="50"/>
      <c r="IPN36" s="50"/>
      <c r="IPO36" s="50"/>
      <c r="IPP36" s="50"/>
      <c r="IPQ36" s="50"/>
      <c r="IPR36" s="50"/>
      <c r="IPS36" s="50"/>
      <c r="IPT36" s="50"/>
      <c r="IPU36" s="50"/>
      <c r="IPV36" s="50"/>
      <c r="IPW36" s="50"/>
      <c r="IPX36" s="50"/>
      <c r="IPY36" s="50"/>
      <c r="IPZ36" s="50"/>
      <c r="IQA36" s="50"/>
      <c r="IQB36" s="50"/>
      <c r="IQC36" s="50"/>
      <c r="IQD36" s="50"/>
      <c r="IQE36" s="50"/>
      <c r="IQF36" s="50"/>
      <c r="IQG36" s="50"/>
      <c r="IQH36" s="50"/>
      <c r="IQI36" s="50"/>
      <c r="IQJ36" s="50"/>
      <c r="IQK36" s="50"/>
      <c r="IQL36" s="50"/>
      <c r="IQM36" s="50"/>
      <c r="IQN36" s="50"/>
      <c r="IQO36" s="50"/>
      <c r="IQP36" s="50"/>
      <c r="IQQ36" s="50"/>
      <c r="IQR36" s="50"/>
      <c r="IQS36" s="50"/>
      <c r="IQT36" s="50"/>
      <c r="IQU36" s="50"/>
      <c r="IQV36" s="50"/>
      <c r="IQW36" s="50"/>
      <c r="IQX36" s="50"/>
      <c r="IQY36" s="50"/>
      <c r="IQZ36" s="50"/>
      <c r="IRA36" s="50"/>
      <c r="IRB36" s="50"/>
      <c r="IRC36" s="50"/>
      <c r="IRD36" s="50"/>
      <c r="IRE36" s="50"/>
      <c r="IRF36" s="50"/>
      <c r="IRG36" s="50"/>
      <c r="IRH36" s="50"/>
      <c r="IRI36" s="50"/>
      <c r="IRJ36" s="50"/>
      <c r="IRK36" s="50"/>
      <c r="IRL36" s="50"/>
      <c r="IRM36" s="50"/>
      <c r="IRN36" s="50"/>
      <c r="IRO36" s="50"/>
      <c r="IRP36" s="50"/>
      <c r="IRQ36" s="50"/>
      <c r="IRR36" s="50"/>
      <c r="IRS36" s="50"/>
      <c r="IRT36" s="50"/>
      <c r="IRU36" s="50"/>
      <c r="IRV36" s="50"/>
      <c r="IRW36" s="50"/>
      <c r="IRX36" s="50"/>
      <c r="IRY36" s="50"/>
      <c r="IRZ36" s="50"/>
      <c r="ISA36" s="50"/>
      <c r="ISB36" s="50"/>
      <c r="ISC36" s="50"/>
      <c r="ISD36" s="50"/>
      <c r="ISE36" s="50"/>
      <c r="ISF36" s="50"/>
      <c r="ISG36" s="50"/>
      <c r="ISH36" s="50"/>
      <c r="ISI36" s="50"/>
      <c r="ISJ36" s="50"/>
      <c r="ISK36" s="50"/>
      <c r="ISL36" s="50"/>
      <c r="ISM36" s="50"/>
      <c r="ISN36" s="50"/>
      <c r="ISO36" s="50"/>
      <c r="ISP36" s="50"/>
      <c r="ISQ36" s="50"/>
      <c r="ISR36" s="50"/>
      <c r="ISS36" s="50"/>
      <c r="IST36" s="50"/>
      <c r="ISU36" s="50"/>
      <c r="ISV36" s="50"/>
      <c r="ISW36" s="50"/>
      <c r="ISX36" s="50"/>
      <c r="ISY36" s="50"/>
      <c r="ISZ36" s="50"/>
      <c r="ITA36" s="50"/>
      <c r="ITB36" s="50"/>
      <c r="ITC36" s="50"/>
      <c r="ITD36" s="50"/>
      <c r="ITE36" s="50"/>
      <c r="ITF36" s="50"/>
      <c r="ITG36" s="50"/>
      <c r="ITH36" s="50"/>
      <c r="ITI36" s="50"/>
      <c r="ITJ36" s="50"/>
      <c r="ITK36" s="50"/>
      <c r="ITL36" s="50"/>
      <c r="ITM36" s="50"/>
      <c r="ITN36" s="50"/>
      <c r="ITO36" s="50"/>
      <c r="ITP36" s="50"/>
      <c r="ITQ36" s="50"/>
      <c r="ITR36" s="50"/>
      <c r="ITS36" s="50"/>
      <c r="ITT36" s="50"/>
      <c r="ITU36" s="50"/>
      <c r="ITV36" s="50"/>
      <c r="ITW36" s="50"/>
      <c r="ITX36" s="50"/>
      <c r="ITY36" s="50"/>
      <c r="ITZ36" s="50"/>
      <c r="IUA36" s="50"/>
      <c r="IUB36" s="50"/>
      <c r="IUC36" s="50"/>
      <c r="IUD36" s="50"/>
      <c r="IUE36" s="50"/>
      <c r="IUF36" s="50"/>
      <c r="IUG36" s="50"/>
      <c r="IUH36" s="50"/>
      <c r="IUI36" s="50"/>
      <c r="IUJ36" s="50"/>
      <c r="IUK36" s="50"/>
      <c r="IUL36" s="50"/>
      <c r="IUM36" s="50"/>
      <c r="IUN36" s="50"/>
      <c r="IUO36" s="50"/>
      <c r="IUP36" s="50"/>
      <c r="IUQ36" s="50"/>
      <c r="IUR36" s="50"/>
      <c r="IUS36" s="50"/>
      <c r="IUT36" s="50"/>
      <c r="IUU36" s="50"/>
      <c r="IUV36" s="50"/>
      <c r="IUW36" s="50"/>
      <c r="IUX36" s="50"/>
      <c r="IUY36" s="50"/>
      <c r="IUZ36" s="50"/>
      <c r="IVA36" s="50"/>
      <c r="IVB36" s="50"/>
      <c r="IVC36" s="50"/>
      <c r="IVD36" s="50"/>
      <c r="IVE36" s="50"/>
      <c r="IVF36" s="50"/>
      <c r="IVG36" s="50"/>
      <c r="IVH36" s="50"/>
      <c r="IVI36" s="50"/>
      <c r="IVJ36" s="50"/>
      <c r="IVK36" s="50"/>
      <c r="IVL36" s="50"/>
      <c r="IVM36" s="50"/>
      <c r="IVN36" s="50"/>
      <c r="IVO36" s="50"/>
      <c r="IVP36" s="50"/>
      <c r="IVQ36" s="50"/>
      <c r="IVR36" s="50"/>
      <c r="IVS36" s="50"/>
      <c r="IVT36" s="50"/>
      <c r="IVU36" s="50"/>
      <c r="IVV36" s="50"/>
      <c r="IVW36" s="50"/>
      <c r="IVX36" s="50"/>
      <c r="IVY36" s="50"/>
      <c r="IVZ36" s="50"/>
      <c r="IWA36" s="50"/>
      <c r="IWB36" s="50"/>
      <c r="IWC36" s="50"/>
      <c r="IWD36" s="50"/>
      <c r="IWE36" s="50"/>
      <c r="IWF36" s="50"/>
      <c r="IWG36" s="50"/>
      <c r="IWH36" s="50"/>
      <c r="IWI36" s="50"/>
      <c r="IWJ36" s="50"/>
      <c r="IWK36" s="50"/>
      <c r="IWL36" s="50"/>
      <c r="IWM36" s="50"/>
      <c r="IWN36" s="50"/>
      <c r="IWO36" s="50"/>
      <c r="IWP36" s="50"/>
      <c r="IWQ36" s="50"/>
      <c r="IWR36" s="50"/>
      <c r="IWS36" s="50"/>
      <c r="IWT36" s="50"/>
      <c r="IWU36" s="50"/>
      <c r="IWV36" s="50"/>
      <c r="IWW36" s="50"/>
      <c r="IWX36" s="50"/>
      <c r="IWY36" s="50"/>
      <c r="IWZ36" s="50"/>
      <c r="IXA36" s="50"/>
      <c r="IXB36" s="50"/>
      <c r="IXC36" s="50"/>
      <c r="IXD36" s="50"/>
      <c r="IXE36" s="50"/>
      <c r="IXF36" s="50"/>
      <c r="IXG36" s="50"/>
      <c r="IXH36" s="50"/>
      <c r="IXI36" s="50"/>
      <c r="IXJ36" s="50"/>
      <c r="IXK36" s="50"/>
      <c r="IXL36" s="50"/>
      <c r="IXM36" s="50"/>
      <c r="IXN36" s="50"/>
      <c r="IXO36" s="50"/>
      <c r="IXP36" s="50"/>
      <c r="IXQ36" s="50"/>
      <c r="IXR36" s="50"/>
      <c r="IXS36" s="50"/>
      <c r="IXT36" s="50"/>
      <c r="IXU36" s="50"/>
      <c r="IXV36" s="50"/>
      <c r="IXW36" s="50"/>
      <c r="IXX36" s="50"/>
      <c r="IXY36" s="50"/>
      <c r="IXZ36" s="50"/>
      <c r="IYA36" s="50"/>
      <c r="IYB36" s="50"/>
      <c r="IYC36" s="50"/>
      <c r="IYD36" s="50"/>
      <c r="IYE36" s="50"/>
      <c r="IYF36" s="50"/>
      <c r="IYG36" s="50"/>
      <c r="IYH36" s="50"/>
      <c r="IYI36" s="50"/>
      <c r="IYJ36" s="50"/>
      <c r="IYK36" s="50"/>
      <c r="IYL36" s="50"/>
      <c r="IYM36" s="50"/>
      <c r="IYN36" s="50"/>
      <c r="IYO36" s="50"/>
      <c r="IYP36" s="50"/>
      <c r="IYQ36" s="50"/>
      <c r="IYR36" s="50"/>
      <c r="IYS36" s="50"/>
      <c r="IYT36" s="50"/>
      <c r="IYU36" s="50"/>
      <c r="IYV36" s="50"/>
      <c r="IYW36" s="50"/>
      <c r="IYX36" s="50"/>
      <c r="IYY36" s="50"/>
      <c r="IYZ36" s="50"/>
      <c r="IZA36" s="50"/>
      <c r="IZB36" s="50"/>
      <c r="IZC36" s="50"/>
      <c r="IZD36" s="50"/>
      <c r="IZE36" s="50"/>
      <c r="IZF36" s="50"/>
      <c r="IZG36" s="50"/>
      <c r="IZH36" s="50"/>
      <c r="IZI36" s="50"/>
      <c r="IZJ36" s="50"/>
      <c r="IZK36" s="50"/>
      <c r="IZL36" s="50"/>
      <c r="IZM36" s="50"/>
      <c r="IZN36" s="50"/>
      <c r="IZO36" s="50"/>
      <c r="IZP36" s="50"/>
      <c r="IZQ36" s="50"/>
      <c r="IZR36" s="50"/>
      <c r="IZS36" s="50"/>
      <c r="IZT36" s="50"/>
      <c r="IZU36" s="50"/>
      <c r="IZV36" s="50"/>
      <c r="IZW36" s="50"/>
      <c r="IZX36" s="50"/>
      <c r="IZY36" s="50"/>
      <c r="IZZ36" s="50"/>
      <c r="JAA36" s="50"/>
      <c r="JAB36" s="50"/>
      <c r="JAC36" s="50"/>
      <c r="JAD36" s="50"/>
      <c r="JAE36" s="50"/>
      <c r="JAF36" s="50"/>
      <c r="JAG36" s="50"/>
      <c r="JAH36" s="50"/>
      <c r="JAI36" s="50"/>
      <c r="JAJ36" s="50"/>
      <c r="JAK36" s="50"/>
      <c r="JAL36" s="50"/>
      <c r="JAM36" s="50"/>
      <c r="JAN36" s="50"/>
      <c r="JAO36" s="50"/>
      <c r="JAP36" s="50"/>
      <c r="JAQ36" s="50"/>
      <c r="JAR36" s="50"/>
      <c r="JAS36" s="50"/>
      <c r="JAT36" s="50"/>
      <c r="JAU36" s="50"/>
      <c r="JAV36" s="50"/>
      <c r="JAW36" s="50"/>
      <c r="JAX36" s="50"/>
      <c r="JAY36" s="50"/>
      <c r="JAZ36" s="50"/>
      <c r="JBA36" s="50"/>
      <c r="JBB36" s="50"/>
      <c r="JBC36" s="50"/>
      <c r="JBD36" s="50"/>
      <c r="JBE36" s="50"/>
      <c r="JBF36" s="50"/>
      <c r="JBG36" s="50"/>
      <c r="JBH36" s="50"/>
      <c r="JBI36" s="50"/>
      <c r="JBJ36" s="50"/>
      <c r="JBK36" s="50"/>
      <c r="JBL36" s="50"/>
      <c r="JBM36" s="50"/>
      <c r="JBN36" s="50"/>
      <c r="JBO36" s="50"/>
      <c r="JBP36" s="50"/>
      <c r="JBQ36" s="50"/>
      <c r="JBR36" s="50"/>
      <c r="JBS36" s="50"/>
      <c r="JBT36" s="50"/>
      <c r="JBU36" s="50"/>
      <c r="JBV36" s="50"/>
      <c r="JBW36" s="50"/>
      <c r="JBX36" s="50"/>
      <c r="JBY36" s="50"/>
      <c r="JBZ36" s="50"/>
      <c r="JCA36" s="50"/>
      <c r="JCB36" s="50"/>
      <c r="JCC36" s="50"/>
      <c r="JCD36" s="50"/>
      <c r="JCE36" s="50"/>
      <c r="JCF36" s="50"/>
      <c r="JCG36" s="50"/>
      <c r="JCH36" s="50"/>
      <c r="JCI36" s="50"/>
      <c r="JCJ36" s="50"/>
      <c r="JCK36" s="50"/>
      <c r="JCL36" s="50"/>
      <c r="JCM36" s="50"/>
      <c r="JCN36" s="50"/>
      <c r="JCO36" s="50"/>
      <c r="JCP36" s="50"/>
      <c r="JCQ36" s="50"/>
      <c r="JCR36" s="50"/>
      <c r="JCS36" s="50"/>
      <c r="JCT36" s="50"/>
      <c r="JCU36" s="50"/>
      <c r="JCV36" s="50"/>
      <c r="JCW36" s="50"/>
      <c r="JCX36" s="50"/>
      <c r="JCY36" s="50"/>
      <c r="JCZ36" s="50"/>
      <c r="JDA36" s="50"/>
      <c r="JDB36" s="50"/>
      <c r="JDC36" s="50"/>
      <c r="JDD36" s="50"/>
      <c r="JDE36" s="50"/>
      <c r="JDF36" s="50"/>
      <c r="JDG36" s="50"/>
      <c r="JDH36" s="50"/>
      <c r="JDI36" s="50"/>
      <c r="JDJ36" s="50"/>
      <c r="JDK36" s="50"/>
      <c r="JDL36" s="50"/>
      <c r="JDM36" s="50"/>
      <c r="JDN36" s="50"/>
      <c r="JDO36" s="50"/>
      <c r="JDP36" s="50"/>
      <c r="JDQ36" s="50"/>
      <c r="JDR36" s="50"/>
      <c r="JDS36" s="50"/>
      <c r="JDT36" s="50"/>
      <c r="JDU36" s="50"/>
      <c r="JDV36" s="50"/>
      <c r="JDW36" s="50"/>
      <c r="JDX36" s="50"/>
      <c r="JDY36" s="50"/>
      <c r="JDZ36" s="50"/>
      <c r="JEA36" s="50"/>
      <c r="JEB36" s="50"/>
      <c r="JEC36" s="50"/>
      <c r="JED36" s="50"/>
      <c r="JEE36" s="50"/>
      <c r="JEF36" s="50"/>
      <c r="JEG36" s="50"/>
      <c r="JEH36" s="50"/>
      <c r="JEI36" s="50"/>
      <c r="JEJ36" s="50"/>
      <c r="JEK36" s="50"/>
      <c r="JEL36" s="50"/>
      <c r="JEM36" s="50"/>
      <c r="JEN36" s="50"/>
      <c r="JEO36" s="50"/>
      <c r="JEP36" s="50"/>
      <c r="JEQ36" s="50"/>
      <c r="JER36" s="50"/>
      <c r="JES36" s="50"/>
      <c r="JET36" s="50"/>
      <c r="JEU36" s="50"/>
      <c r="JEV36" s="50"/>
      <c r="JEW36" s="50"/>
      <c r="JEX36" s="50"/>
      <c r="JEY36" s="50"/>
      <c r="JEZ36" s="50"/>
      <c r="JFA36" s="50"/>
      <c r="JFB36" s="50"/>
      <c r="JFC36" s="50"/>
      <c r="JFD36" s="50"/>
      <c r="JFE36" s="50"/>
      <c r="JFF36" s="50"/>
      <c r="JFG36" s="50"/>
      <c r="JFH36" s="50"/>
      <c r="JFI36" s="50"/>
      <c r="JFJ36" s="50"/>
      <c r="JFK36" s="50"/>
      <c r="JFL36" s="50"/>
      <c r="JFM36" s="50"/>
      <c r="JFN36" s="50"/>
      <c r="JFO36" s="50"/>
      <c r="JFP36" s="50"/>
      <c r="JFQ36" s="50"/>
      <c r="JFR36" s="50"/>
      <c r="JFS36" s="50"/>
      <c r="JFT36" s="50"/>
      <c r="JFU36" s="50"/>
      <c r="JFV36" s="50"/>
      <c r="JFW36" s="50"/>
      <c r="JFX36" s="50"/>
      <c r="JFY36" s="50"/>
      <c r="JFZ36" s="50"/>
      <c r="JGA36" s="50"/>
      <c r="JGB36" s="50"/>
      <c r="JGC36" s="50"/>
      <c r="JGD36" s="50"/>
      <c r="JGE36" s="50"/>
      <c r="JGF36" s="50"/>
      <c r="JGG36" s="50"/>
      <c r="JGH36" s="50"/>
      <c r="JGI36" s="50"/>
      <c r="JGJ36" s="50"/>
      <c r="JGK36" s="50"/>
      <c r="JGL36" s="50"/>
      <c r="JGM36" s="50"/>
      <c r="JGN36" s="50"/>
      <c r="JGO36" s="50"/>
      <c r="JGP36" s="50"/>
      <c r="JGQ36" s="50"/>
      <c r="JGR36" s="50"/>
      <c r="JGS36" s="50"/>
      <c r="JGT36" s="50"/>
      <c r="JGU36" s="50"/>
      <c r="JGV36" s="50"/>
      <c r="JGW36" s="50"/>
      <c r="JGX36" s="50"/>
      <c r="JGY36" s="50"/>
      <c r="JGZ36" s="50"/>
      <c r="JHA36" s="50"/>
      <c r="JHB36" s="50"/>
      <c r="JHC36" s="50"/>
      <c r="JHD36" s="50"/>
      <c r="JHE36" s="50"/>
      <c r="JHF36" s="50"/>
      <c r="JHG36" s="50"/>
      <c r="JHH36" s="50"/>
      <c r="JHI36" s="50"/>
      <c r="JHJ36" s="50"/>
      <c r="JHK36" s="50"/>
      <c r="JHL36" s="50"/>
      <c r="JHM36" s="50"/>
      <c r="JHN36" s="50"/>
      <c r="JHO36" s="50"/>
      <c r="JHP36" s="50"/>
      <c r="JHQ36" s="50"/>
      <c r="JHR36" s="50"/>
      <c r="JHS36" s="50"/>
      <c r="JHT36" s="50"/>
      <c r="JHU36" s="50"/>
      <c r="JHV36" s="50"/>
      <c r="JHW36" s="50"/>
      <c r="JHX36" s="50"/>
      <c r="JHY36" s="50"/>
      <c r="JHZ36" s="50"/>
      <c r="JIA36" s="50"/>
      <c r="JIB36" s="50"/>
      <c r="JIC36" s="50"/>
      <c r="JID36" s="50"/>
      <c r="JIE36" s="50"/>
      <c r="JIF36" s="50"/>
      <c r="JIG36" s="50"/>
      <c r="JIH36" s="50"/>
      <c r="JII36" s="50"/>
      <c r="JIJ36" s="50"/>
      <c r="JIK36" s="50"/>
      <c r="JIL36" s="50"/>
      <c r="JIM36" s="50"/>
      <c r="JIN36" s="50"/>
      <c r="JIO36" s="50"/>
      <c r="JIP36" s="50"/>
      <c r="JIQ36" s="50"/>
      <c r="JIR36" s="50"/>
      <c r="JIS36" s="50"/>
      <c r="JIT36" s="50"/>
      <c r="JIU36" s="50"/>
      <c r="JIV36" s="50"/>
      <c r="JIW36" s="50"/>
      <c r="JIX36" s="50"/>
      <c r="JIY36" s="50"/>
      <c r="JIZ36" s="50"/>
      <c r="JJA36" s="50"/>
      <c r="JJB36" s="50"/>
      <c r="JJC36" s="50"/>
      <c r="JJD36" s="50"/>
      <c r="JJE36" s="50"/>
      <c r="JJF36" s="50"/>
      <c r="JJG36" s="50"/>
      <c r="JJH36" s="50"/>
      <c r="JJI36" s="50"/>
      <c r="JJJ36" s="50"/>
      <c r="JJK36" s="50"/>
      <c r="JJL36" s="50"/>
      <c r="JJM36" s="50"/>
      <c r="JJN36" s="50"/>
      <c r="JJO36" s="50"/>
      <c r="JJP36" s="50"/>
      <c r="JJQ36" s="50"/>
      <c r="JJR36" s="50"/>
      <c r="JJS36" s="50"/>
      <c r="JJT36" s="50"/>
      <c r="JJU36" s="50"/>
      <c r="JJV36" s="50"/>
      <c r="JJW36" s="50"/>
      <c r="JJX36" s="50"/>
      <c r="JJY36" s="50"/>
      <c r="JJZ36" s="50"/>
      <c r="JKA36" s="50"/>
      <c r="JKB36" s="50"/>
      <c r="JKC36" s="50"/>
      <c r="JKD36" s="50"/>
      <c r="JKE36" s="50"/>
      <c r="JKF36" s="50"/>
      <c r="JKG36" s="50"/>
      <c r="JKH36" s="50"/>
      <c r="JKI36" s="50"/>
      <c r="JKJ36" s="50"/>
      <c r="JKK36" s="50"/>
      <c r="JKL36" s="50"/>
      <c r="JKM36" s="50"/>
      <c r="JKN36" s="50"/>
      <c r="JKO36" s="50"/>
      <c r="JKP36" s="50"/>
      <c r="JKQ36" s="50"/>
      <c r="JKR36" s="50"/>
      <c r="JKS36" s="50"/>
      <c r="JKT36" s="50"/>
      <c r="JKU36" s="50"/>
      <c r="JKV36" s="50"/>
      <c r="JKW36" s="50"/>
      <c r="JKX36" s="50"/>
      <c r="JKY36" s="50"/>
      <c r="JKZ36" s="50"/>
      <c r="JLA36" s="50"/>
      <c r="JLB36" s="50"/>
      <c r="JLC36" s="50"/>
      <c r="JLD36" s="50"/>
      <c r="JLE36" s="50"/>
      <c r="JLF36" s="50"/>
      <c r="JLG36" s="50"/>
      <c r="JLH36" s="50"/>
      <c r="JLI36" s="50"/>
      <c r="JLJ36" s="50"/>
      <c r="JLK36" s="50"/>
      <c r="JLL36" s="50"/>
      <c r="JLM36" s="50"/>
      <c r="JLN36" s="50"/>
      <c r="JLO36" s="50"/>
      <c r="JLP36" s="50"/>
      <c r="JLQ36" s="50"/>
      <c r="JLR36" s="50"/>
      <c r="JLS36" s="50"/>
      <c r="JLT36" s="50"/>
      <c r="JLU36" s="50"/>
      <c r="JLV36" s="50"/>
      <c r="JLW36" s="50"/>
      <c r="JLX36" s="50"/>
      <c r="JLY36" s="50"/>
      <c r="JLZ36" s="50"/>
      <c r="JMA36" s="50"/>
      <c r="JMB36" s="50"/>
      <c r="JMC36" s="50"/>
      <c r="JMD36" s="50"/>
      <c r="JME36" s="50"/>
      <c r="JMF36" s="50"/>
      <c r="JMG36" s="50"/>
      <c r="JMH36" s="50"/>
      <c r="JMI36" s="50"/>
      <c r="JMJ36" s="50"/>
      <c r="JMK36" s="50"/>
      <c r="JML36" s="50"/>
      <c r="JMM36" s="50"/>
      <c r="JMN36" s="50"/>
      <c r="JMO36" s="50"/>
      <c r="JMP36" s="50"/>
      <c r="JMQ36" s="50"/>
      <c r="JMR36" s="50"/>
      <c r="JMS36" s="50"/>
      <c r="JMT36" s="50"/>
      <c r="JMU36" s="50"/>
      <c r="JMV36" s="50"/>
      <c r="JMW36" s="50"/>
      <c r="JMX36" s="50"/>
      <c r="JMY36" s="50"/>
      <c r="JMZ36" s="50"/>
      <c r="JNA36" s="50"/>
      <c r="JNB36" s="50"/>
      <c r="JNC36" s="50"/>
      <c r="JND36" s="50"/>
      <c r="JNE36" s="50"/>
      <c r="JNF36" s="50"/>
      <c r="JNG36" s="50"/>
      <c r="JNH36" s="50"/>
      <c r="JNI36" s="50"/>
      <c r="JNJ36" s="50"/>
      <c r="JNK36" s="50"/>
      <c r="JNL36" s="50"/>
      <c r="JNM36" s="50"/>
      <c r="JNN36" s="50"/>
      <c r="JNO36" s="50"/>
      <c r="JNP36" s="50"/>
      <c r="JNQ36" s="50"/>
      <c r="JNR36" s="50"/>
      <c r="JNS36" s="50"/>
      <c r="JNT36" s="50"/>
      <c r="JNU36" s="50"/>
      <c r="JNV36" s="50"/>
      <c r="JNW36" s="50"/>
      <c r="JNX36" s="50"/>
      <c r="JNY36" s="50"/>
      <c r="JNZ36" s="50"/>
      <c r="JOA36" s="50"/>
      <c r="JOB36" s="50"/>
      <c r="JOC36" s="50"/>
      <c r="JOD36" s="50"/>
      <c r="JOE36" s="50"/>
      <c r="JOF36" s="50"/>
      <c r="JOG36" s="50"/>
      <c r="JOH36" s="50"/>
      <c r="JOI36" s="50"/>
      <c r="JOJ36" s="50"/>
      <c r="JOK36" s="50"/>
      <c r="JOL36" s="50"/>
      <c r="JOM36" s="50"/>
      <c r="JON36" s="50"/>
      <c r="JOO36" s="50"/>
      <c r="JOP36" s="50"/>
      <c r="JOQ36" s="50"/>
      <c r="JOR36" s="50"/>
      <c r="JOS36" s="50"/>
      <c r="JOT36" s="50"/>
      <c r="JOU36" s="50"/>
      <c r="JOV36" s="50"/>
      <c r="JOW36" s="50"/>
      <c r="JOX36" s="50"/>
      <c r="JOY36" s="50"/>
      <c r="JOZ36" s="50"/>
      <c r="JPA36" s="50"/>
      <c r="JPB36" s="50"/>
      <c r="JPC36" s="50"/>
      <c r="JPD36" s="50"/>
      <c r="JPE36" s="50"/>
      <c r="JPF36" s="50"/>
      <c r="JPG36" s="50"/>
      <c r="JPH36" s="50"/>
      <c r="JPI36" s="50"/>
      <c r="JPJ36" s="50"/>
      <c r="JPK36" s="50"/>
      <c r="JPL36" s="50"/>
      <c r="JPM36" s="50"/>
      <c r="JPN36" s="50"/>
      <c r="JPO36" s="50"/>
      <c r="JPP36" s="50"/>
      <c r="JPQ36" s="50"/>
      <c r="JPR36" s="50"/>
      <c r="JPS36" s="50"/>
      <c r="JPT36" s="50"/>
      <c r="JPU36" s="50"/>
      <c r="JPV36" s="50"/>
      <c r="JPW36" s="50"/>
      <c r="JPX36" s="50"/>
      <c r="JPY36" s="50"/>
      <c r="JPZ36" s="50"/>
      <c r="JQA36" s="50"/>
      <c r="JQB36" s="50"/>
      <c r="JQC36" s="50"/>
      <c r="JQD36" s="50"/>
      <c r="JQE36" s="50"/>
      <c r="JQF36" s="50"/>
      <c r="JQG36" s="50"/>
      <c r="JQH36" s="50"/>
      <c r="JQI36" s="50"/>
      <c r="JQJ36" s="50"/>
      <c r="JQK36" s="50"/>
      <c r="JQL36" s="50"/>
      <c r="JQM36" s="50"/>
      <c r="JQN36" s="50"/>
      <c r="JQO36" s="50"/>
      <c r="JQP36" s="50"/>
      <c r="JQQ36" s="50"/>
      <c r="JQR36" s="50"/>
      <c r="JQS36" s="50"/>
      <c r="JQT36" s="50"/>
      <c r="JQU36" s="50"/>
      <c r="JQV36" s="50"/>
      <c r="JQW36" s="50"/>
      <c r="JQX36" s="50"/>
      <c r="JQY36" s="50"/>
      <c r="JQZ36" s="50"/>
      <c r="JRA36" s="50"/>
      <c r="JRB36" s="50"/>
      <c r="JRC36" s="50"/>
      <c r="JRD36" s="50"/>
      <c r="JRE36" s="50"/>
      <c r="JRF36" s="50"/>
      <c r="JRG36" s="50"/>
      <c r="JRH36" s="50"/>
      <c r="JRI36" s="50"/>
      <c r="JRJ36" s="50"/>
      <c r="JRK36" s="50"/>
      <c r="JRL36" s="50"/>
      <c r="JRM36" s="50"/>
      <c r="JRN36" s="50"/>
      <c r="JRO36" s="50"/>
      <c r="JRP36" s="50"/>
      <c r="JRQ36" s="50"/>
      <c r="JRR36" s="50"/>
      <c r="JRS36" s="50"/>
      <c r="JRT36" s="50"/>
      <c r="JRU36" s="50"/>
      <c r="JRV36" s="50"/>
      <c r="JRW36" s="50"/>
      <c r="JRX36" s="50"/>
      <c r="JRY36" s="50"/>
      <c r="JRZ36" s="50"/>
      <c r="JSA36" s="50"/>
      <c r="JSB36" s="50"/>
      <c r="JSC36" s="50"/>
      <c r="JSD36" s="50"/>
      <c r="JSE36" s="50"/>
      <c r="JSF36" s="50"/>
      <c r="JSG36" s="50"/>
      <c r="JSH36" s="50"/>
      <c r="JSI36" s="50"/>
      <c r="JSJ36" s="50"/>
      <c r="JSK36" s="50"/>
      <c r="JSL36" s="50"/>
      <c r="JSM36" s="50"/>
      <c r="JSN36" s="50"/>
      <c r="JSO36" s="50"/>
      <c r="JSP36" s="50"/>
      <c r="JSQ36" s="50"/>
      <c r="JSR36" s="50"/>
      <c r="JSS36" s="50"/>
      <c r="JST36" s="50"/>
      <c r="JSU36" s="50"/>
      <c r="JSV36" s="50"/>
      <c r="JSW36" s="50"/>
      <c r="JSX36" s="50"/>
      <c r="JSY36" s="50"/>
      <c r="JSZ36" s="50"/>
      <c r="JTA36" s="50"/>
      <c r="JTB36" s="50"/>
      <c r="JTC36" s="50"/>
      <c r="JTD36" s="50"/>
      <c r="JTE36" s="50"/>
      <c r="JTF36" s="50"/>
      <c r="JTG36" s="50"/>
      <c r="JTH36" s="50"/>
      <c r="JTI36" s="50"/>
      <c r="JTJ36" s="50"/>
      <c r="JTK36" s="50"/>
      <c r="JTL36" s="50"/>
      <c r="JTM36" s="50"/>
      <c r="JTN36" s="50"/>
      <c r="JTO36" s="50"/>
      <c r="JTP36" s="50"/>
      <c r="JTQ36" s="50"/>
      <c r="JTR36" s="50"/>
      <c r="JTS36" s="50"/>
      <c r="JTT36" s="50"/>
      <c r="JTU36" s="50"/>
      <c r="JTV36" s="50"/>
      <c r="JTW36" s="50"/>
      <c r="JTX36" s="50"/>
      <c r="JTY36" s="50"/>
      <c r="JTZ36" s="50"/>
      <c r="JUA36" s="50"/>
      <c r="JUB36" s="50"/>
      <c r="JUC36" s="50"/>
      <c r="JUD36" s="50"/>
      <c r="JUE36" s="50"/>
      <c r="JUF36" s="50"/>
      <c r="JUG36" s="50"/>
      <c r="JUH36" s="50"/>
      <c r="JUI36" s="50"/>
      <c r="JUJ36" s="50"/>
      <c r="JUK36" s="50"/>
      <c r="JUL36" s="50"/>
      <c r="JUM36" s="50"/>
      <c r="JUN36" s="50"/>
      <c r="JUO36" s="50"/>
      <c r="JUP36" s="50"/>
      <c r="JUQ36" s="50"/>
      <c r="JUR36" s="50"/>
      <c r="JUS36" s="50"/>
      <c r="JUT36" s="50"/>
      <c r="JUU36" s="50"/>
      <c r="JUV36" s="50"/>
      <c r="JUW36" s="50"/>
      <c r="JUX36" s="50"/>
      <c r="JUY36" s="50"/>
      <c r="JUZ36" s="50"/>
      <c r="JVA36" s="50"/>
      <c r="JVB36" s="50"/>
      <c r="JVC36" s="50"/>
      <c r="JVD36" s="50"/>
      <c r="JVE36" s="50"/>
      <c r="JVF36" s="50"/>
      <c r="JVG36" s="50"/>
      <c r="JVH36" s="50"/>
      <c r="JVI36" s="50"/>
      <c r="JVJ36" s="50"/>
      <c r="JVK36" s="50"/>
      <c r="JVL36" s="50"/>
      <c r="JVM36" s="50"/>
      <c r="JVN36" s="50"/>
      <c r="JVO36" s="50"/>
      <c r="JVP36" s="50"/>
      <c r="JVQ36" s="50"/>
      <c r="JVR36" s="50"/>
      <c r="JVS36" s="50"/>
      <c r="JVT36" s="50"/>
      <c r="JVU36" s="50"/>
      <c r="JVV36" s="50"/>
      <c r="JVW36" s="50"/>
      <c r="JVX36" s="50"/>
      <c r="JVY36" s="50"/>
      <c r="JVZ36" s="50"/>
      <c r="JWA36" s="50"/>
      <c r="JWB36" s="50"/>
      <c r="JWC36" s="50"/>
      <c r="JWD36" s="50"/>
      <c r="JWE36" s="50"/>
      <c r="JWF36" s="50"/>
      <c r="JWG36" s="50"/>
      <c r="JWH36" s="50"/>
      <c r="JWI36" s="50"/>
      <c r="JWJ36" s="50"/>
      <c r="JWK36" s="50"/>
      <c r="JWL36" s="50"/>
      <c r="JWM36" s="50"/>
      <c r="JWN36" s="50"/>
      <c r="JWO36" s="50"/>
      <c r="JWP36" s="50"/>
      <c r="JWQ36" s="50"/>
      <c r="JWR36" s="50"/>
      <c r="JWS36" s="50"/>
      <c r="JWT36" s="50"/>
      <c r="JWU36" s="50"/>
      <c r="JWV36" s="50"/>
      <c r="JWW36" s="50"/>
      <c r="JWX36" s="50"/>
      <c r="JWY36" s="50"/>
      <c r="JWZ36" s="50"/>
      <c r="JXA36" s="50"/>
      <c r="JXB36" s="50"/>
      <c r="JXC36" s="50"/>
      <c r="JXD36" s="50"/>
      <c r="JXE36" s="50"/>
      <c r="JXF36" s="50"/>
      <c r="JXG36" s="50"/>
      <c r="JXH36" s="50"/>
      <c r="JXI36" s="50"/>
      <c r="JXJ36" s="50"/>
      <c r="JXK36" s="50"/>
      <c r="JXL36" s="50"/>
      <c r="JXM36" s="50"/>
      <c r="JXN36" s="50"/>
      <c r="JXO36" s="50"/>
      <c r="JXP36" s="50"/>
      <c r="JXQ36" s="50"/>
      <c r="JXR36" s="50"/>
      <c r="JXS36" s="50"/>
      <c r="JXT36" s="50"/>
      <c r="JXU36" s="50"/>
      <c r="JXV36" s="50"/>
      <c r="JXW36" s="50"/>
      <c r="JXX36" s="50"/>
      <c r="JXY36" s="50"/>
      <c r="JXZ36" s="50"/>
      <c r="JYA36" s="50"/>
      <c r="JYB36" s="50"/>
      <c r="JYC36" s="50"/>
      <c r="JYD36" s="50"/>
      <c r="JYE36" s="50"/>
      <c r="JYF36" s="50"/>
      <c r="JYG36" s="50"/>
      <c r="JYH36" s="50"/>
      <c r="JYI36" s="50"/>
      <c r="JYJ36" s="50"/>
      <c r="JYK36" s="50"/>
      <c r="JYL36" s="50"/>
      <c r="JYM36" s="50"/>
      <c r="JYN36" s="50"/>
      <c r="JYO36" s="50"/>
      <c r="JYP36" s="50"/>
      <c r="JYQ36" s="50"/>
      <c r="JYR36" s="50"/>
      <c r="JYS36" s="50"/>
      <c r="JYT36" s="50"/>
      <c r="JYU36" s="50"/>
      <c r="JYV36" s="50"/>
      <c r="JYW36" s="50"/>
      <c r="JYX36" s="50"/>
      <c r="JYY36" s="50"/>
      <c r="JYZ36" s="50"/>
      <c r="JZA36" s="50"/>
      <c r="JZB36" s="50"/>
      <c r="JZC36" s="50"/>
      <c r="JZD36" s="50"/>
      <c r="JZE36" s="50"/>
      <c r="JZF36" s="50"/>
      <c r="JZG36" s="50"/>
      <c r="JZH36" s="50"/>
      <c r="JZI36" s="50"/>
      <c r="JZJ36" s="50"/>
      <c r="JZK36" s="50"/>
      <c r="JZL36" s="50"/>
      <c r="JZM36" s="50"/>
      <c r="JZN36" s="50"/>
      <c r="JZO36" s="50"/>
      <c r="JZP36" s="50"/>
      <c r="JZQ36" s="50"/>
      <c r="JZR36" s="50"/>
      <c r="JZS36" s="50"/>
      <c r="JZT36" s="50"/>
      <c r="JZU36" s="50"/>
      <c r="JZV36" s="50"/>
      <c r="JZW36" s="50"/>
      <c r="JZX36" s="50"/>
      <c r="JZY36" s="50"/>
      <c r="JZZ36" s="50"/>
      <c r="KAA36" s="50"/>
      <c r="KAB36" s="50"/>
      <c r="KAC36" s="50"/>
      <c r="KAD36" s="50"/>
      <c r="KAE36" s="50"/>
      <c r="KAF36" s="50"/>
      <c r="KAG36" s="50"/>
      <c r="KAH36" s="50"/>
      <c r="KAI36" s="50"/>
      <c r="KAJ36" s="50"/>
      <c r="KAK36" s="50"/>
      <c r="KAL36" s="50"/>
      <c r="KAM36" s="50"/>
      <c r="KAN36" s="50"/>
      <c r="KAO36" s="50"/>
      <c r="KAP36" s="50"/>
      <c r="KAQ36" s="50"/>
      <c r="KAR36" s="50"/>
      <c r="KAS36" s="50"/>
      <c r="KAT36" s="50"/>
      <c r="KAU36" s="50"/>
      <c r="KAV36" s="50"/>
      <c r="KAW36" s="50"/>
      <c r="KAX36" s="50"/>
      <c r="KAY36" s="50"/>
      <c r="KAZ36" s="50"/>
      <c r="KBA36" s="50"/>
      <c r="KBB36" s="50"/>
      <c r="KBC36" s="50"/>
      <c r="KBD36" s="50"/>
      <c r="KBE36" s="50"/>
      <c r="KBF36" s="50"/>
      <c r="KBG36" s="50"/>
      <c r="KBH36" s="50"/>
      <c r="KBI36" s="50"/>
      <c r="KBJ36" s="50"/>
      <c r="KBK36" s="50"/>
      <c r="KBL36" s="50"/>
      <c r="KBM36" s="50"/>
      <c r="KBN36" s="50"/>
      <c r="KBO36" s="50"/>
      <c r="KBP36" s="50"/>
      <c r="KBQ36" s="50"/>
      <c r="KBR36" s="50"/>
      <c r="KBS36" s="50"/>
      <c r="KBT36" s="50"/>
      <c r="KBU36" s="50"/>
      <c r="KBV36" s="50"/>
      <c r="KBW36" s="50"/>
      <c r="KBX36" s="50"/>
      <c r="KBY36" s="50"/>
      <c r="KBZ36" s="50"/>
      <c r="KCA36" s="50"/>
      <c r="KCB36" s="50"/>
      <c r="KCC36" s="50"/>
      <c r="KCD36" s="50"/>
      <c r="KCE36" s="50"/>
      <c r="KCF36" s="50"/>
      <c r="KCG36" s="50"/>
      <c r="KCH36" s="50"/>
      <c r="KCI36" s="50"/>
      <c r="KCJ36" s="50"/>
      <c r="KCK36" s="50"/>
      <c r="KCL36" s="50"/>
      <c r="KCM36" s="50"/>
      <c r="KCN36" s="50"/>
      <c r="KCO36" s="50"/>
      <c r="KCP36" s="50"/>
      <c r="KCQ36" s="50"/>
      <c r="KCR36" s="50"/>
      <c r="KCS36" s="50"/>
      <c r="KCT36" s="50"/>
      <c r="KCU36" s="50"/>
      <c r="KCV36" s="50"/>
      <c r="KCW36" s="50"/>
      <c r="KCX36" s="50"/>
      <c r="KCY36" s="50"/>
      <c r="KCZ36" s="50"/>
      <c r="KDA36" s="50"/>
      <c r="KDB36" s="50"/>
      <c r="KDC36" s="50"/>
      <c r="KDD36" s="50"/>
      <c r="KDE36" s="50"/>
      <c r="KDF36" s="50"/>
      <c r="KDG36" s="50"/>
      <c r="KDH36" s="50"/>
      <c r="KDI36" s="50"/>
      <c r="KDJ36" s="50"/>
      <c r="KDK36" s="50"/>
      <c r="KDL36" s="50"/>
      <c r="KDM36" s="50"/>
      <c r="KDN36" s="50"/>
      <c r="KDO36" s="50"/>
      <c r="KDP36" s="50"/>
      <c r="KDQ36" s="50"/>
      <c r="KDR36" s="50"/>
      <c r="KDS36" s="50"/>
      <c r="KDT36" s="50"/>
      <c r="KDU36" s="50"/>
      <c r="KDV36" s="50"/>
      <c r="KDW36" s="50"/>
      <c r="KDX36" s="50"/>
      <c r="KDY36" s="50"/>
      <c r="KDZ36" s="50"/>
      <c r="KEA36" s="50"/>
      <c r="KEB36" s="50"/>
      <c r="KEC36" s="50"/>
      <c r="KED36" s="50"/>
      <c r="KEE36" s="50"/>
      <c r="KEF36" s="50"/>
      <c r="KEG36" s="50"/>
      <c r="KEH36" s="50"/>
      <c r="KEI36" s="50"/>
      <c r="KEJ36" s="50"/>
      <c r="KEK36" s="50"/>
      <c r="KEL36" s="50"/>
      <c r="KEM36" s="50"/>
      <c r="KEN36" s="50"/>
      <c r="KEO36" s="50"/>
      <c r="KEP36" s="50"/>
      <c r="KEQ36" s="50"/>
      <c r="KER36" s="50"/>
      <c r="KES36" s="50"/>
      <c r="KET36" s="50"/>
      <c r="KEU36" s="50"/>
      <c r="KEV36" s="50"/>
      <c r="KEW36" s="50"/>
      <c r="KEX36" s="50"/>
      <c r="KEY36" s="50"/>
      <c r="KEZ36" s="50"/>
      <c r="KFA36" s="50"/>
      <c r="KFB36" s="50"/>
      <c r="KFC36" s="50"/>
      <c r="KFD36" s="50"/>
      <c r="KFE36" s="50"/>
      <c r="KFF36" s="50"/>
      <c r="KFG36" s="50"/>
      <c r="KFH36" s="50"/>
      <c r="KFI36" s="50"/>
      <c r="KFJ36" s="50"/>
      <c r="KFK36" s="50"/>
      <c r="KFL36" s="50"/>
      <c r="KFM36" s="50"/>
      <c r="KFN36" s="50"/>
      <c r="KFO36" s="50"/>
      <c r="KFP36" s="50"/>
      <c r="KFQ36" s="50"/>
      <c r="KFR36" s="50"/>
      <c r="KFS36" s="50"/>
      <c r="KFT36" s="50"/>
      <c r="KFU36" s="50"/>
      <c r="KFV36" s="50"/>
      <c r="KFW36" s="50"/>
      <c r="KFX36" s="50"/>
      <c r="KFY36" s="50"/>
      <c r="KFZ36" s="50"/>
      <c r="KGA36" s="50"/>
      <c r="KGB36" s="50"/>
      <c r="KGC36" s="50"/>
      <c r="KGD36" s="50"/>
      <c r="KGE36" s="50"/>
      <c r="KGF36" s="50"/>
      <c r="KGG36" s="50"/>
      <c r="KGH36" s="50"/>
      <c r="KGI36" s="50"/>
      <c r="KGJ36" s="50"/>
      <c r="KGK36" s="50"/>
      <c r="KGL36" s="50"/>
      <c r="KGM36" s="50"/>
      <c r="KGN36" s="50"/>
      <c r="KGO36" s="50"/>
      <c r="KGP36" s="50"/>
      <c r="KGQ36" s="50"/>
      <c r="KGR36" s="50"/>
      <c r="KGS36" s="50"/>
      <c r="KGT36" s="50"/>
      <c r="KGU36" s="50"/>
      <c r="KGV36" s="50"/>
      <c r="KGW36" s="50"/>
      <c r="KGX36" s="50"/>
      <c r="KGY36" s="50"/>
      <c r="KGZ36" s="50"/>
      <c r="KHA36" s="50"/>
      <c r="KHB36" s="50"/>
      <c r="KHC36" s="50"/>
      <c r="KHD36" s="50"/>
      <c r="KHE36" s="50"/>
      <c r="KHF36" s="50"/>
      <c r="KHG36" s="50"/>
      <c r="KHH36" s="50"/>
      <c r="KHI36" s="50"/>
      <c r="KHJ36" s="50"/>
      <c r="KHK36" s="50"/>
      <c r="KHL36" s="50"/>
      <c r="KHM36" s="50"/>
      <c r="KHN36" s="50"/>
      <c r="KHO36" s="50"/>
      <c r="KHP36" s="50"/>
      <c r="KHQ36" s="50"/>
      <c r="KHR36" s="50"/>
      <c r="KHS36" s="50"/>
      <c r="KHT36" s="50"/>
      <c r="KHU36" s="50"/>
      <c r="KHV36" s="50"/>
      <c r="KHW36" s="50"/>
      <c r="KHX36" s="50"/>
      <c r="KHY36" s="50"/>
      <c r="KHZ36" s="50"/>
      <c r="KIA36" s="50"/>
      <c r="KIB36" s="50"/>
      <c r="KIC36" s="50"/>
      <c r="KID36" s="50"/>
      <c r="KIE36" s="50"/>
      <c r="KIF36" s="50"/>
      <c r="KIG36" s="50"/>
      <c r="KIH36" s="50"/>
      <c r="KII36" s="50"/>
      <c r="KIJ36" s="50"/>
      <c r="KIK36" s="50"/>
      <c r="KIL36" s="50"/>
      <c r="KIM36" s="50"/>
      <c r="KIN36" s="50"/>
      <c r="KIO36" s="50"/>
      <c r="KIP36" s="50"/>
      <c r="KIQ36" s="50"/>
      <c r="KIR36" s="50"/>
      <c r="KIS36" s="50"/>
      <c r="KIT36" s="50"/>
      <c r="KIU36" s="50"/>
      <c r="KIV36" s="50"/>
      <c r="KIW36" s="50"/>
      <c r="KIX36" s="50"/>
      <c r="KIY36" s="50"/>
      <c r="KIZ36" s="50"/>
      <c r="KJA36" s="50"/>
      <c r="KJB36" s="50"/>
      <c r="KJC36" s="50"/>
      <c r="KJD36" s="50"/>
      <c r="KJE36" s="50"/>
      <c r="KJF36" s="50"/>
      <c r="KJG36" s="50"/>
      <c r="KJH36" s="50"/>
      <c r="KJI36" s="50"/>
      <c r="KJJ36" s="50"/>
      <c r="KJK36" s="50"/>
      <c r="KJL36" s="50"/>
      <c r="KJM36" s="50"/>
      <c r="KJN36" s="50"/>
      <c r="KJO36" s="50"/>
      <c r="KJP36" s="50"/>
      <c r="KJQ36" s="50"/>
      <c r="KJR36" s="50"/>
      <c r="KJS36" s="50"/>
      <c r="KJT36" s="50"/>
      <c r="KJU36" s="50"/>
      <c r="KJV36" s="50"/>
      <c r="KJW36" s="50"/>
      <c r="KJX36" s="50"/>
      <c r="KJY36" s="50"/>
      <c r="KJZ36" s="50"/>
      <c r="KKA36" s="50"/>
      <c r="KKB36" s="50"/>
      <c r="KKC36" s="50"/>
      <c r="KKD36" s="50"/>
      <c r="KKE36" s="50"/>
      <c r="KKF36" s="50"/>
      <c r="KKG36" s="50"/>
      <c r="KKH36" s="50"/>
      <c r="KKI36" s="50"/>
      <c r="KKJ36" s="50"/>
      <c r="KKK36" s="50"/>
      <c r="KKL36" s="50"/>
      <c r="KKM36" s="50"/>
      <c r="KKN36" s="50"/>
      <c r="KKO36" s="50"/>
      <c r="KKP36" s="50"/>
      <c r="KKQ36" s="50"/>
      <c r="KKR36" s="50"/>
      <c r="KKS36" s="50"/>
      <c r="KKT36" s="50"/>
      <c r="KKU36" s="50"/>
      <c r="KKV36" s="50"/>
      <c r="KKW36" s="50"/>
      <c r="KKX36" s="50"/>
      <c r="KKY36" s="50"/>
      <c r="KKZ36" s="50"/>
      <c r="KLA36" s="50"/>
      <c r="KLB36" s="50"/>
      <c r="KLC36" s="50"/>
      <c r="KLD36" s="50"/>
      <c r="KLE36" s="50"/>
      <c r="KLF36" s="50"/>
      <c r="KLG36" s="50"/>
      <c r="KLH36" s="50"/>
      <c r="KLI36" s="50"/>
      <c r="KLJ36" s="50"/>
      <c r="KLK36" s="50"/>
      <c r="KLL36" s="50"/>
      <c r="KLM36" s="50"/>
      <c r="KLN36" s="50"/>
      <c r="KLO36" s="50"/>
      <c r="KLP36" s="50"/>
      <c r="KLQ36" s="50"/>
      <c r="KLR36" s="50"/>
      <c r="KLS36" s="50"/>
      <c r="KLT36" s="50"/>
      <c r="KLU36" s="50"/>
      <c r="KLV36" s="50"/>
      <c r="KLW36" s="50"/>
      <c r="KLX36" s="50"/>
      <c r="KLY36" s="50"/>
      <c r="KLZ36" s="50"/>
      <c r="KMA36" s="50"/>
      <c r="KMB36" s="50"/>
      <c r="KMC36" s="50"/>
      <c r="KMD36" s="50"/>
      <c r="KME36" s="50"/>
      <c r="KMF36" s="50"/>
      <c r="KMG36" s="50"/>
      <c r="KMH36" s="50"/>
      <c r="KMI36" s="50"/>
      <c r="KMJ36" s="50"/>
      <c r="KMK36" s="50"/>
      <c r="KML36" s="50"/>
      <c r="KMM36" s="50"/>
      <c r="KMN36" s="50"/>
      <c r="KMO36" s="50"/>
      <c r="KMP36" s="50"/>
      <c r="KMQ36" s="50"/>
      <c r="KMR36" s="50"/>
      <c r="KMS36" s="50"/>
      <c r="KMT36" s="50"/>
      <c r="KMU36" s="50"/>
      <c r="KMV36" s="50"/>
      <c r="KMW36" s="50"/>
      <c r="KMX36" s="50"/>
      <c r="KMY36" s="50"/>
      <c r="KMZ36" s="50"/>
      <c r="KNA36" s="50"/>
      <c r="KNB36" s="50"/>
      <c r="KNC36" s="50"/>
      <c r="KND36" s="50"/>
      <c r="KNE36" s="50"/>
      <c r="KNF36" s="50"/>
      <c r="KNG36" s="50"/>
      <c r="KNH36" s="50"/>
      <c r="KNI36" s="50"/>
      <c r="KNJ36" s="50"/>
      <c r="KNK36" s="50"/>
      <c r="KNL36" s="50"/>
      <c r="KNM36" s="50"/>
      <c r="KNN36" s="50"/>
      <c r="KNO36" s="50"/>
      <c r="KNP36" s="50"/>
      <c r="KNQ36" s="50"/>
      <c r="KNR36" s="50"/>
      <c r="KNS36" s="50"/>
      <c r="KNT36" s="50"/>
      <c r="KNU36" s="50"/>
      <c r="KNV36" s="50"/>
      <c r="KNW36" s="50"/>
      <c r="KNX36" s="50"/>
      <c r="KNY36" s="50"/>
      <c r="KNZ36" s="50"/>
      <c r="KOA36" s="50"/>
      <c r="KOB36" s="50"/>
      <c r="KOC36" s="50"/>
      <c r="KOD36" s="50"/>
      <c r="KOE36" s="50"/>
      <c r="KOF36" s="50"/>
      <c r="KOG36" s="50"/>
      <c r="KOH36" s="50"/>
      <c r="KOI36" s="50"/>
      <c r="KOJ36" s="50"/>
      <c r="KOK36" s="50"/>
      <c r="KOL36" s="50"/>
      <c r="KOM36" s="50"/>
      <c r="KON36" s="50"/>
      <c r="KOO36" s="50"/>
      <c r="KOP36" s="50"/>
      <c r="KOQ36" s="50"/>
      <c r="KOR36" s="50"/>
      <c r="KOS36" s="50"/>
      <c r="KOT36" s="50"/>
      <c r="KOU36" s="50"/>
      <c r="KOV36" s="50"/>
      <c r="KOW36" s="50"/>
      <c r="KOX36" s="50"/>
      <c r="KOY36" s="50"/>
      <c r="KOZ36" s="50"/>
      <c r="KPA36" s="50"/>
      <c r="KPB36" s="50"/>
      <c r="KPC36" s="50"/>
      <c r="KPD36" s="50"/>
      <c r="KPE36" s="50"/>
      <c r="KPF36" s="50"/>
      <c r="KPG36" s="50"/>
      <c r="KPH36" s="50"/>
      <c r="KPI36" s="50"/>
      <c r="KPJ36" s="50"/>
      <c r="KPK36" s="50"/>
      <c r="KPL36" s="50"/>
      <c r="KPM36" s="50"/>
      <c r="KPN36" s="50"/>
      <c r="KPO36" s="50"/>
      <c r="KPP36" s="50"/>
      <c r="KPQ36" s="50"/>
      <c r="KPR36" s="50"/>
      <c r="KPS36" s="50"/>
      <c r="KPT36" s="50"/>
      <c r="KPU36" s="50"/>
      <c r="KPV36" s="50"/>
      <c r="KPW36" s="50"/>
      <c r="KPX36" s="50"/>
      <c r="KPY36" s="50"/>
      <c r="KPZ36" s="50"/>
      <c r="KQA36" s="50"/>
      <c r="KQB36" s="50"/>
      <c r="KQC36" s="50"/>
      <c r="KQD36" s="50"/>
      <c r="KQE36" s="50"/>
      <c r="KQF36" s="50"/>
      <c r="KQG36" s="50"/>
      <c r="KQH36" s="50"/>
      <c r="KQI36" s="50"/>
      <c r="KQJ36" s="50"/>
      <c r="KQK36" s="50"/>
      <c r="KQL36" s="50"/>
      <c r="KQM36" s="50"/>
      <c r="KQN36" s="50"/>
      <c r="KQO36" s="50"/>
      <c r="KQP36" s="50"/>
      <c r="KQQ36" s="50"/>
      <c r="KQR36" s="50"/>
      <c r="KQS36" s="50"/>
      <c r="KQT36" s="50"/>
      <c r="KQU36" s="50"/>
      <c r="KQV36" s="50"/>
      <c r="KQW36" s="50"/>
      <c r="KQX36" s="50"/>
      <c r="KQY36" s="50"/>
      <c r="KQZ36" s="50"/>
      <c r="KRA36" s="50"/>
      <c r="KRB36" s="50"/>
      <c r="KRC36" s="50"/>
      <c r="KRD36" s="50"/>
      <c r="KRE36" s="50"/>
      <c r="KRF36" s="50"/>
      <c r="KRG36" s="50"/>
      <c r="KRH36" s="50"/>
      <c r="KRI36" s="50"/>
      <c r="KRJ36" s="50"/>
      <c r="KRK36" s="50"/>
      <c r="KRL36" s="50"/>
      <c r="KRM36" s="50"/>
      <c r="KRN36" s="50"/>
      <c r="KRO36" s="50"/>
      <c r="KRP36" s="50"/>
      <c r="KRQ36" s="50"/>
      <c r="KRR36" s="50"/>
      <c r="KRS36" s="50"/>
      <c r="KRT36" s="50"/>
      <c r="KRU36" s="50"/>
      <c r="KRV36" s="50"/>
      <c r="KRW36" s="50"/>
      <c r="KRX36" s="50"/>
      <c r="KRY36" s="50"/>
      <c r="KRZ36" s="50"/>
      <c r="KSA36" s="50"/>
      <c r="KSB36" s="50"/>
      <c r="KSC36" s="50"/>
      <c r="KSD36" s="50"/>
      <c r="KSE36" s="50"/>
      <c r="KSF36" s="50"/>
      <c r="KSG36" s="50"/>
      <c r="KSH36" s="50"/>
      <c r="KSI36" s="50"/>
      <c r="KSJ36" s="50"/>
      <c r="KSK36" s="50"/>
      <c r="KSL36" s="50"/>
      <c r="KSM36" s="50"/>
      <c r="KSN36" s="50"/>
      <c r="KSO36" s="50"/>
      <c r="KSP36" s="50"/>
      <c r="KSQ36" s="50"/>
      <c r="KSR36" s="50"/>
      <c r="KSS36" s="50"/>
      <c r="KST36" s="50"/>
      <c r="KSU36" s="50"/>
      <c r="KSV36" s="50"/>
      <c r="KSW36" s="50"/>
      <c r="KSX36" s="50"/>
      <c r="KSY36" s="50"/>
      <c r="KSZ36" s="50"/>
      <c r="KTA36" s="50"/>
      <c r="KTB36" s="50"/>
      <c r="KTC36" s="50"/>
      <c r="KTD36" s="50"/>
      <c r="KTE36" s="50"/>
      <c r="KTF36" s="50"/>
      <c r="KTG36" s="50"/>
      <c r="KTH36" s="50"/>
      <c r="KTI36" s="50"/>
      <c r="KTJ36" s="50"/>
      <c r="KTK36" s="50"/>
      <c r="KTL36" s="50"/>
      <c r="KTM36" s="50"/>
      <c r="KTN36" s="50"/>
      <c r="KTO36" s="50"/>
      <c r="KTP36" s="50"/>
      <c r="KTQ36" s="50"/>
      <c r="KTR36" s="50"/>
      <c r="KTS36" s="50"/>
      <c r="KTT36" s="50"/>
      <c r="KTU36" s="50"/>
      <c r="KTV36" s="50"/>
      <c r="KTW36" s="50"/>
      <c r="KTX36" s="50"/>
      <c r="KTY36" s="50"/>
      <c r="KTZ36" s="50"/>
      <c r="KUA36" s="50"/>
      <c r="KUB36" s="50"/>
      <c r="KUC36" s="50"/>
      <c r="KUD36" s="50"/>
      <c r="KUE36" s="50"/>
      <c r="KUF36" s="50"/>
      <c r="KUG36" s="50"/>
      <c r="KUH36" s="50"/>
      <c r="KUI36" s="50"/>
      <c r="KUJ36" s="50"/>
      <c r="KUK36" s="50"/>
      <c r="KUL36" s="50"/>
      <c r="KUM36" s="50"/>
      <c r="KUN36" s="50"/>
      <c r="KUO36" s="50"/>
      <c r="KUP36" s="50"/>
      <c r="KUQ36" s="50"/>
      <c r="KUR36" s="50"/>
      <c r="KUS36" s="50"/>
      <c r="KUT36" s="50"/>
      <c r="KUU36" s="50"/>
      <c r="KUV36" s="50"/>
      <c r="KUW36" s="50"/>
      <c r="KUX36" s="50"/>
      <c r="KUY36" s="50"/>
      <c r="KUZ36" s="50"/>
      <c r="KVA36" s="50"/>
      <c r="KVB36" s="50"/>
      <c r="KVC36" s="50"/>
      <c r="KVD36" s="50"/>
      <c r="KVE36" s="50"/>
      <c r="KVF36" s="50"/>
      <c r="KVG36" s="50"/>
      <c r="KVH36" s="50"/>
      <c r="KVI36" s="50"/>
      <c r="KVJ36" s="50"/>
      <c r="KVK36" s="50"/>
      <c r="KVL36" s="50"/>
      <c r="KVM36" s="50"/>
      <c r="KVN36" s="50"/>
      <c r="KVO36" s="50"/>
      <c r="KVP36" s="50"/>
      <c r="KVQ36" s="50"/>
      <c r="KVR36" s="50"/>
      <c r="KVS36" s="50"/>
      <c r="KVT36" s="50"/>
      <c r="KVU36" s="50"/>
      <c r="KVV36" s="50"/>
      <c r="KVW36" s="50"/>
      <c r="KVX36" s="50"/>
      <c r="KVY36" s="50"/>
      <c r="KVZ36" s="50"/>
      <c r="KWA36" s="50"/>
      <c r="KWB36" s="50"/>
      <c r="KWC36" s="50"/>
      <c r="KWD36" s="50"/>
      <c r="KWE36" s="50"/>
      <c r="KWF36" s="50"/>
      <c r="KWG36" s="50"/>
      <c r="KWH36" s="50"/>
      <c r="KWI36" s="50"/>
      <c r="KWJ36" s="50"/>
      <c r="KWK36" s="50"/>
      <c r="KWL36" s="50"/>
      <c r="KWM36" s="50"/>
      <c r="KWN36" s="50"/>
      <c r="KWO36" s="50"/>
      <c r="KWP36" s="50"/>
      <c r="KWQ36" s="50"/>
      <c r="KWR36" s="50"/>
      <c r="KWS36" s="50"/>
      <c r="KWT36" s="50"/>
      <c r="KWU36" s="50"/>
      <c r="KWV36" s="50"/>
      <c r="KWW36" s="50"/>
      <c r="KWX36" s="50"/>
      <c r="KWY36" s="50"/>
      <c r="KWZ36" s="50"/>
      <c r="KXA36" s="50"/>
      <c r="KXB36" s="50"/>
      <c r="KXC36" s="50"/>
      <c r="KXD36" s="50"/>
      <c r="KXE36" s="50"/>
      <c r="KXF36" s="50"/>
      <c r="KXG36" s="50"/>
      <c r="KXH36" s="50"/>
      <c r="KXI36" s="50"/>
      <c r="KXJ36" s="50"/>
      <c r="KXK36" s="50"/>
      <c r="KXL36" s="50"/>
      <c r="KXM36" s="50"/>
      <c r="KXN36" s="50"/>
      <c r="KXO36" s="50"/>
      <c r="KXP36" s="50"/>
      <c r="KXQ36" s="50"/>
      <c r="KXR36" s="50"/>
      <c r="KXS36" s="50"/>
      <c r="KXT36" s="50"/>
      <c r="KXU36" s="50"/>
      <c r="KXV36" s="50"/>
      <c r="KXW36" s="50"/>
      <c r="KXX36" s="50"/>
      <c r="KXY36" s="50"/>
      <c r="KXZ36" s="50"/>
      <c r="KYA36" s="50"/>
      <c r="KYB36" s="50"/>
      <c r="KYC36" s="50"/>
      <c r="KYD36" s="50"/>
      <c r="KYE36" s="50"/>
      <c r="KYF36" s="50"/>
      <c r="KYG36" s="50"/>
      <c r="KYH36" s="50"/>
      <c r="KYI36" s="50"/>
      <c r="KYJ36" s="50"/>
      <c r="KYK36" s="50"/>
      <c r="KYL36" s="50"/>
      <c r="KYM36" s="50"/>
      <c r="KYN36" s="50"/>
      <c r="KYO36" s="50"/>
      <c r="KYP36" s="50"/>
      <c r="KYQ36" s="50"/>
      <c r="KYR36" s="50"/>
      <c r="KYS36" s="50"/>
      <c r="KYT36" s="50"/>
      <c r="KYU36" s="50"/>
      <c r="KYV36" s="50"/>
      <c r="KYW36" s="50"/>
      <c r="KYX36" s="50"/>
      <c r="KYY36" s="50"/>
      <c r="KYZ36" s="50"/>
      <c r="KZA36" s="50"/>
      <c r="KZB36" s="50"/>
      <c r="KZC36" s="50"/>
      <c r="KZD36" s="50"/>
      <c r="KZE36" s="50"/>
      <c r="KZF36" s="50"/>
      <c r="KZG36" s="50"/>
      <c r="KZH36" s="50"/>
      <c r="KZI36" s="50"/>
      <c r="KZJ36" s="50"/>
      <c r="KZK36" s="50"/>
      <c r="KZL36" s="50"/>
      <c r="KZM36" s="50"/>
      <c r="KZN36" s="50"/>
      <c r="KZO36" s="50"/>
      <c r="KZP36" s="50"/>
      <c r="KZQ36" s="50"/>
      <c r="KZR36" s="50"/>
      <c r="KZS36" s="50"/>
      <c r="KZT36" s="50"/>
      <c r="KZU36" s="50"/>
      <c r="KZV36" s="50"/>
      <c r="KZW36" s="50"/>
      <c r="KZX36" s="50"/>
      <c r="KZY36" s="50"/>
      <c r="KZZ36" s="50"/>
      <c r="LAA36" s="50"/>
      <c r="LAB36" s="50"/>
      <c r="LAC36" s="50"/>
      <c r="LAD36" s="50"/>
      <c r="LAE36" s="50"/>
      <c r="LAF36" s="50"/>
      <c r="LAG36" s="50"/>
      <c r="LAH36" s="50"/>
      <c r="LAI36" s="50"/>
      <c r="LAJ36" s="50"/>
      <c r="LAK36" s="50"/>
      <c r="LAL36" s="50"/>
      <c r="LAM36" s="50"/>
      <c r="LAN36" s="50"/>
      <c r="LAO36" s="50"/>
      <c r="LAP36" s="50"/>
      <c r="LAQ36" s="50"/>
      <c r="LAR36" s="50"/>
      <c r="LAS36" s="50"/>
      <c r="LAT36" s="50"/>
      <c r="LAU36" s="50"/>
      <c r="LAV36" s="50"/>
      <c r="LAW36" s="50"/>
      <c r="LAX36" s="50"/>
      <c r="LAY36" s="50"/>
      <c r="LAZ36" s="50"/>
      <c r="LBA36" s="50"/>
      <c r="LBB36" s="50"/>
      <c r="LBC36" s="50"/>
      <c r="LBD36" s="50"/>
      <c r="LBE36" s="50"/>
      <c r="LBF36" s="50"/>
      <c r="LBG36" s="50"/>
      <c r="LBH36" s="50"/>
      <c r="LBI36" s="50"/>
      <c r="LBJ36" s="50"/>
      <c r="LBK36" s="50"/>
      <c r="LBL36" s="50"/>
      <c r="LBM36" s="50"/>
      <c r="LBN36" s="50"/>
      <c r="LBO36" s="50"/>
      <c r="LBP36" s="50"/>
      <c r="LBQ36" s="50"/>
      <c r="LBR36" s="50"/>
      <c r="LBS36" s="50"/>
      <c r="LBT36" s="50"/>
      <c r="LBU36" s="50"/>
      <c r="LBV36" s="50"/>
      <c r="LBW36" s="50"/>
      <c r="LBX36" s="50"/>
      <c r="LBY36" s="50"/>
      <c r="LBZ36" s="50"/>
      <c r="LCA36" s="50"/>
      <c r="LCB36" s="50"/>
      <c r="LCC36" s="50"/>
      <c r="LCD36" s="50"/>
      <c r="LCE36" s="50"/>
      <c r="LCF36" s="50"/>
      <c r="LCG36" s="50"/>
      <c r="LCH36" s="50"/>
      <c r="LCI36" s="50"/>
      <c r="LCJ36" s="50"/>
      <c r="LCK36" s="50"/>
      <c r="LCL36" s="50"/>
      <c r="LCM36" s="50"/>
      <c r="LCN36" s="50"/>
      <c r="LCO36" s="50"/>
      <c r="LCP36" s="50"/>
      <c r="LCQ36" s="50"/>
      <c r="LCR36" s="50"/>
      <c r="LCS36" s="50"/>
      <c r="LCT36" s="50"/>
      <c r="LCU36" s="50"/>
      <c r="LCV36" s="50"/>
      <c r="LCW36" s="50"/>
      <c r="LCX36" s="50"/>
      <c r="LCY36" s="50"/>
      <c r="LCZ36" s="50"/>
      <c r="LDA36" s="50"/>
      <c r="LDB36" s="50"/>
      <c r="LDC36" s="50"/>
      <c r="LDD36" s="50"/>
      <c r="LDE36" s="50"/>
      <c r="LDF36" s="50"/>
      <c r="LDG36" s="50"/>
      <c r="LDH36" s="50"/>
      <c r="LDI36" s="50"/>
      <c r="LDJ36" s="50"/>
      <c r="LDK36" s="50"/>
      <c r="LDL36" s="50"/>
      <c r="LDM36" s="50"/>
      <c r="LDN36" s="50"/>
      <c r="LDO36" s="50"/>
      <c r="LDP36" s="50"/>
      <c r="LDQ36" s="50"/>
      <c r="LDR36" s="50"/>
      <c r="LDS36" s="50"/>
      <c r="LDT36" s="50"/>
      <c r="LDU36" s="50"/>
      <c r="LDV36" s="50"/>
      <c r="LDW36" s="50"/>
      <c r="LDX36" s="50"/>
      <c r="LDY36" s="50"/>
      <c r="LDZ36" s="50"/>
      <c r="LEA36" s="50"/>
      <c r="LEB36" s="50"/>
      <c r="LEC36" s="50"/>
      <c r="LED36" s="50"/>
      <c r="LEE36" s="50"/>
      <c r="LEF36" s="50"/>
      <c r="LEG36" s="50"/>
      <c r="LEH36" s="50"/>
      <c r="LEI36" s="50"/>
      <c r="LEJ36" s="50"/>
      <c r="LEK36" s="50"/>
      <c r="LEL36" s="50"/>
      <c r="LEM36" s="50"/>
      <c r="LEN36" s="50"/>
      <c r="LEO36" s="50"/>
      <c r="LEP36" s="50"/>
      <c r="LEQ36" s="50"/>
      <c r="LER36" s="50"/>
      <c r="LES36" s="50"/>
      <c r="LET36" s="50"/>
      <c r="LEU36" s="50"/>
      <c r="LEV36" s="50"/>
      <c r="LEW36" s="50"/>
      <c r="LEX36" s="50"/>
      <c r="LEY36" s="50"/>
      <c r="LEZ36" s="50"/>
      <c r="LFA36" s="50"/>
      <c r="LFB36" s="50"/>
      <c r="LFC36" s="50"/>
      <c r="LFD36" s="50"/>
      <c r="LFE36" s="50"/>
      <c r="LFF36" s="50"/>
      <c r="LFG36" s="50"/>
      <c r="LFH36" s="50"/>
      <c r="LFI36" s="50"/>
      <c r="LFJ36" s="50"/>
      <c r="LFK36" s="50"/>
      <c r="LFL36" s="50"/>
      <c r="LFM36" s="50"/>
      <c r="LFN36" s="50"/>
      <c r="LFO36" s="50"/>
      <c r="LFP36" s="50"/>
      <c r="LFQ36" s="50"/>
      <c r="LFR36" s="50"/>
      <c r="LFS36" s="50"/>
      <c r="LFT36" s="50"/>
      <c r="LFU36" s="50"/>
      <c r="LFV36" s="50"/>
      <c r="LFW36" s="50"/>
      <c r="LFX36" s="50"/>
      <c r="LFY36" s="50"/>
      <c r="LFZ36" s="50"/>
      <c r="LGA36" s="50"/>
      <c r="LGB36" s="50"/>
      <c r="LGC36" s="50"/>
      <c r="LGD36" s="50"/>
      <c r="LGE36" s="50"/>
      <c r="LGF36" s="50"/>
      <c r="LGG36" s="50"/>
      <c r="LGH36" s="50"/>
      <c r="LGI36" s="50"/>
      <c r="LGJ36" s="50"/>
      <c r="LGK36" s="50"/>
      <c r="LGL36" s="50"/>
      <c r="LGM36" s="50"/>
      <c r="LGN36" s="50"/>
      <c r="LGO36" s="50"/>
      <c r="LGP36" s="50"/>
      <c r="LGQ36" s="50"/>
      <c r="LGR36" s="50"/>
      <c r="LGS36" s="50"/>
      <c r="LGT36" s="50"/>
      <c r="LGU36" s="50"/>
      <c r="LGV36" s="50"/>
      <c r="LGW36" s="50"/>
      <c r="LGX36" s="50"/>
      <c r="LGY36" s="50"/>
      <c r="LGZ36" s="50"/>
      <c r="LHA36" s="50"/>
      <c r="LHB36" s="50"/>
      <c r="LHC36" s="50"/>
      <c r="LHD36" s="50"/>
      <c r="LHE36" s="50"/>
      <c r="LHF36" s="50"/>
      <c r="LHG36" s="50"/>
      <c r="LHH36" s="50"/>
      <c r="LHI36" s="50"/>
      <c r="LHJ36" s="50"/>
      <c r="LHK36" s="50"/>
      <c r="LHL36" s="50"/>
      <c r="LHM36" s="50"/>
      <c r="LHN36" s="50"/>
      <c r="LHO36" s="50"/>
      <c r="LHP36" s="50"/>
      <c r="LHQ36" s="50"/>
      <c r="LHR36" s="50"/>
      <c r="LHS36" s="50"/>
      <c r="LHT36" s="50"/>
      <c r="LHU36" s="50"/>
      <c r="LHV36" s="50"/>
      <c r="LHW36" s="50"/>
      <c r="LHX36" s="50"/>
      <c r="LHY36" s="50"/>
      <c r="LHZ36" s="50"/>
      <c r="LIA36" s="50"/>
      <c r="LIB36" s="50"/>
      <c r="LIC36" s="50"/>
      <c r="LID36" s="50"/>
      <c r="LIE36" s="50"/>
      <c r="LIF36" s="50"/>
      <c r="LIG36" s="50"/>
      <c r="LIH36" s="50"/>
      <c r="LII36" s="50"/>
      <c r="LIJ36" s="50"/>
      <c r="LIK36" s="50"/>
      <c r="LIL36" s="50"/>
      <c r="LIM36" s="50"/>
      <c r="LIN36" s="50"/>
      <c r="LIO36" s="50"/>
      <c r="LIP36" s="50"/>
      <c r="LIQ36" s="50"/>
      <c r="LIR36" s="50"/>
      <c r="LIS36" s="50"/>
      <c r="LIT36" s="50"/>
      <c r="LIU36" s="50"/>
      <c r="LIV36" s="50"/>
      <c r="LIW36" s="50"/>
      <c r="LIX36" s="50"/>
      <c r="LIY36" s="50"/>
      <c r="LIZ36" s="50"/>
      <c r="LJA36" s="50"/>
      <c r="LJB36" s="50"/>
      <c r="LJC36" s="50"/>
      <c r="LJD36" s="50"/>
      <c r="LJE36" s="50"/>
      <c r="LJF36" s="50"/>
      <c r="LJG36" s="50"/>
      <c r="LJH36" s="50"/>
      <c r="LJI36" s="50"/>
      <c r="LJJ36" s="50"/>
      <c r="LJK36" s="50"/>
      <c r="LJL36" s="50"/>
      <c r="LJM36" s="50"/>
      <c r="LJN36" s="50"/>
      <c r="LJO36" s="50"/>
      <c r="LJP36" s="50"/>
      <c r="LJQ36" s="50"/>
      <c r="LJR36" s="50"/>
      <c r="LJS36" s="50"/>
      <c r="LJT36" s="50"/>
      <c r="LJU36" s="50"/>
      <c r="LJV36" s="50"/>
      <c r="LJW36" s="50"/>
      <c r="LJX36" s="50"/>
      <c r="LJY36" s="50"/>
      <c r="LJZ36" s="50"/>
      <c r="LKA36" s="50"/>
      <c r="LKB36" s="50"/>
      <c r="LKC36" s="50"/>
      <c r="LKD36" s="50"/>
      <c r="LKE36" s="50"/>
      <c r="LKF36" s="50"/>
      <c r="LKG36" s="50"/>
      <c r="LKH36" s="50"/>
      <c r="LKI36" s="50"/>
      <c r="LKJ36" s="50"/>
      <c r="LKK36" s="50"/>
      <c r="LKL36" s="50"/>
      <c r="LKM36" s="50"/>
      <c r="LKN36" s="50"/>
      <c r="LKO36" s="50"/>
      <c r="LKP36" s="50"/>
      <c r="LKQ36" s="50"/>
      <c r="LKR36" s="50"/>
      <c r="LKS36" s="50"/>
      <c r="LKT36" s="50"/>
      <c r="LKU36" s="50"/>
      <c r="LKV36" s="50"/>
      <c r="LKW36" s="50"/>
      <c r="LKX36" s="50"/>
      <c r="LKY36" s="50"/>
      <c r="LKZ36" s="50"/>
      <c r="LLA36" s="50"/>
      <c r="LLB36" s="50"/>
      <c r="LLC36" s="50"/>
      <c r="LLD36" s="50"/>
      <c r="LLE36" s="50"/>
      <c r="LLF36" s="50"/>
      <c r="LLG36" s="50"/>
      <c r="LLH36" s="50"/>
      <c r="LLI36" s="50"/>
      <c r="LLJ36" s="50"/>
      <c r="LLK36" s="50"/>
      <c r="LLL36" s="50"/>
      <c r="LLM36" s="50"/>
      <c r="LLN36" s="50"/>
      <c r="LLO36" s="50"/>
      <c r="LLP36" s="50"/>
      <c r="LLQ36" s="50"/>
      <c r="LLR36" s="50"/>
      <c r="LLS36" s="50"/>
      <c r="LLT36" s="50"/>
      <c r="LLU36" s="50"/>
      <c r="LLV36" s="50"/>
      <c r="LLW36" s="50"/>
      <c r="LLX36" s="50"/>
      <c r="LLY36" s="50"/>
      <c r="LLZ36" s="50"/>
      <c r="LMA36" s="50"/>
      <c r="LMB36" s="50"/>
      <c r="LMC36" s="50"/>
      <c r="LMD36" s="50"/>
      <c r="LME36" s="50"/>
      <c r="LMF36" s="50"/>
      <c r="LMG36" s="50"/>
      <c r="LMH36" s="50"/>
      <c r="LMI36" s="50"/>
      <c r="LMJ36" s="50"/>
      <c r="LMK36" s="50"/>
      <c r="LML36" s="50"/>
      <c r="LMM36" s="50"/>
      <c r="LMN36" s="50"/>
      <c r="LMO36" s="50"/>
      <c r="LMP36" s="50"/>
      <c r="LMQ36" s="50"/>
      <c r="LMR36" s="50"/>
      <c r="LMS36" s="50"/>
      <c r="LMT36" s="50"/>
      <c r="LMU36" s="50"/>
      <c r="LMV36" s="50"/>
      <c r="LMW36" s="50"/>
      <c r="LMX36" s="50"/>
      <c r="LMY36" s="50"/>
      <c r="LMZ36" s="50"/>
      <c r="LNA36" s="50"/>
      <c r="LNB36" s="50"/>
      <c r="LNC36" s="50"/>
      <c r="LND36" s="50"/>
      <c r="LNE36" s="50"/>
      <c r="LNF36" s="50"/>
      <c r="LNG36" s="50"/>
      <c r="LNH36" s="50"/>
      <c r="LNI36" s="50"/>
      <c r="LNJ36" s="50"/>
      <c r="LNK36" s="50"/>
      <c r="LNL36" s="50"/>
      <c r="LNM36" s="50"/>
      <c r="LNN36" s="50"/>
      <c r="LNO36" s="50"/>
      <c r="LNP36" s="50"/>
      <c r="LNQ36" s="50"/>
      <c r="LNR36" s="50"/>
      <c r="LNS36" s="50"/>
      <c r="LNT36" s="50"/>
      <c r="LNU36" s="50"/>
      <c r="LNV36" s="50"/>
      <c r="LNW36" s="50"/>
      <c r="LNX36" s="50"/>
      <c r="LNY36" s="50"/>
      <c r="LNZ36" s="50"/>
      <c r="LOA36" s="50"/>
      <c r="LOB36" s="50"/>
      <c r="LOC36" s="50"/>
      <c r="LOD36" s="50"/>
      <c r="LOE36" s="50"/>
      <c r="LOF36" s="50"/>
      <c r="LOG36" s="50"/>
      <c r="LOH36" s="50"/>
      <c r="LOI36" s="50"/>
      <c r="LOJ36" s="50"/>
      <c r="LOK36" s="50"/>
      <c r="LOL36" s="50"/>
      <c r="LOM36" s="50"/>
      <c r="LON36" s="50"/>
      <c r="LOO36" s="50"/>
      <c r="LOP36" s="50"/>
      <c r="LOQ36" s="50"/>
      <c r="LOR36" s="50"/>
      <c r="LOS36" s="50"/>
      <c r="LOT36" s="50"/>
      <c r="LOU36" s="50"/>
      <c r="LOV36" s="50"/>
      <c r="LOW36" s="50"/>
      <c r="LOX36" s="50"/>
      <c r="LOY36" s="50"/>
      <c r="LOZ36" s="50"/>
      <c r="LPA36" s="50"/>
      <c r="LPB36" s="50"/>
      <c r="LPC36" s="50"/>
      <c r="LPD36" s="50"/>
      <c r="LPE36" s="50"/>
      <c r="LPF36" s="50"/>
      <c r="LPG36" s="50"/>
      <c r="LPH36" s="50"/>
      <c r="LPI36" s="50"/>
      <c r="LPJ36" s="50"/>
      <c r="LPK36" s="50"/>
      <c r="LPL36" s="50"/>
      <c r="LPM36" s="50"/>
      <c r="LPN36" s="50"/>
      <c r="LPO36" s="50"/>
      <c r="LPP36" s="50"/>
      <c r="LPQ36" s="50"/>
      <c r="LPR36" s="50"/>
      <c r="LPS36" s="50"/>
      <c r="LPT36" s="50"/>
      <c r="LPU36" s="50"/>
      <c r="LPV36" s="50"/>
      <c r="LPW36" s="50"/>
      <c r="LPX36" s="50"/>
      <c r="LPY36" s="50"/>
      <c r="LPZ36" s="50"/>
      <c r="LQA36" s="50"/>
      <c r="LQB36" s="50"/>
      <c r="LQC36" s="50"/>
      <c r="LQD36" s="50"/>
      <c r="LQE36" s="50"/>
      <c r="LQF36" s="50"/>
      <c r="LQG36" s="50"/>
      <c r="LQH36" s="50"/>
      <c r="LQI36" s="50"/>
      <c r="LQJ36" s="50"/>
      <c r="LQK36" s="50"/>
      <c r="LQL36" s="50"/>
      <c r="LQM36" s="50"/>
      <c r="LQN36" s="50"/>
      <c r="LQO36" s="50"/>
      <c r="LQP36" s="50"/>
      <c r="LQQ36" s="50"/>
      <c r="LQR36" s="50"/>
      <c r="LQS36" s="50"/>
      <c r="LQT36" s="50"/>
      <c r="LQU36" s="50"/>
      <c r="LQV36" s="50"/>
      <c r="LQW36" s="50"/>
      <c r="LQX36" s="50"/>
      <c r="LQY36" s="50"/>
      <c r="LQZ36" s="50"/>
      <c r="LRA36" s="50"/>
      <c r="LRB36" s="50"/>
      <c r="LRC36" s="50"/>
      <c r="LRD36" s="50"/>
      <c r="LRE36" s="50"/>
      <c r="LRF36" s="50"/>
      <c r="LRG36" s="50"/>
      <c r="LRH36" s="50"/>
      <c r="LRI36" s="50"/>
      <c r="LRJ36" s="50"/>
      <c r="LRK36" s="50"/>
      <c r="LRL36" s="50"/>
      <c r="LRM36" s="50"/>
      <c r="LRN36" s="50"/>
      <c r="LRO36" s="50"/>
      <c r="LRP36" s="50"/>
      <c r="LRQ36" s="50"/>
      <c r="LRR36" s="50"/>
      <c r="LRS36" s="50"/>
      <c r="LRT36" s="50"/>
      <c r="LRU36" s="50"/>
      <c r="LRV36" s="50"/>
      <c r="LRW36" s="50"/>
      <c r="LRX36" s="50"/>
      <c r="LRY36" s="50"/>
      <c r="LRZ36" s="50"/>
      <c r="LSA36" s="50"/>
      <c r="LSB36" s="50"/>
      <c r="LSC36" s="50"/>
      <c r="LSD36" s="50"/>
      <c r="LSE36" s="50"/>
      <c r="LSF36" s="50"/>
      <c r="LSG36" s="50"/>
      <c r="LSH36" s="50"/>
      <c r="LSI36" s="50"/>
      <c r="LSJ36" s="50"/>
      <c r="LSK36" s="50"/>
      <c r="LSL36" s="50"/>
      <c r="LSM36" s="50"/>
      <c r="LSN36" s="50"/>
      <c r="LSO36" s="50"/>
      <c r="LSP36" s="50"/>
      <c r="LSQ36" s="50"/>
      <c r="LSR36" s="50"/>
      <c r="LSS36" s="50"/>
      <c r="LST36" s="50"/>
      <c r="LSU36" s="50"/>
      <c r="LSV36" s="50"/>
      <c r="LSW36" s="50"/>
      <c r="LSX36" s="50"/>
      <c r="LSY36" s="50"/>
      <c r="LSZ36" s="50"/>
      <c r="LTA36" s="50"/>
      <c r="LTB36" s="50"/>
      <c r="LTC36" s="50"/>
      <c r="LTD36" s="50"/>
      <c r="LTE36" s="50"/>
      <c r="LTF36" s="50"/>
      <c r="LTG36" s="50"/>
      <c r="LTH36" s="50"/>
      <c r="LTI36" s="50"/>
      <c r="LTJ36" s="50"/>
      <c r="LTK36" s="50"/>
      <c r="LTL36" s="50"/>
      <c r="LTM36" s="50"/>
      <c r="LTN36" s="50"/>
      <c r="LTO36" s="50"/>
      <c r="LTP36" s="50"/>
      <c r="LTQ36" s="50"/>
      <c r="LTR36" s="50"/>
      <c r="LTS36" s="50"/>
      <c r="LTT36" s="50"/>
      <c r="LTU36" s="50"/>
      <c r="LTV36" s="50"/>
      <c r="LTW36" s="50"/>
      <c r="LTX36" s="50"/>
      <c r="LTY36" s="50"/>
      <c r="LTZ36" s="50"/>
      <c r="LUA36" s="50"/>
      <c r="LUB36" s="50"/>
      <c r="LUC36" s="50"/>
      <c r="LUD36" s="50"/>
      <c r="LUE36" s="50"/>
      <c r="LUF36" s="50"/>
      <c r="LUG36" s="50"/>
      <c r="LUH36" s="50"/>
      <c r="LUI36" s="50"/>
      <c r="LUJ36" s="50"/>
      <c r="LUK36" s="50"/>
      <c r="LUL36" s="50"/>
      <c r="LUM36" s="50"/>
      <c r="LUN36" s="50"/>
      <c r="LUO36" s="50"/>
      <c r="LUP36" s="50"/>
      <c r="LUQ36" s="50"/>
      <c r="LUR36" s="50"/>
      <c r="LUS36" s="50"/>
      <c r="LUT36" s="50"/>
      <c r="LUU36" s="50"/>
      <c r="LUV36" s="50"/>
      <c r="LUW36" s="50"/>
      <c r="LUX36" s="50"/>
      <c r="LUY36" s="50"/>
      <c r="LUZ36" s="50"/>
      <c r="LVA36" s="50"/>
      <c r="LVB36" s="50"/>
      <c r="LVC36" s="50"/>
      <c r="LVD36" s="50"/>
      <c r="LVE36" s="50"/>
      <c r="LVF36" s="50"/>
      <c r="LVG36" s="50"/>
      <c r="LVH36" s="50"/>
      <c r="LVI36" s="50"/>
      <c r="LVJ36" s="50"/>
      <c r="LVK36" s="50"/>
      <c r="LVL36" s="50"/>
      <c r="LVM36" s="50"/>
      <c r="LVN36" s="50"/>
      <c r="LVO36" s="50"/>
      <c r="LVP36" s="50"/>
      <c r="LVQ36" s="50"/>
      <c r="LVR36" s="50"/>
      <c r="LVS36" s="50"/>
      <c r="LVT36" s="50"/>
      <c r="LVU36" s="50"/>
      <c r="LVV36" s="50"/>
      <c r="LVW36" s="50"/>
      <c r="LVX36" s="50"/>
      <c r="LVY36" s="50"/>
      <c r="LVZ36" s="50"/>
      <c r="LWA36" s="50"/>
      <c r="LWB36" s="50"/>
      <c r="LWC36" s="50"/>
      <c r="LWD36" s="50"/>
      <c r="LWE36" s="50"/>
      <c r="LWF36" s="50"/>
      <c r="LWG36" s="50"/>
      <c r="LWH36" s="50"/>
      <c r="LWI36" s="50"/>
      <c r="LWJ36" s="50"/>
      <c r="LWK36" s="50"/>
      <c r="LWL36" s="50"/>
      <c r="LWM36" s="50"/>
      <c r="LWN36" s="50"/>
      <c r="LWO36" s="50"/>
      <c r="LWP36" s="50"/>
      <c r="LWQ36" s="50"/>
      <c r="LWR36" s="50"/>
      <c r="LWS36" s="50"/>
      <c r="LWT36" s="50"/>
      <c r="LWU36" s="50"/>
      <c r="LWV36" s="50"/>
      <c r="LWW36" s="50"/>
      <c r="LWX36" s="50"/>
      <c r="LWY36" s="50"/>
      <c r="LWZ36" s="50"/>
      <c r="LXA36" s="50"/>
      <c r="LXB36" s="50"/>
      <c r="LXC36" s="50"/>
      <c r="LXD36" s="50"/>
      <c r="LXE36" s="50"/>
      <c r="LXF36" s="50"/>
      <c r="LXG36" s="50"/>
      <c r="LXH36" s="50"/>
      <c r="LXI36" s="50"/>
      <c r="LXJ36" s="50"/>
      <c r="LXK36" s="50"/>
      <c r="LXL36" s="50"/>
      <c r="LXM36" s="50"/>
      <c r="LXN36" s="50"/>
      <c r="LXO36" s="50"/>
      <c r="LXP36" s="50"/>
      <c r="LXQ36" s="50"/>
      <c r="LXR36" s="50"/>
      <c r="LXS36" s="50"/>
      <c r="LXT36" s="50"/>
      <c r="LXU36" s="50"/>
      <c r="LXV36" s="50"/>
      <c r="LXW36" s="50"/>
      <c r="LXX36" s="50"/>
      <c r="LXY36" s="50"/>
      <c r="LXZ36" s="50"/>
      <c r="LYA36" s="50"/>
      <c r="LYB36" s="50"/>
      <c r="LYC36" s="50"/>
      <c r="LYD36" s="50"/>
      <c r="LYE36" s="50"/>
      <c r="LYF36" s="50"/>
      <c r="LYG36" s="50"/>
      <c r="LYH36" s="50"/>
      <c r="LYI36" s="50"/>
      <c r="LYJ36" s="50"/>
      <c r="LYK36" s="50"/>
      <c r="LYL36" s="50"/>
      <c r="LYM36" s="50"/>
      <c r="LYN36" s="50"/>
      <c r="LYO36" s="50"/>
      <c r="LYP36" s="50"/>
      <c r="LYQ36" s="50"/>
      <c r="LYR36" s="50"/>
      <c r="LYS36" s="50"/>
      <c r="LYT36" s="50"/>
      <c r="LYU36" s="50"/>
      <c r="LYV36" s="50"/>
      <c r="LYW36" s="50"/>
      <c r="LYX36" s="50"/>
      <c r="LYY36" s="50"/>
      <c r="LYZ36" s="50"/>
      <c r="LZA36" s="50"/>
      <c r="LZB36" s="50"/>
      <c r="LZC36" s="50"/>
      <c r="LZD36" s="50"/>
      <c r="LZE36" s="50"/>
      <c r="LZF36" s="50"/>
      <c r="LZG36" s="50"/>
      <c r="LZH36" s="50"/>
      <c r="LZI36" s="50"/>
      <c r="LZJ36" s="50"/>
      <c r="LZK36" s="50"/>
      <c r="LZL36" s="50"/>
      <c r="LZM36" s="50"/>
      <c r="LZN36" s="50"/>
      <c r="LZO36" s="50"/>
      <c r="LZP36" s="50"/>
      <c r="LZQ36" s="50"/>
      <c r="LZR36" s="50"/>
      <c r="LZS36" s="50"/>
      <c r="LZT36" s="50"/>
      <c r="LZU36" s="50"/>
      <c r="LZV36" s="50"/>
      <c r="LZW36" s="50"/>
      <c r="LZX36" s="50"/>
      <c r="LZY36" s="50"/>
      <c r="LZZ36" s="50"/>
      <c r="MAA36" s="50"/>
      <c r="MAB36" s="50"/>
      <c r="MAC36" s="50"/>
      <c r="MAD36" s="50"/>
      <c r="MAE36" s="50"/>
      <c r="MAF36" s="50"/>
      <c r="MAG36" s="50"/>
      <c r="MAH36" s="50"/>
      <c r="MAI36" s="50"/>
      <c r="MAJ36" s="50"/>
      <c r="MAK36" s="50"/>
      <c r="MAL36" s="50"/>
      <c r="MAM36" s="50"/>
      <c r="MAN36" s="50"/>
      <c r="MAO36" s="50"/>
      <c r="MAP36" s="50"/>
      <c r="MAQ36" s="50"/>
      <c r="MAR36" s="50"/>
      <c r="MAS36" s="50"/>
      <c r="MAT36" s="50"/>
      <c r="MAU36" s="50"/>
      <c r="MAV36" s="50"/>
      <c r="MAW36" s="50"/>
      <c r="MAX36" s="50"/>
      <c r="MAY36" s="50"/>
      <c r="MAZ36" s="50"/>
      <c r="MBA36" s="50"/>
      <c r="MBB36" s="50"/>
      <c r="MBC36" s="50"/>
      <c r="MBD36" s="50"/>
      <c r="MBE36" s="50"/>
      <c r="MBF36" s="50"/>
      <c r="MBG36" s="50"/>
      <c r="MBH36" s="50"/>
      <c r="MBI36" s="50"/>
      <c r="MBJ36" s="50"/>
      <c r="MBK36" s="50"/>
      <c r="MBL36" s="50"/>
      <c r="MBM36" s="50"/>
      <c r="MBN36" s="50"/>
      <c r="MBO36" s="50"/>
      <c r="MBP36" s="50"/>
      <c r="MBQ36" s="50"/>
      <c r="MBR36" s="50"/>
      <c r="MBS36" s="50"/>
      <c r="MBT36" s="50"/>
      <c r="MBU36" s="50"/>
      <c r="MBV36" s="50"/>
      <c r="MBW36" s="50"/>
      <c r="MBX36" s="50"/>
      <c r="MBY36" s="50"/>
      <c r="MBZ36" s="50"/>
      <c r="MCA36" s="50"/>
      <c r="MCB36" s="50"/>
      <c r="MCC36" s="50"/>
      <c r="MCD36" s="50"/>
      <c r="MCE36" s="50"/>
      <c r="MCF36" s="50"/>
      <c r="MCG36" s="50"/>
      <c r="MCH36" s="50"/>
      <c r="MCI36" s="50"/>
      <c r="MCJ36" s="50"/>
      <c r="MCK36" s="50"/>
      <c r="MCL36" s="50"/>
      <c r="MCM36" s="50"/>
      <c r="MCN36" s="50"/>
      <c r="MCO36" s="50"/>
      <c r="MCP36" s="50"/>
      <c r="MCQ36" s="50"/>
      <c r="MCR36" s="50"/>
      <c r="MCS36" s="50"/>
      <c r="MCT36" s="50"/>
      <c r="MCU36" s="50"/>
      <c r="MCV36" s="50"/>
      <c r="MCW36" s="50"/>
      <c r="MCX36" s="50"/>
      <c r="MCY36" s="50"/>
      <c r="MCZ36" s="50"/>
      <c r="MDA36" s="50"/>
      <c r="MDB36" s="50"/>
      <c r="MDC36" s="50"/>
      <c r="MDD36" s="50"/>
      <c r="MDE36" s="50"/>
      <c r="MDF36" s="50"/>
      <c r="MDG36" s="50"/>
      <c r="MDH36" s="50"/>
      <c r="MDI36" s="50"/>
      <c r="MDJ36" s="50"/>
      <c r="MDK36" s="50"/>
      <c r="MDL36" s="50"/>
      <c r="MDM36" s="50"/>
      <c r="MDN36" s="50"/>
      <c r="MDO36" s="50"/>
      <c r="MDP36" s="50"/>
      <c r="MDQ36" s="50"/>
      <c r="MDR36" s="50"/>
      <c r="MDS36" s="50"/>
      <c r="MDT36" s="50"/>
      <c r="MDU36" s="50"/>
      <c r="MDV36" s="50"/>
      <c r="MDW36" s="50"/>
      <c r="MDX36" s="50"/>
      <c r="MDY36" s="50"/>
      <c r="MDZ36" s="50"/>
      <c r="MEA36" s="50"/>
      <c r="MEB36" s="50"/>
      <c r="MEC36" s="50"/>
      <c r="MED36" s="50"/>
      <c r="MEE36" s="50"/>
      <c r="MEF36" s="50"/>
      <c r="MEG36" s="50"/>
      <c r="MEH36" s="50"/>
      <c r="MEI36" s="50"/>
      <c r="MEJ36" s="50"/>
      <c r="MEK36" s="50"/>
      <c r="MEL36" s="50"/>
      <c r="MEM36" s="50"/>
      <c r="MEN36" s="50"/>
      <c r="MEO36" s="50"/>
      <c r="MEP36" s="50"/>
      <c r="MEQ36" s="50"/>
      <c r="MER36" s="50"/>
      <c r="MES36" s="50"/>
      <c r="MET36" s="50"/>
      <c r="MEU36" s="50"/>
      <c r="MEV36" s="50"/>
      <c r="MEW36" s="50"/>
      <c r="MEX36" s="50"/>
      <c r="MEY36" s="50"/>
      <c r="MEZ36" s="50"/>
      <c r="MFA36" s="50"/>
      <c r="MFB36" s="50"/>
      <c r="MFC36" s="50"/>
      <c r="MFD36" s="50"/>
      <c r="MFE36" s="50"/>
      <c r="MFF36" s="50"/>
      <c r="MFG36" s="50"/>
      <c r="MFH36" s="50"/>
      <c r="MFI36" s="50"/>
      <c r="MFJ36" s="50"/>
      <c r="MFK36" s="50"/>
      <c r="MFL36" s="50"/>
      <c r="MFM36" s="50"/>
      <c r="MFN36" s="50"/>
      <c r="MFO36" s="50"/>
      <c r="MFP36" s="50"/>
      <c r="MFQ36" s="50"/>
      <c r="MFR36" s="50"/>
      <c r="MFS36" s="50"/>
      <c r="MFT36" s="50"/>
      <c r="MFU36" s="50"/>
      <c r="MFV36" s="50"/>
      <c r="MFW36" s="50"/>
      <c r="MFX36" s="50"/>
      <c r="MFY36" s="50"/>
      <c r="MFZ36" s="50"/>
      <c r="MGA36" s="50"/>
      <c r="MGB36" s="50"/>
      <c r="MGC36" s="50"/>
      <c r="MGD36" s="50"/>
      <c r="MGE36" s="50"/>
      <c r="MGF36" s="50"/>
      <c r="MGG36" s="50"/>
      <c r="MGH36" s="50"/>
      <c r="MGI36" s="50"/>
      <c r="MGJ36" s="50"/>
      <c r="MGK36" s="50"/>
      <c r="MGL36" s="50"/>
      <c r="MGM36" s="50"/>
      <c r="MGN36" s="50"/>
      <c r="MGO36" s="50"/>
      <c r="MGP36" s="50"/>
      <c r="MGQ36" s="50"/>
      <c r="MGR36" s="50"/>
      <c r="MGS36" s="50"/>
      <c r="MGT36" s="50"/>
      <c r="MGU36" s="50"/>
      <c r="MGV36" s="50"/>
      <c r="MGW36" s="50"/>
      <c r="MGX36" s="50"/>
      <c r="MGY36" s="50"/>
      <c r="MGZ36" s="50"/>
      <c r="MHA36" s="50"/>
      <c r="MHB36" s="50"/>
      <c r="MHC36" s="50"/>
      <c r="MHD36" s="50"/>
      <c r="MHE36" s="50"/>
      <c r="MHF36" s="50"/>
      <c r="MHG36" s="50"/>
      <c r="MHH36" s="50"/>
      <c r="MHI36" s="50"/>
      <c r="MHJ36" s="50"/>
      <c r="MHK36" s="50"/>
      <c r="MHL36" s="50"/>
      <c r="MHM36" s="50"/>
      <c r="MHN36" s="50"/>
      <c r="MHO36" s="50"/>
      <c r="MHP36" s="50"/>
      <c r="MHQ36" s="50"/>
      <c r="MHR36" s="50"/>
      <c r="MHS36" s="50"/>
      <c r="MHT36" s="50"/>
      <c r="MHU36" s="50"/>
      <c r="MHV36" s="50"/>
      <c r="MHW36" s="50"/>
      <c r="MHX36" s="50"/>
      <c r="MHY36" s="50"/>
      <c r="MHZ36" s="50"/>
      <c r="MIA36" s="50"/>
      <c r="MIB36" s="50"/>
      <c r="MIC36" s="50"/>
      <c r="MID36" s="50"/>
      <c r="MIE36" s="50"/>
      <c r="MIF36" s="50"/>
      <c r="MIG36" s="50"/>
      <c r="MIH36" s="50"/>
      <c r="MII36" s="50"/>
      <c r="MIJ36" s="50"/>
      <c r="MIK36" s="50"/>
      <c r="MIL36" s="50"/>
      <c r="MIM36" s="50"/>
      <c r="MIN36" s="50"/>
      <c r="MIO36" s="50"/>
      <c r="MIP36" s="50"/>
      <c r="MIQ36" s="50"/>
      <c r="MIR36" s="50"/>
      <c r="MIS36" s="50"/>
      <c r="MIT36" s="50"/>
      <c r="MIU36" s="50"/>
      <c r="MIV36" s="50"/>
      <c r="MIW36" s="50"/>
      <c r="MIX36" s="50"/>
      <c r="MIY36" s="50"/>
      <c r="MIZ36" s="50"/>
      <c r="MJA36" s="50"/>
      <c r="MJB36" s="50"/>
      <c r="MJC36" s="50"/>
      <c r="MJD36" s="50"/>
      <c r="MJE36" s="50"/>
      <c r="MJF36" s="50"/>
      <c r="MJG36" s="50"/>
      <c r="MJH36" s="50"/>
      <c r="MJI36" s="50"/>
      <c r="MJJ36" s="50"/>
      <c r="MJK36" s="50"/>
      <c r="MJL36" s="50"/>
      <c r="MJM36" s="50"/>
      <c r="MJN36" s="50"/>
      <c r="MJO36" s="50"/>
      <c r="MJP36" s="50"/>
      <c r="MJQ36" s="50"/>
      <c r="MJR36" s="50"/>
      <c r="MJS36" s="50"/>
      <c r="MJT36" s="50"/>
      <c r="MJU36" s="50"/>
      <c r="MJV36" s="50"/>
      <c r="MJW36" s="50"/>
      <c r="MJX36" s="50"/>
      <c r="MJY36" s="50"/>
      <c r="MJZ36" s="50"/>
      <c r="MKA36" s="50"/>
      <c r="MKB36" s="50"/>
      <c r="MKC36" s="50"/>
      <c r="MKD36" s="50"/>
      <c r="MKE36" s="50"/>
      <c r="MKF36" s="50"/>
      <c r="MKG36" s="50"/>
      <c r="MKH36" s="50"/>
      <c r="MKI36" s="50"/>
      <c r="MKJ36" s="50"/>
      <c r="MKK36" s="50"/>
      <c r="MKL36" s="50"/>
      <c r="MKM36" s="50"/>
      <c r="MKN36" s="50"/>
      <c r="MKO36" s="50"/>
      <c r="MKP36" s="50"/>
      <c r="MKQ36" s="50"/>
      <c r="MKR36" s="50"/>
      <c r="MKS36" s="50"/>
      <c r="MKT36" s="50"/>
      <c r="MKU36" s="50"/>
      <c r="MKV36" s="50"/>
      <c r="MKW36" s="50"/>
      <c r="MKX36" s="50"/>
      <c r="MKY36" s="50"/>
      <c r="MKZ36" s="50"/>
      <c r="MLA36" s="50"/>
      <c r="MLB36" s="50"/>
      <c r="MLC36" s="50"/>
      <c r="MLD36" s="50"/>
      <c r="MLE36" s="50"/>
      <c r="MLF36" s="50"/>
      <c r="MLG36" s="50"/>
      <c r="MLH36" s="50"/>
      <c r="MLI36" s="50"/>
      <c r="MLJ36" s="50"/>
      <c r="MLK36" s="50"/>
      <c r="MLL36" s="50"/>
      <c r="MLM36" s="50"/>
      <c r="MLN36" s="50"/>
      <c r="MLO36" s="50"/>
      <c r="MLP36" s="50"/>
      <c r="MLQ36" s="50"/>
      <c r="MLR36" s="50"/>
      <c r="MLS36" s="50"/>
      <c r="MLT36" s="50"/>
      <c r="MLU36" s="50"/>
      <c r="MLV36" s="50"/>
      <c r="MLW36" s="50"/>
      <c r="MLX36" s="50"/>
      <c r="MLY36" s="50"/>
      <c r="MLZ36" s="50"/>
      <c r="MMA36" s="50"/>
      <c r="MMB36" s="50"/>
      <c r="MMC36" s="50"/>
      <c r="MMD36" s="50"/>
      <c r="MME36" s="50"/>
      <c r="MMF36" s="50"/>
      <c r="MMG36" s="50"/>
      <c r="MMH36" s="50"/>
      <c r="MMI36" s="50"/>
      <c r="MMJ36" s="50"/>
      <c r="MMK36" s="50"/>
      <c r="MML36" s="50"/>
      <c r="MMM36" s="50"/>
      <c r="MMN36" s="50"/>
      <c r="MMO36" s="50"/>
      <c r="MMP36" s="50"/>
      <c r="MMQ36" s="50"/>
      <c r="MMR36" s="50"/>
      <c r="MMS36" s="50"/>
      <c r="MMT36" s="50"/>
      <c r="MMU36" s="50"/>
      <c r="MMV36" s="50"/>
      <c r="MMW36" s="50"/>
      <c r="MMX36" s="50"/>
      <c r="MMY36" s="50"/>
      <c r="MMZ36" s="50"/>
      <c r="MNA36" s="50"/>
      <c r="MNB36" s="50"/>
      <c r="MNC36" s="50"/>
      <c r="MND36" s="50"/>
      <c r="MNE36" s="50"/>
      <c r="MNF36" s="50"/>
      <c r="MNG36" s="50"/>
      <c r="MNH36" s="50"/>
      <c r="MNI36" s="50"/>
      <c r="MNJ36" s="50"/>
      <c r="MNK36" s="50"/>
      <c r="MNL36" s="50"/>
      <c r="MNM36" s="50"/>
      <c r="MNN36" s="50"/>
      <c r="MNO36" s="50"/>
      <c r="MNP36" s="50"/>
      <c r="MNQ36" s="50"/>
      <c r="MNR36" s="50"/>
      <c r="MNS36" s="50"/>
      <c r="MNT36" s="50"/>
      <c r="MNU36" s="50"/>
      <c r="MNV36" s="50"/>
      <c r="MNW36" s="50"/>
      <c r="MNX36" s="50"/>
      <c r="MNY36" s="50"/>
      <c r="MNZ36" s="50"/>
      <c r="MOA36" s="50"/>
      <c r="MOB36" s="50"/>
      <c r="MOC36" s="50"/>
      <c r="MOD36" s="50"/>
      <c r="MOE36" s="50"/>
      <c r="MOF36" s="50"/>
      <c r="MOG36" s="50"/>
      <c r="MOH36" s="50"/>
      <c r="MOI36" s="50"/>
      <c r="MOJ36" s="50"/>
      <c r="MOK36" s="50"/>
      <c r="MOL36" s="50"/>
      <c r="MOM36" s="50"/>
      <c r="MON36" s="50"/>
      <c r="MOO36" s="50"/>
      <c r="MOP36" s="50"/>
      <c r="MOQ36" s="50"/>
      <c r="MOR36" s="50"/>
      <c r="MOS36" s="50"/>
      <c r="MOT36" s="50"/>
      <c r="MOU36" s="50"/>
      <c r="MOV36" s="50"/>
      <c r="MOW36" s="50"/>
      <c r="MOX36" s="50"/>
      <c r="MOY36" s="50"/>
      <c r="MOZ36" s="50"/>
      <c r="MPA36" s="50"/>
      <c r="MPB36" s="50"/>
      <c r="MPC36" s="50"/>
      <c r="MPD36" s="50"/>
      <c r="MPE36" s="50"/>
      <c r="MPF36" s="50"/>
      <c r="MPG36" s="50"/>
      <c r="MPH36" s="50"/>
      <c r="MPI36" s="50"/>
      <c r="MPJ36" s="50"/>
      <c r="MPK36" s="50"/>
      <c r="MPL36" s="50"/>
      <c r="MPM36" s="50"/>
      <c r="MPN36" s="50"/>
      <c r="MPO36" s="50"/>
      <c r="MPP36" s="50"/>
      <c r="MPQ36" s="50"/>
      <c r="MPR36" s="50"/>
      <c r="MPS36" s="50"/>
      <c r="MPT36" s="50"/>
      <c r="MPU36" s="50"/>
      <c r="MPV36" s="50"/>
      <c r="MPW36" s="50"/>
      <c r="MPX36" s="50"/>
      <c r="MPY36" s="50"/>
      <c r="MPZ36" s="50"/>
      <c r="MQA36" s="50"/>
      <c r="MQB36" s="50"/>
      <c r="MQC36" s="50"/>
      <c r="MQD36" s="50"/>
      <c r="MQE36" s="50"/>
      <c r="MQF36" s="50"/>
      <c r="MQG36" s="50"/>
      <c r="MQH36" s="50"/>
      <c r="MQI36" s="50"/>
      <c r="MQJ36" s="50"/>
      <c r="MQK36" s="50"/>
      <c r="MQL36" s="50"/>
      <c r="MQM36" s="50"/>
      <c r="MQN36" s="50"/>
      <c r="MQO36" s="50"/>
      <c r="MQP36" s="50"/>
      <c r="MQQ36" s="50"/>
      <c r="MQR36" s="50"/>
      <c r="MQS36" s="50"/>
      <c r="MQT36" s="50"/>
      <c r="MQU36" s="50"/>
      <c r="MQV36" s="50"/>
      <c r="MQW36" s="50"/>
      <c r="MQX36" s="50"/>
      <c r="MQY36" s="50"/>
      <c r="MQZ36" s="50"/>
      <c r="MRA36" s="50"/>
      <c r="MRB36" s="50"/>
      <c r="MRC36" s="50"/>
      <c r="MRD36" s="50"/>
      <c r="MRE36" s="50"/>
      <c r="MRF36" s="50"/>
      <c r="MRG36" s="50"/>
      <c r="MRH36" s="50"/>
      <c r="MRI36" s="50"/>
      <c r="MRJ36" s="50"/>
      <c r="MRK36" s="50"/>
      <c r="MRL36" s="50"/>
      <c r="MRM36" s="50"/>
      <c r="MRN36" s="50"/>
      <c r="MRO36" s="50"/>
      <c r="MRP36" s="50"/>
      <c r="MRQ36" s="50"/>
      <c r="MRR36" s="50"/>
      <c r="MRS36" s="50"/>
      <c r="MRT36" s="50"/>
      <c r="MRU36" s="50"/>
      <c r="MRV36" s="50"/>
      <c r="MRW36" s="50"/>
      <c r="MRX36" s="50"/>
      <c r="MRY36" s="50"/>
      <c r="MRZ36" s="50"/>
      <c r="MSA36" s="50"/>
      <c r="MSB36" s="50"/>
      <c r="MSC36" s="50"/>
      <c r="MSD36" s="50"/>
      <c r="MSE36" s="50"/>
      <c r="MSF36" s="50"/>
      <c r="MSG36" s="50"/>
      <c r="MSH36" s="50"/>
      <c r="MSI36" s="50"/>
      <c r="MSJ36" s="50"/>
      <c r="MSK36" s="50"/>
      <c r="MSL36" s="50"/>
      <c r="MSM36" s="50"/>
      <c r="MSN36" s="50"/>
      <c r="MSO36" s="50"/>
      <c r="MSP36" s="50"/>
      <c r="MSQ36" s="50"/>
      <c r="MSR36" s="50"/>
      <c r="MSS36" s="50"/>
      <c r="MST36" s="50"/>
      <c r="MSU36" s="50"/>
      <c r="MSV36" s="50"/>
      <c r="MSW36" s="50"/>
      <c r="MSX36" s="50"/>
      <c r="MSY36" s="50"/>
      <c r="MSZ36" s="50"/>
      <c r="MTA36" s="50"/>
      <c r="MTB36" s="50"/>
      <c r="MTC36" s="50"/>
      <c r="MTD36" s="50"/>
      <c r="MTE36" s="50"/>
      <c r="MTF36" s="50"/>
      <c r="MTG36" s="50"/>
      <c r="MTH36" s="50"/>
      <c r="MTI36" s="50"/>
      <c r="MTJ36" s="50"/>
      <c r="MTK36" s="50"/>
      <c r="MTL36" s="50"/>
      <c r="MTM36" s="50"/>
      <c r="MTN36" s="50"/>
      <c r="MTO36" s="50"/>
      <c r="MTP36" s="50"/>
      <c r="MTQ36" s="50"/>
      <c r="MTR36" s="50"/>
      <c r="MTS36" s="50"/>
      <c r="MTT36" s="50"/>
      <c r="MTU36" s="50"/>
      <c r="MTV36" s="50"/>
      <c r="MTW36" s="50"/>
      <c r="MTX36" s="50"/>
      <c r="MTY36" s="50"/>
      <c r="MTZ36" s="50"/>
      <c r="MUA36" s="50"/>
      <c r="MUB36" s="50"/>
      <c r="MUC36" s="50"/>
      <c r="MUD36" s="50"/>
      <c r="MUE36" s="50"/>
      <c r="MUF36" s="50"/>
      <c r="MUG36" s="50"/>
      <c r="MUH36" s="50"/>
      <c r="MUI36" s="50"/>
      <c r="MUJ36" s="50"/>
      <c r="MUK36" s="50"/>
      <c r="MUL36" s="50"/>
      <c r="MUM36" s="50"/>
      <c r="MUN36" s="50"/>
      <c r="MUO36" s="50"/>
      <c r="MUP36" s="50"/>
      <c r="MUQ36" s="50"/>
      <c r="MUR36" s="50"/>
      <c r="MUS36" s="50"/>
      <c r="MUT36" s="50"/>
      <c r="MUU36" s="50"/>
      <c r="MUV36" s="50"/>
      <c r="MUW36" s="50"/>
      <c r="MUX36" s="50"/>
      <c r="MUY36" s="50"/>
      <c r="MUZ36" s="50"/>
      <c r="MVA36" s="50"/>
      <c r="MVB36" s="50"/>
      <c r="MVC36" s="50"/>
      <c r="MVD36" s="50"/>
      <c r="MVE36" s="50"/>
      <c r="MVF36" s="50"/>
      <c r="MVG36" s="50"/>
      <c r="MVH36" s="50"/>
      <c r="MVI36" s="50"/>
      <c r="MVJ36" s="50"/>
      <c r="MVK36" s="50"/>
      <c r="MVL36" s="50"/>
      <c r="MVM36" s="50"/>
      <c r="MVN36" s="50"/>
      <c r="MVO36" s="50"/>
      <c r="MVP36" s="50"/>
      <c r="MVQ36" s="50"/>
      <c r="MVR36" s="50"/>
      <c r="MVS36" s="50"/>
      <c r="MVT36" s="50"/>
      <c r="MVU36" s="50"/>
      <c r="MVV36" s="50"/>
      <c r="MVW36" s="50"/>
      <c r="MVX36" s="50"/>
      <c r="MVY36" s="50"/>
      <c r="MVZ36" s="50"/>
      <c r="MWA36" s="50"/>
      <c r="MWB36" s="50"/>
      <c r="MWC36" s="50"/>
      <c r="MWD36" s="50"/>
      <c r="MWE36" s="50"/>
      <c r="MWF36" s="50"/>
      <c r="MWG36" s="50"/>
      <c r="MWH36" s="50"/>
      <c r="MWI36" s="50"/>
      <c r="MWJ36" s="50"/>
      <c r="MWK36" s="50"/>
      <c r="MWL36" s="50"/>
      <c r="MWM36" s="50"/>
      <c r="MWN36" s="50"/>
      <c r="MWO36" s="50"/>
      <c r="MWP36" s="50"/>
      <c r="MWQ36" s="50"/>
      <c r="MWR36" s="50"/>
      <c r="MWS36" s="50"/>
      <c r="MWT36" s="50"/>
      <c r="MWU36" s="50"/>
      <c r="MWV36" s="50"/>
      <c r="MWW36" s="50"/>
      <c r="MWX36" s="50"/>
      <c r="MWY36" s="50"/>
      <c r="MWZ36" s="50"/>
      <c r="MXA36" s="50"/>
      <c r="MXB36" s="50"/>
      <c r="MXC36" s="50"/>
      <c r="MXD36" s="50"/>
      <c r="MXE36" s="50"/>
      <c r="MXF36" s="50"/>
      <c r="MXG36" s="50"/>
      <c r="MXH36" s="50"/>
      <c r="MXI36" s="50"/>
      <c r="MXJ36" s="50"/>
      <c r="MXK36" s="50"/>
      <c r="MXL36" s="50"/>
      <c r="MXM36" s="50"/>
      <c r="MXN36" s="50"/>
      <c r="MXO36" s="50"/>
      <c r="MXP36" s="50"/>
      <c r="MXQ36" s="50"/>
      <c r="MXR36" s="50"/>
      <c r="MXS36" s="50"/>
      <c r="MXT36" s="50"/>
      <c r="MXU36" s="50"/>
      <c r="MXV36" s="50"/>
      <c r="MXW36" s="50"/>
      <c r="MXX36" s="50"/>
      <c r="MXY36" s="50"/>
      <c r="MXZ36" s="50"/>
      <c r="MYA36" s="50"/>
      <c r="MYB36" s="50"/>
      <c r="MYC36" s="50"/>
      <c r="MYD36" s="50"/>
      <c r="MYE36" s="50"/>
      <c r="MYF36" s="50"/>
      <c r="MYG36" s="50"/>
      <c r="MYH36" s="50"/>
      <c r="MYI36" s="50"/>
      <c r="MYJ36" s="50"/>
      <c r="MYK36" s="50"/>
      <c r="MYL36" s="50"/>
      <c r="MYM36" s="50"/>
      <c r="MYN36" s="50"/>
      <c r="MYO36" s="50"/>
      <c r="MYP36" s="50"/>
      <c r="MYQ36" s="50"/>
      <c r="MYR36" s="50"/>
      <c r="MYS36" s="50"/>
      <c r="MYT36" s="50"/>
      <c r="MYU36" s="50"/>
      <c r="MYV36" s="50"/>
      <c r="MYW36" s="50"/>
      <c r="MYX36" s="50"/>
      <c r="MYY36" s="50"/>
      <c r="MYZ36" s="50"/>
      <c r="MZA36" s="50"/>
      <c r="MZB36" s="50"/>
      <c r="MZC36" s="50"/>
      <c r="MZD36" s="50"/>
      <c r="MZE36" s="50"/>
      <c r="MZF36" s="50"/>
      <c r="MZG36" s="50"/>
      <c r="MZH36" s="50"/>
      <c r="MZI36" s="50"/>
      <c r="MZJ36" s="50"/>
      <c r="MZK36" s="50"/>
      <c r="MZL36" s="50"/>
      <c r="MZM36" s="50"/>
      <c r="MZN36" s="50"/>
      <c r="MZO36" s="50"/>
      <c r="MZP36" s="50"/>
      <c r="MZQ36" s="50"/>
      <c r="MZR36" s="50"/>
      <c r="MZS36" s="50"/>
      <c r="MZT36" s="50"/>
      <c r="MZU36" s="50"/>
      <c r="MZV36" s="50"/>
      <c r="MZW36" s="50"/>
      <c r="MZX36" s="50"/>
      <c r="MZY36" s="50"/>
      <c r="MZZ36" s="50"/>
      <c r="NAA36" s="50"/>
      <c r="NAB36" s="50"/>
      <c r="NAC36" s="50"/>
      <c r="NAD36" s="50"/>
      <c r="NAE36" s="50"/>
      <c r="NAF36" s="50"/>
      <c r="NAG36" s="50"/>
      <c r="NAH36" s="50"/>
      <c r="NAI36" s="50"/>
      <c r="NAJ36" s="50"/>
      <c r="NAK36" s="50"/>
      <c r="NAL36" s="50"/>
      <c r="NAM36" s="50"/>
      <c r="NAN36" s="50"/>
      <c r="NAO36" s="50"/>
      <c r="NAP36" s="50"/>
      <c r="NAQ36" s="50"/>
      <c r="NAR36" s="50"/>
      <c r="NAS36" s="50"/>
      <c r="NAT36" s="50"/>
      <c r="NAU36" s="50"/>
      <c r="NAV36" s="50"/>
      <c r="NAW36" s="50"/>
      <c r="NAX36" s="50"/>
      <c r="NAY36" s="50"/>
      <c r="NAZ36" s="50"/>
      <c r="NBA36" s="50"/>
      <c r="NBB36" s="50"/>
      <c r="NBC36" s="50"/>
      <c r="NBD36" s="50"/>
      <c r="NBE36" s="50"/>
      <c r="NBF36" s="50"/>
      <c r="NBG36" s="50"/>
      <c r="NBH36" s="50"/>
      <c r="NBI36" s="50"/>
      <c r="NBJ36" s="50"/>
      <c r="NBK36" s="50"/>
      <c r="NBL36" s="50"/>
      <c r="NBM36" s="50"/>
      <c r="NBN36" s="50"/>
      <c r="NBO36" s="50"/>
      <c r="NBP36" s="50"/>
      <c r="NBQ36" s="50"/>
      <c r="NBR36" s="50"/>
      <c r="NBS36" s="50"/>
      <c r="NBT36" s="50"/>
      <c r="NBU36" s="50"/>
      <c r="NBV36" s="50"/>
      <c r="NBW36" s="50"/>
      <c r="NBX36" s="50"/>
      <c r="NBY36" s="50"/>
      <c r="NBZ36" s="50"/>
      <c r="NCA36" s="50"/>
      <c r="NCB36" s="50"/>
      <c r="NCC36" s="50"/>
      <c r="NCD36" s="50"/>
      <c r="NCE36" s="50"/>
      <c r="NCF36" s="50"/>
      <c r="NCG36" s="50"/>
      <c r="NCH36" s="50"/>
      <c r="NCI36" s="50"/>
      <c r="NCJ36" s="50"/>
      <c r="NCK36" s="50"/>
      <c r="NCL36" s="50"/>
      <c r="NCM36" s="50"/>
      <c r="NCN36" s="50"/>
      <c r="NCO36" s="50"/>
      <c r="NCP36" s="50"/>
      <c r="NCQ36" s="50"/>
      <c r="NCR36" s="50"/>
      <c r="NCS36" s="50"/>
      <c r="NCT36" s="50"/>
      <c r="NCU36" s="50"/>
      <c r="NCV36" s="50"/>
      <c r="NCW36" s="50"/>
      <c r="NCX36" s="50"/>
      <c r="NCY36" s="50"/>
      <c r="NCZ36" s="50"/>
      <c r="NDA36" s="50"/>
      <c r="NDB36" s="50"/>
      <c r="NDC36" s="50"/>
      <c r="NDD36" s="50"/>
      <c r="NDE36" s="50"/>
      <c r="NDF36" s="50"/>
      <c r="NDG36" s="50"/>
      <c r="NDH36" s="50"/>
      <c r="NDI36" s="50"/>
      <c r="NDJ36" s="50"/>
      <c r="NDK36" s="50"/>
      <c r="NDL36" s="50"/>
      <c r="NDM36" s="50"/>
      <c r="NDN36" s="50"/>
      <c r="NDO36" s="50"/>
      <c r="NDP36" s="50"/>
      <c r="NDQ36" s="50"/>
      <c r="NDR36" s="50"/>
      <c r="NDS36" s="50"/>
      <c r="NDT36" s="50"/>
      <c r="NDU36" s="50"/>
      <c r="NDV36" s="50"/>
      <c r="NDW36" s="50"/>
      <c r="NDX36" s="50"/>
      <c r="NDY36" s="50"/>
      <c r="NDZ36" s="50"/>
      <c r="NEA36" s="50"/>
      <c r="NEB36" s="50"/>
      <c r="NEC36" s="50"/>
      <c r="NED36" s="50"/>
      <c r="NEE36" s="50"/>
      <c r="NEF36" s="50"/>
      <c r="NEG36" s="50"/>
      <c r="NEH36" s="50"/>
      <c r="NEI36" s="50"/>
    </row>
    <row r="37" spans="1:9603" s="191" customFormat="1" ht="15.75" thickBot="1" x14ac:dyDescent="0.3">
      <c r="A37" s="122"/>
      <c r="B37" s="81">
        <v>7</v>
      </c>
      <c r="C37" s="82" t="s">
        <v>68</v>
      </c>
      <c r="D37" s="82"/>
      <c r="E37" s="82"/>
      <c r="F37" s="141" t="s">
        <v>95</v>
      </c>
      <c r="G37" s="84">
        <v>30211</v>
      </c>
      <c r="H37" s="84">
        <v>30242</v>
      </c>
      <c r="I37" s="84">
        <v>30652</v>
      </c>
      <c r="J37" s="84">
        <v>30700</v>
      </c>
      <c r="K37" s="84">
        <v>30879</v>
      </c>
      <c r="L37" s="84">
        <v>30871</v>
      </c>
      <c r="M37" s="84">
        <v>31127</v>
      </c>
      <c r="N37" s="84">
        <v>34412</v>
      </c>
      <c r="O37" s="84">
        <v>34711</v>
      </c>
      <c r="P37" s="84">
        <v>34703</v>
      </c>
      <c r="Q37" s="84">
        <v>34703</v>
      </c>
      <c r="R37" s="84">
        <v>34693</v>
      </c>
      <c r="S37" s="84">
        <v>34184</v>
      </c>
      <c r="T37" s="84">
        <v>36343</v>
      </c>
      <c r="U37" s="84">
        <v>38716</v>
      </c>
      <c r="V37" s="84">
        <v>38706</v>
      </c>
      <c r="W37" s="84">
        <v>38706</v>
      </c>
      <c r="X37" s="85">
        <v>38519</v>
      </c>
      <c r="Y37" s="84">
        <v>38539</v>
      </c>
      <c r="Z37" s="84">
        <v>38529</v>
      </c>
      <c r="AA37" s="84">
        <v>38519</v>
      </c>
      <c r="AB37" s="84">
        <v>38519</v>
      </c>
      <c r="AC37" s="84">
        <v>38510</v>
      </c>
      <c r="AD37" s="84">
        <v>37219</v>
      </c>
      <c r="AE37" s="84">
        <v>37019</v>
      </c>
      <c r="AF37" s="84">
        <v>37060</v>
      </c>
      <c r="AG37" s="84">
        <v>37111</v>
      </c>
      <c r="AH37" s="84">
        <v>37151</v>
      </c>
      <c r="AI37" s="84">
        <v>37188</v>
      </c>
      <c r="AJ37" s="84">
        <v>37236</v>
      </c>
      <c r="AK37" s="84">
        <v>37266</v>
      </c>
      <c r="AL37" s="84">
        <v>37296</v>
      </c>
      <c r="AM37" s="84">
        <v>37337</v>
      </c>
      <c r="AN37" s="84">
        <v>37367</v>
      </c>
      <c r="AO37" s="84">
        <v>37397</v>
      </c>
      <c r="AP37" s="85">
        <v>37863</v>
      </c>
    </row>
    <row r="38" spans="1:9603" s="191" customFormat="1" ht="15.75" thickBot="1" x14ac:dyDescent="0.3">
      <c r="A38" s="122"/>
      <c r="B38" s="142"/>
      <c r="C38" s="142"/>
      <c r="D38" s="192"/>
      <c r="E38" s="192"/>
      <c r="F38" s="143"/>
      <c r="G38" s="26"/>
      <c r="H38" s="26"/>
      <c r="I38" s="50"/>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9603" s="191" customFormat="1"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row>
    <row r="40" spans="1:9603" s="191" customFormat="1" x14ac:dyDescent="0.25">
      <c r="A40" s="122"/>
      <c r="B40" s="146"/>
      <c r="C40" s="147"/>
      <c r="D40" s="253" t="s">
        <v>109</v>
      </c>
      <c r="E40" s="253"/>
      <c r="F40" s="148"/>
      <c r="G40" s="26">
        <v>25239</v>
      </c>
      <c r="H40" s="26">
        <v>25676</v>
      </c>
      <c r="I40" s="26">
        <v>26013</v>
      </c>
      <c r="J40" s="26">
        <v>26322</v>
      </c>
      <c r="K40" s="26">
        <v>26606</v>
      </c>
      <c r="L40" s="26">
        <v>27003</v>
      </c>
      <c r="M40" s="26">
        <v>27398</v>
      </c>
      <c r="N40" s="26">
        <v>27789</v>
      </c>
      <c r="O40" s="26">
        <v>28197</v>
      </c>
      <c r="P40" s="26">
        <v>28605</v>
      </c>
      <c r="Q40" s="26">
        <v>29013</v>
      </c>
      <c r="R40" s="26">
        <v>29418</v>
      </c>
      <c r="S40" s="26">
        <v>29822</v>
      </c>
      <c r="T40" s="26">
        <v>30225</v>
      </c>
      <c r="U40" s="26">
        <v>30625</v>
      </c>
      <c r="V40" s="26">
        <v>31041</v>
      </c>
      <c r="W40" s="26">
        <v>31453</v>
      </c>
      <c r="X40" s="71">
        <v>31863</v>
      </c>
      <c r="Y40" s="26">
        <v>32265</v>
      </c>
      <c r="Z40" s="26">
        <v>32667</v>
      </c>
      <c r="AA40" s="26">
        <v>33069</v>
      </c>
      <c r="AB40" s="26">
        <v>33471</v>
      </c>
      <c r="AC40" s="26">
        <v>33873</v>
      </c>
      <c r="AD40" s="26">
        <v>34274</v>
      </c>
      <c r="AE40" s="26">
        <v>34676</v>
      </c>
      <c r="AF40" s="26">
        <v>35078</v>
      </c>
      <c r="AG40" s="26">
        <v>35480</v>
      </c>
      <c r="AH40" s="26">
        <v>35882</v>
      </c>
      <c r="AI40" s="26">
        <v>36283</v>
      </c>
      <c r="AJ40" s="26">
        <v>36685</v>
      </c>
      <c r="AK40" s="26">
        <v>37087</v>
      </c>
      <c r="AL40" s="26">
        <v>37489</v>
      </c>
      <c r="AM40" s="26">
        <v>37890</v>
      </c>
      <c r="AN40" s="26">
        <v>38292</v>
      </c>
      <c r="AO40" s="26">
        <v>38694</v>
      </c>
      <c r="AP40" s="71">
        <v>39096</v>
      </c>
    </row>
    <row r="41" spans="1:9603" s="191" customFormat="1" x14ac:dyDescent="0.25">
      <c r="A41" s="122"/>
      <c r="B41" s="146"/>
      <c r="C41" s="147"/>
      <c r="D41" s="195" t="s">
        <v>97</v>
      </c>
      <c r="E41" s="190"/>
      <c r="F41" s="150"/>
      <c r="G41" s="26">
        <v>22</v>
      </c>
      <c r="H41" s="26">
        <v>22</v>
      </c>
      <c r="I41" s="26">
        <v>40</v>
      </c>
      <c r="J41" s="26">
        <v>50</v>
      </c>
      <c r="K41" s="26">
        <v>70</v>
      </c>
      <c r="L41" s="26">
        <v>90</v>
      </c>
      <c r="M41" s="26">
        <v>75</v>
      </c>
      <c r="N41" s="26">
        <v>45</v>
      </c>
      <c r="O41" s="26">
        <v>30</v>
      </c>
      <c r="P41" s="26">
        <v>50</v>
      </c>
      <c r="Q41" s="26">
        <v>55</v>
      </c>
      <c r="R41" s="26">
        <v>80</v>
      </c>
      <c r="S41" s="26">
        <v>100</v>
      </c>
      <c r="T41" s="26">
        <v>94</v>
      </c>
      <c r="U41" s="26">
        <v>42</v>
      </c>
      <c r="V41" s="26">
        <v>21</v>
      </c>
      <c r="W41" s="26">
        <v>28</v>
      </c>
      <c r="X41" s="71">
        <v>8</v>
      </c>
      <c r="Y41" s="26">
        <v>8</v>
      </c>
      <c r="Z41" s="26">
        <v>4</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row>
    <row r="42" spans="1:9603" s="191" customFormat="1" x14ac:dyDescent="0.25">
      <c r="A42" s="122"/>
      <c r="B42" s="146"/>
      <c r="C42" s="147"/>
      <c r="D42" s="193" t="s">
        <v>121</v>
      </c>
      <c r="E42" s="194"/>
      <c r="F42" s="151"/>
      <c r="G42" s="26">
        <v>-433</v>
      </c>
      <c r="H42" s="26">
        <v>-815</v>
      </c>
      <c r="I42" s="26">
        <v>-1152</v>
      </c>
      <c r="J42" s="26">
        <v>-1450</v>
      </c>
      <c r="K42" s="26">
        <v>-1733</v>
      </c>
      <c r="L42" s="26">
        <v>-2005</v>
      </c>
      <c r="M42" s="26">
        <v>-2192</v>
      </c>
      <c r="N42" s="26">
        <v>-2351</v>
      </c>
      <c r="O42" s="26">
        <v>-2510</v>
      </c>
      <c r="P42" s="26">
        <v>-2667</v>
      </c>
      <c r="Q42" s="26">
        <v>-2784</v>
      </c>
      <c r="R42" s="26">
        <v>-2846</v>
      </c>
      <c r="S42" s="26">
        <v>-2911</v>
      </c>
      <c r="T42" s="26">
        <v>-3003</v>
      </c>
      <c r="U42" s="26">
        <v>-3090</v>
      </c>
      <c r="V42" s="26">
        <v>-3018</v>
      </c>
      <c r="W42" s="26">
        <v>-2946</v>
      </c>
      <c r="X42" s="71">
        <v>-2889</v>
      </c>
      <c r="Y42" s="26">
        <v>-2847</v>
      </c>
      <c r="Z42" s="26">
        <v>-2803</v>
      </c>
      <c r="AA42" s="26">
        <v>-2661</v>
      </c>
      <c r="AB42" s="26">
        <v>-2546</v>
      </c>
      <c r="AC42" s="26">
        <v>-2434</v>
      </c>
      <c r="AD42" s="26">
        <v>-2341</v>
      </c>
      <c r="AE42" s="26">
        <v>-2249</v>
      </c>
      <c r="AF42" s="26">
        <v>-2138</v>
      </c>
      <c r="AG42" s="26">
        <v>-2031</v>
      </c>
      <c r="AH42" s="26">
        <v>-1936</v>
      </c>
      <c r="AI42" s="26">
        <v>-1859</v>
      </c>
      <c r="AJ42" s="26">
        <v>-1785</v>
      </c>
      <c r="AK42" s="26">
        <v>-1785</v>
      </c>
      <c r="AL42" s="26">
        <v>-1785</v>
      </c>
      <c r="AM42" s="26">
        <v>-1785</v>
      </c>
      <c r="AN42" s="26">
        <v>-1785</v>
      </c>
      <c r="AO42" s="26">
        <v>-1785</v>
      </c>
      <c r="AP42" s="71">
        <v>-1785</v>
      </c>
    </row>
    <row r="43" spans="1:9603" s="191" customFormat="1" x14ac:dyDescent="0.25">
      <c r="A43" s="122"/>
      <c r="B43" s="152">
        <v>8</v>
      </c>
      <c r="C43" s="53" t="s">
        <v>98</v>
      </c>
      <c r="D43" s="53"/>
      <c r="E43" s="53"/>
      <c r="F43" s="153"/>
      <c r="G43" s="132">
        <v>24828</v>
      </c>
      <c r="H43" s="132">
        <v>24883</v>
      </c>
      <c r="I43" s="132">
        <v>24901</v>
      </c>
      <c r="J43" s="132">
        <v>24922</v>
      </c>
      <c r="K43" s="132">
        <v>24943</v>
      </c>
      <c r="L43" s="132">
        <v>25088</v>
      </c>
      <c r="M43" s="132">
        <v>25281</v>
      </c>
      <c r="N43" s="132">
        <v>25483</v>
      </c>
      <c r="O43" s="132">
        <v>25717</v>
      </c>
      <c r="P43" s="132">
        <v>25988</v>
      </c>
      <c r="Q43" s="132">
        <v>26284</v>
      </c>
      <c r="R43" s="132">
        <v>26652</v>
      </c>
      <c r="S43" s="132">
        <v>27011</v>
      </c>
      <c r="T43" s="132">
        <v>27316</v>
      </c>
      <c r="U43" s="132">
        <v>27577</v>
      </c>
      <c r="V43" s="132">
        <v>28044</v>
      </c>
      <c r="W43" s="132">
        <v>28535</v>
      </c>
      <c r="X43" s="133">
        <v>28982</v>
      </c>
      <c r="Y43" s="132">
        <v>29426</v>
      </c>
      <c r="Z43" s="132">
        <v>29868</v>
      </c>
      <c r="AA43" s="132">
        <v>30408</v>
      </c>
      <c r="AB43" s="132">
        <v>30925</v>
      </c>
      <c r="AC43" s="132">
        <v>31439</v>
      </c>
      <c r="AD43" s="132">
        <v>31933</v>
      </c>
      <c r="AE43" s="132">
        <v>32427</v>
      </c>
      <c r="AF43" s="132">
        <v>32940</v>
      </c>
      <c r="AG43" s="132">
        <v>33449</v>
      </c>
      <c r="AH43" s="132">
        <v>33946</v>
      </c>
      <c r="AI43" s="132">
        <v>34424</v>
      </c>
      <c r="AJ43" s="132">
        <v>34900</v>
      </c>
      <c r="AK43" s="132">
        <v>35302</v>
      </c>
      <c r="AL43" s="132">
        <v>35704</v>
      </c>
      <c r="AM43" s="132">
        <v>36105</v>
      </c>
      <c r="AN43" s="132">
        <v>36507</v>
      </c>
      <c r="AO43" s="132">
        <v>36909</v>
      </c>
      <c r="AP43" s="133">
        <v>37311</v>
      </c>
    </row>
    <row r="44" spans="1:9603" s="191" customFormat="1" ht="15" customHeight="1" x14ac:dyDescent="0.25">
      <c r="A44" s="130"/>
      <c r="B44" s="47"/>
      <c r="D44" s="191" t="s">
        <v>74</v>
      </c>
      <c r="F44" s="74"/>
      <c r="G44" s="50">
        <v>3156</v>
      </c>
      <c r="H44" s="50">
        <v>3156</v>
      </c>
      <c r="I44" s="50">
        <v>2115</v>
      </c>
      <c r="J44" s="50">
        <v>2012</v>
      </c>
      <c r="K44" s="50">
        <v>2012</v>
      </c>
      <c r="L44" s="50">
        <v>2012</v>
      </c>
      <c r="M44" s="50">
        <v>2012</v>
      </c>
      <c r="N44" s="50">
        <v>3048</v>
      </c>
      <c r="O44" s="50">
        <v>4191</v>
      </c>
      <c r="P44" s="50">
        <v>4314</v>
      </c>
      <c r="Q44" s="50">
        <v>4314</v>
      </c>
      <c r="R44" s="50">
        <v>4314</v>
      </c>
      <c r="S44" s="50">
        <v>2031</v>
      </c>
      <c r="T44" s="50">
        <v>1887</v>
      </c>
      <c r="U44" s="50">
        <v>1472</v>
      </c>
      <c r="V44" s="50">
        <v>1389</v>
      </c>
      <c r="W44" s="50">
        <v>1389</v>
      </c>
      <c r="X44" s="44">
        <v>1389</v>
      </c>
      <c r="Y44" s="50">
        <v>1389</v>
      </c>
      <c r="Z44" s="50">
        <v>1389</v>
      </c>
      <c r="AA44" s="50">
        <v>1389</v>
      </c>
      <c r="AB44" s="50">
        <v>1389</v>
      </c>
      <c r="AC44" s="50">
        <v>353</v>
      </c>
      <c r="AD44" s="50">
        <v>145</v>
      </c>
      <c r="AE44" s="50">
        <v>145</v>
      </c>
      <c r="AF44" s="50">
        <v>145</v>
      </c>
      <c r="AG44" s="50">
        <v>145</v>
      </c>
      <c r="AH44" s="50">
        <v>145</v>
      </c>
      <c r="AI44" s="50">
        <v>145</v>
      </c>
      <c r="AJ44" s="50">
        <v>145</v>
      </c>
      <c r="AK44" s="50">
        <v>145</v>
      </c>
      <c r="AL44" s="50">
        <v>145</v>
      </c>
      <c r="AM44" s="50">
        <v>145</v>
      </c>
      <c r="AN44" s="50">
        <v>145</v>
      </c>
      <c r="AO44" s="50">
        <v>145</v>
      </c>
      <c r="AP44" s="51">
        <v>145</v>
      </c>
    </row>
    <row r="45" spans="1:9603" s="191" customFormat="1" x14ac:dyDescent="0.25">
      <c r="A45" s="130"/>
      <c r="B45" s="47"/>
      <c r="C45" s="154"/>
      <c r="D45" s="155" t="s">
        <v>75</v>
      </c>
      <c r="F45" s="156"/>
      <c r="G45" s="50">
        <v>0</v>
      </c>
      <c r="H45" s="50">
        <v>448</v>
      </c>
      <c r="I45" s="50">
        <v>931</v>
      </c>
      <c r="J45" s="50">
        <v>952</v>
      </c>
      <c r="K45" s="50">
        <v>952</v>
      </c>
      <c r="L45" s="50">
        <v>952</v>
      </c>
      <c r="M45" s="50">
        <v>952</v>
      </c>
      <c r="N45" s="50">
        <v>742</v>
      </c>
      <c r="O45" s="50">
        <v>252</v>
      </c>
      <c r="P45" s="50">
        <v>162</v>
      </c>
      <c r="Q45" s="50">
        <v>162</v>
      </c>
      <c r="R45" s="50">
        <v>162</v>
      </c>
      <c r="S45" s="50">
        <v>162</v>
      </c>
      <c r="T45" s="50">
        <v>991</v>
      </c>
      <c r="U45" s="50">
        <v>1572</v>
      </c>
      <c r="V45" s="50">
        <v>1655</v>
      </c>
      <c r="W45" s="50">
        <v>1655</v>
      </c>
      <c r="X45" s="51">
        <v>1493</v>
      </c>
      <c r="Y45" s="31">
        <v>1493</v>
      </c>
      <c r="Z45" s="31">
        <v>1493</v>
      </c>
      <c r="AA45" s="31">
        <v>1493</v>
      </c>
      <c r="AB45" s="31">
        <v>1493</v>
      </c>
      <c r="AC45" s="31">
        <v>1493</v>
      </c>
      <c r="AD45" s="31">
        <v>249</v>
      </c>
      <c r="AE45" s="64">
        <v>0</v>
      </c>
      <c r="AF45" s="64">
        <v>0</v>
      </c>
      <c r="AG45" s="64">
        <v>0</v>
      </c>
      <c r="AH45" s="64">
        <v>0</v>
      </c>
      <c r="AI45" s="64">
        <v>0</v>
      </c>
      <c r="AJ45" s="64">
        <v>0</v>
      </c>
      <c r="AK45" s="64">
        <v>0</v>
      </c>
      <c r="AL45" s="64">
        <v>0</v>
      </c>
      <c r="AM45" s="64">
        <v>0</v>
      </c>
      <c r="AN45" s="64">
        <v>0</v>
      </c>
      <c r="AO45" s="64">
        <v>0</v>
      </c>
      <c r="AP45" s="51">
        <v>0</v>
      </c>
    </row>
    <row r="46" spans="1:9603" s="191" customFormat="1" x14ac:dyDescent="0.25">
      <c r="A46" s="130"/>
      <c r="B46" s="47"/>
      <c r="C46" s="154"/>
      <c r="D46" s="251" t="s">
        <v>99</v>
      </c>
      <c r="E46" s="252"/>
      <c r="F46" s="157"/>
      <c r="G46" s="17">
        <v>0</v>
      </c>
      <c r="H46" s="17">
        <v>0</v>
      </c>
      <c r="I46" s="17">
        <v>-309</v>
      </c>
      <c r="J46" s="17">
        <v>-370</v>
      </c>
      <c r="K46" s="17">
        <v>-370</v>
      </c>
      <c r="L46" s="17">
        <v>-370</v>
      </c>
      <c r="M46" s="17">
        <v>-370</v>
      </c>
      <c r="N46" s="17">
        <v>-370</v>
      </c>
      <c r="O46" s="17">
        <v>-489</v>
      </c>
      <c r="P46" s="17">
        <v>-513</v>
      </c>
      <c r="Q46" s="17">
        <v>-513</v>
      </c>
      <c r="R46" s="17">
        <v>-513</v>
      </c>
      <c r="S46" s="17">
        <v>-85</v>
      </c>
      <c r="T46" s="17">
        <v>0</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row>
    <row r="47" spans="1:9603" s="191" customFormat="1" ht="15.75" thickBot="1" x14ac:dyDescent="0.3">
      <c r="A47" s="122"/>
      <c r="B47" s="36">
        <v>9</v>
      </c>
      <c r="C47" s="38" t="s">
        <v>100</v>
      </c>
      <c r="D47" s="52"/>
      <c r="E47" s="45"/>
      <c r="F47" s="159"/>
      <c r="G47" s="160">
        <v>3156</v>
      </c>
      <c r="H47" s="160">
        <v>3604</v>
      </c>
      <c r="I47" s="160">
        <v>2737</v>
      </c>
      <c r="J47" s="160">
        <v>2594</v>
      </c>
      <c r="K47" s="160">
        <v>2594</v>
      </c>
      <c r="L47" s="160">
        <v>2594</v>
      </c>
      <c r="M47" s="160">
        <v>2594</v>
      </c>
      <c r="N47" s="160">
        <v>3420</v>
      </c>
      <c r="O47" s="160">
        <v>3954</v>
      </c>
      <c r="P47" s="160">
        <v>3963</v>
      </c>
      <c r="Q47" s="160">
        <v>3963</v>
      </c>
      <c r="R47" s="160">
        <v>3963</v>
      </c>
      <c r="S47" s="160">
        <v>2108</v>
      </c>
      <c r="T47" s="160">
        <v>2878</v>
      </c>
      <c r="U47" s="160">
        <v>3044</v>
      </c>
      <c r="V47" s="160">
        <v>3044</v>
      </c>
      <c r="W47" s="160">
        <v>3044</v>
      </c>
      <c r="X47" s="161">
        <v>2882</v>
      </c>
      <c r="Y47" s="160">
        <v>2882</v>
      </c>
      <c r="Z47" s="160">
        <v>2882</v>
      </c>
      <c r="AA47" s="160">
        <v>2882</v>
      </c>
      <c r="AB47" s="160">
        <v>2882</v>
      </c>
      <c r="AC47" s="160">
        <v>1846</v>
      </c>
      <c r="AD47" s="160">
        <v>394</v>
      </c>
      <c r="AE47" s="160">
        <v>145</v>
      </c>
      <c r="AF47" s="160">
        <v>145</v>
      </c>
      <c r="AG47" s="160">
        <v>145</v>
      </c>
      <c r="AH47" s="160">
        <v>145</v>
      </c>
      <c r="AI47" s="160">
        <v>145</v>
      </c>
      <c r="AJ47" s="160">
        <v>145</v>
      </c>
      <c r="AK47" s="160">
        <v>145</v>
      </c>
      <c r="AL47" s="160">
        <v>145</v>
      </c>
      <c r="AM47" s="160">
        <v>145</v>
      </c>
      <c r="AN47" s="160">
        <v>145</v>
      </c>
      <c r="AO47" s="160">
        <v>145</v>
      </c>
      <c r="AP47" s="161">
        <v>145</v>
      </c>
    </row>
    <row r="48" spans="1:9603" s="191" customFormat="1" ht="15.75" thickBot="1" x14ac:dyDescent="0.3">
      <c r="A48" s="122"/>
      <c r="B48" s="162">
        <v>10</v>
      </c>
      <c r="C48" s="163" t="s">
        <v>101</v>
      </c>
      <c r="D48" s="163"/>
      <c r="E48" s="163"/>
      <c r="F48" s="164" t="s">
        <v>102</v>
      </c>
      <c r="G48" s="165">
        <v>27984</v>
      </c>
      <c r="H48" s="165">
        <v>28487</v>
      </c>
      <c r="I48" s="165">
        <v>27638</v>
      </c>
      <c r="J48" s="165">
        <v>27516</v>
      </c>
      <c r="K48" s="165">
        <v>27537</v>
      </c>
      <c r="L48" s="165">
        <v>27682</v>
      </c>
      <c r="M48" s="165">
        <v>27875</v>
      </c>
      <c r="N48" s="165">
        <v>28903</v>
      </c>
      <c r="O48" s="165">
        <v>29671</v>
      </c>
      <c r="P48" s="165">
        <v>29951</v>
      </c>
      <c r="Q48" s="165">
        <v>30247</v>
      </c>
      <c r="R48" s="165">
        <v>30615</v>
      </c>
      <c r="S48" s="165">
        <v>29119</v>
      </c>
      <c r="T48" s="165">
        <v>30194</v>
      </c>
      <c r="U48" s="165">
        <v>30621</v>
      </c>
      <c r="V48" s="165">
        <v>31088</v>
      </c>
      <c r="W48" s="165">
        <v>31579</v>
      </c>
      <c r="X48" s="86">
        <v>31864</v>
      </c>
      <c r="Y48" s="165">
        <v>32308</v>
      </c>
      <c r="Z48" s="165">
        <v>32750</v>
      </c>
      <c r="AA48" s="165">
        <v>33290</v>
      </c>
      <c r="AB48" s="165">
        <v>33807</v>
      </c>
      <c r="AC48" s="165">
        <v>33285</v>
      </c>
      <c r="AD48" s="165">
        <v>32327</v>
      </c>
      <c r="AE48" s="165">
        <v>32572</v>
      </c>
      <c r="AF48" s="165">
        <v>33085</v>
      </c>
      <c r="AG48" s="165">
        <v>33594</v>
      </c>
      <c r="AH48" s="165">
        <v>34091</v>
      </c>
      <c r="AI48" s="165">
        <v>34569</v>
      </c>
      <c r="AJ48" s="165">
        <v>35045</v>
      </c>
      <c r="AK48" s="165">
        <v>35447</v>
      </c>
      <c r="AL48" s="165">
        <v>35849</v>
      </c>
      <c r="AM48" s="165">
        <v>36250</v>
      </c>
      <c r="AN48" s="165">
        <v>36652</v>
      </c>
      <c r="AO48" s="165">
        <v>37054</v>
      </c>
      <c r="AP48" s="86">
        <v>37456</v>
      </c>
    </row>
    <row r="49" spans="1:42" s="191" customFormat="1" ht="15.75" thickBot="1" x14ac:dyDescent="0.3">
      <c r="A49" s="122"/>
      <c r="B49" s="142"/>
      <c r="C49" s="142"/>
      <c r="D49" s="192"/>
      <c r="E49" s="192"/>
      <c r="F49" s="143"/>
      <c r="G49" s="26"/>
      <c r="H49" s="26"/>
      <c r="I49" s="50"/>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row>
    <row r="50" spans="1:42" s="191" customFormat="1" x14ac:dyDescent="0.25">
      <c r="A50" s="122"/>
      <c r="B50" s="166">
        <v>11</v>
      </c>
      <c r="C50" s="167" t="s">
        <v>118</v>
      </c>
      <c r="D50" s="167"/>
      <c r="E50" s="167"/>
      <c r="F50" s="168" t="s">
        <v>103</v>
      </c>
      <c r="G50" s="183">
        <v>2227</v>
      </c>
      <c r="H50" s="183">
        <v>1755</v>
      </c>
      <c r="I50" s="183">
        <v>3014</v>
      </c>
      <c r="J50" s="183">
        <v>3184</v>
      </c>
      <c r="K50" s="183">
        <v>3342</v>
      </c>
      <c r="L50" s="183">
        <v>3189</v>
      </c>
      <c r="M50" s="183">
        <v>3252</v>
      </c>
      <c r="N50" s="183">
        <v>5509</v>
      </c>
      <c r="O50" s="183">
        <v>5040</v>
      </c>
      <c r="P50" s="183">
        <v>4752</v>
      </c>
      <c r="Q50" s="183">
        <v>4456</v>
      </c>
      <c r="R50" s="183">
        <v>4078</v>
      </c>
      <c r="S50" s="183">
        <v>5065</v>
      </c>
      <c r="T50" s="183">
        <v>6149</v>
      </c>
      <c r="U50" s="183">
        <v>8095</v>
      </c>
      <c r="V50" s="183">
        <v>7618</v>
      </c>
      <c r="W50" s="183">
        <v>7127</v>
      </c>
      <c r="X50" s="209">
        <v>6655</v>
      </c>
      <c r="Y50" s="183">
        <v>6231</v>
      </c>
      <c r="Z50" s="183">
        <v>5779</v>
      </c>
      <c r="AA50" s="183">
        <v>5229</v>
      </c>
      <c r="AB50" s="183">
        <v>4712</v>
      </c>
      <c r="AC50" s="183">
        <v>5225</v>
      </c>
      <c r="AD50" s="183">
        <v>4892</v>
      </c>
      <c r="AE50" s="183">
        <v>4447</v>
      </c>
      <c r="AF50" s="183">
        <v>3975</v>
      </c>
      <c r="AG50" s="183">
        <v>3517</v>
      </c>
      <c r="AH50" s="183">
        <v>3060</v>
      </c>
      <c r="AI50" s="183">
        <v>2619</v>
      </c>
      <c r="AJ50" s="183">
        <v>2191</v>
      </c>
      <c r="AK50" s="183">
        <v>1819</v>
      </c>
      <c r="AL50" s="183">
        <v>1447</v>
      </c>
      <c r="AM50" s="183">
        <v>1087</v>
      </c>
      <c r="AN50" s="183">
        <v>715</v>
      </c>
      <c r="AO50" s="183">
        <v>343</v>
      </c>
      <c r="AP50" s="209">
        <v>407</v>
      </c>
    </row>
    <row r="51" spans="1:42" s="191" customFormat="1" x14ac:dyDescent="0.25">
      <c r="A51" s="122"/>
      <c r="B51" s="146">
        <v>12</v>
      </c>
      <c r="C51" s="147"/>
      <c r="D51" s="192" t="s">
        <v>104</v>
      </c>
      <c r="E51" s="192" t="s">
        <v>83</v>
      </c>
      <c r="F51" s="156"/>
      <c r="G51" s="26">
        <v>-811</v>
      </c>
      <c r="H51" s="26">
        <v>-811</v>
      </c>
      <c r="I51" s="26">
        <v>-811</v>
      </c>
      <c r="J51" s="26">
        <v>-811</v>
      </c>
      <c r="K51" s="26">
        <v>-811</v>
      </c>
      <c r="L51" s="26">
        <v>-811</v>
      </c>
      <c r="M51" s="26">
        <v>-592</v>
      </c>
      <c r="N51" s="26">
        <v>0</v>
      </c>
      <c r="O51" s="26">
        <v>0</v>
      </c>
      <c r="P51" s="26">
        <v>0</v>
      </c>
      <c r="Q51" s="26">
        <v>0</v>
      </c>
      <c r="R51" s="26">
        <v>0</v>
      </c>
      <c r="S51" s="26">
        <v>0</v>
      </c>
      <c r="T51" s="26">
        <v>0</v>
      </c>
      <c r="U51" s="26">
        <v>0</v>
      </c>
      <c r="V51" s="26">
        <v>0</v>
      </c>
      <c r="W51" s="26">
        <v>0</v>
      </c>
      <c r="X51" s="71">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row>
    <row r="52" spans="1:42" s="191" customFormat="1" ht="15.75" thickBot="1" x14ac:dyDescent="0.3">
      <c r="A52" s="122"/>
      <c r="B52" s="146">
        <v>13</v>
      </c>
      <c r="C52" s="147"/>
      <c r="D52" s="192"/>
      <c r="E52" s="192" t="s">
        <v>105</v>
      </c>
      <c r="F52" s="156"/>
      <c r="G52" s="26">
        <v>0</v>
      </c>
      <c r="H52" s="26">
        <v>0</v>
      </c>
      <c r="I52" s="26">
        <v>-309</v>
      </c>
      <c r="J52" s="26">
        <v>-370</v>
      </c>
      <c r="K52" s="26">
        <v>-370</v>
      </c>
      <c r="L52" s="26">
        <v>-370</v>
      </c>
      <c r="M52" s="26">
        <v>-370</v>
      </c>
      <c r="N52" s="26">
        <v>-370</v>
      </c>
      <c r="O52" s="26">
        <v>-489</v>
      </c>
      <c r="P52" s="26">
        <v>-513</v>
      </c>
      <c r="Q52" s="26">
        <v>-513</v>
      </c>
      <c r="R52" s="26">
        <v>-513</v>
      </c>
      <c r="S52" s="26">
        <v>-85</v>
      </c>
      <c r="T52" s="26">
        <v>0</v>
      </c>
      <c r="U52" s="26">
        <v>0</v>
      </c>
      <c r="V52" s="26">
        <v>0</v>
      </c>
      <c r="W52" s="26">
        <v>0</v>
      </c>
      <c r="X52" s="71">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71">
        <v>0</v>
      </c>
    </row>
    <row r="53" spans="1:42" s="191" customFormat="1" ht="15.75" thickBot="1" x14ac:dyDescent="0.3">
      <c r="A53" s="122"/>
      <c r="B53" s="115"/>
      <c r="C53" s="116" t="s">
        <v>84</v>
      </c>
      <c r="D53" s="116"/>
      <c r="E53" s="116"/>
      <c r="F53" s="179" t="s">
        <v>106</v>
      </c>
      <c r="G53" s="118">
        <v>1416</v>
      </c>
      <c r="H53" s="118">
        <v>944</v>
      </c>
      <c r="I53" s="118">
        <v>1894</v>
      </c>
      <c r="J53" s="118">
        <v>2003</v>
      </c>
      <c r="K53" s="118">
        <v>2161</v>
      </c>
      <c r="L53" s="118">
        <v>2008</v>
      </c>
      <c r="M53" s="118">
        <v>2290</v>
      </c>
      <c r="N53" s="118">
        <v>5139</v>
      </c>
      <c r="O53" s="118">
        <v>4551</v>
      </c>
      <c r="P53" s="118">
        <v>4239</v>
      </c>
      <c r="Q53" s="118">
        <v>3943</v>
      </c>
      <c r="R53" s="118">
        <v>3565</v>
      </c>
      <c r="S53" s="118">
        <v>4980</v>
      </c>
      <c r="T53" s="118">
        <v>6149</v>
      </c>
      <c r="U53" s="118">
        <v>8095</v>
      </c>
      <c r="V53" s="118">
        <v>7618</v>
      </c>
      <c r="W53" s="118">
        <v>7127</v>
      </c>
      <c r="X53" s="119">
        <v>6655</v>
      </c>
      <c r="Y53" s="118">
        <v>6231</v>
      </c>
      <c r="Z53" s="118">
        <v>5779</v>
      </c>
      <c r="AA53" s="118">
        <v>5229</v>
      </c>
      <c r="AB53" s="118">
        <v>4712</v>
      </c>
      <c r="AC53" s="118">
        <v>5225</v>
      </c>
      <c r="AD53" s="118">
        <v>4892</v>
      </c>
      <c r="AE53" s="118">
        <v>4447</v>
      </c>
      <c r="AF53" s="118">
        <v>3975</v>
      </c>
      <c r="AG53" s="118">
        <v>3517</v>
      </c>
      <c r="AH53" s="118">
        <v>3060</v>
      </c>
      <c r="AI53" s="118">
        <v>2619</v>
      </c>
      <c r="AJ53" s="118">
        <v>2191</v>
      </c>
      <c r="AK53" s="118">
        <v>1819</v>
      </c>
      <c r="AL53" s="118">
        <v>1447</v>
      </c>
      <c r="AM53" s="118">
        <v>1087</v>
      </c>
      <c r="AN53" s="118">
        <v>715</v>
      </c>
      <c r="AO53" s="118">
        <v>343</v>
      </c>
      <c r="AP53" s="119">
        <v>407</v>
      </c>
    </row>
  </sheetData>
  <mergeCells count="13">
    <mergeCell ref="Y5:AP5"/>
    <mergeCell ref="D13:E13"/>
    <mergeCell ref="D24:E24"/>
    <mergeCell ref="B2:E2"/>
    <mergeCell ref="B3:X3"/>
    <mergeCell ref="Y3:AP3"/>
    <mergeCell ref="B4:X4"/>
    <mergeCell ref="Y4:AP4"/>
    <mergeCell ref="D46:E46"/>
    <mergeCell ref="D25:E25"/>
    <mergeCell ref="D33:E33"/>
    <mergeCell ref="D40:E40"/>
    <mergeCell ref="B5:X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53"/>
  <sheetViews>
    <sheetView showGridLines="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42" width="9.140625" customWidth="1"/>
    <col min="43" max="43" width="3.7109375" customWidth="1"/>
  </cols>
  <sheetData>
    <row r="1" spans="1:42" x14ac:dyDescent="0.25">
      <c r="A1" t="s">
        <v>183</v>
      </c>
    </row>
    <row r="2" spans="1:42" ht="15.75" x14ac:dyDescent="0.25">
      <c r="A2" s="120"/>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3"/>
      <c r="AN2" s="3"/>
      <c r="AO2" s="3"/>
      <c r="AP2" s="3"/>
    </row>
    <row r="3" spans="1:42"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row>
    <row r="4" spans="1:42" ht="15.75" x14ac:dyDescent="0.25">
      <c r="A4" s="120"/>
      <c r="B4" s="256" t="s">
        <v>2</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42" x14ac:dyDescent="0.25">
      <c r="A5" s="120"/>
      <c r="B5" s="254" t="s">
        <v>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row>
    <row r="6" spans="1:42" ht="15.75" thickBot="1" x14ac:dyDescent="0.3">
      <c r="A6" s="122"/>
      <c r="B6" s="4" t="s">
        <v>4</v>
      </c>
      <c r="C6" s="120"/>
      <c r="D6" s="3"/>
      <c r="E6" s="4"/>
      <c r="F6" s="5"/>
      <c r="G6" s="6" t="s">
        <v>5</v>
      </c>
      <c r="H6" s="123" t="s">
        <v>6</v>
      </c>
      <c r="I6" s="123" t="s">
        <v>7</v>
      </c>
      <c r="J6" s="123" t="s">
        <v>8</v>
      </c>
      <c r="K6" s="123" t="s">
        <v>9</v>
      </c>
      <c r="L6" s="123" t="s">
        <v>10</v>
      </c>
      <c r="M6" s="123" t="s">
        <v>11</v>
      </c>
      <c r="N6" s="123" t="s">
        <v>12</v>
      </c>
      <c r="O6" s="123" t="s">
        <v>13</v>
      </c>
      <c r="P6" s="123" t="s">
        <v>14</v>
      </c>
      <c r="Q6" s="123" t="s">
        <v>15</v>
      </c>
      <c r="R6" s="123" t="s">
        <v>16</v>
      </c>
      <c r="S6" s="123" t="s">
        <v>17</v>
      </c>
      <c r="T6" s="123" t="s">
        <v>18</v>
      </c>
      <c r="U6" s="123" t="s">
        <v>19</v>
      </c>
      <c r="V6" s="123" t="s">
        <v>20</v>
      </c>
      <c r="W6" s="123" t="s">
        <v>21</v>
      </c>
      <c r="X6" s="124" t="s">
        <v>22</v>
      </c>
      <c r="Y6" s="125" t="s">
        <v>23</v>
      </c>
      <c r="Z6" s="125" t="s">
        <v>24</v>
      </c>
      <c r="AA6" s="125" t="s">
        <v>25</v>
      </c>
      <c r="AB6" s="125" t="s">
        <v>26</v>
      </c>
      <c r="AC6" s="125" t="s">
        <v>27</v>
      </c>
      <c r="AD6" s="125" t="s">
        <v>28</v>
      </c>
      <c r="AE6" s="125" t="s">
        <v>29</v>
      </c>
      <c r="AF6" s="125" t="s">
        <v>30</v>
      </c>
      <c r="AG6" s="125" t="s">
        <v>31</v>
      </c>
      <c r="AH6" s="125" t="s">
        <v>32</v>
      </c>
      <c r="AI6" s="125" t="s">
        <v>33</v>
      </c>
      <c r="AJ6" s="125" t="s">
        <v>34</v>
      </c>
      <c r="AK6" s="125" t="s">
        <v>35</v>
      </c>
      <c r="AL6" s="125" t="s">
        <v>36</v>
      </c>
      <c r="AM6" s="125" t="s">
        <v>37</v>
      </c>
      <c r="AN6" s="125" t="s">
        <v>38</v>
      </c>
      <c r="AO6" s="125" t="s">
        <v>39</v>
      </c>
      <c r="AP6" s="125" t="s">
        <v>40</v>
      </c>
    </row>
    <row r="7" spans="1:42"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row>
    <row r="8" spans="1:42"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row>
    <row r="9" spans="1:42"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row>
    <row r="10" spans="1:42" x14ac:dyDescent="0.25">
      <c r="A10" s="122"/>
      <c r="B10" s="27"/>
      <c r="C10" s="21"/>
      <c r="D10" s="32"/>
      <c r="E10" s="33" t="s">
        <v>44</v>
      </c>
      <c r="F10" s="34"/>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2" x14ac:dyDescent="0.25">
      <c r="A11" s="122"/>
      <c r="B11" s="27"/>
      <c r="C11" s="21"/>
      <c r="D11" s="32"/>
      <c r="E11" s="33" t="s">
        <v>45</v>
      </c>
      <c r="F11" s="34"/>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2" x14ac:dyDescent="0.25">
      <c r="A12" s="130"/>
      <c r="B12" s="36">
        <v>1</v>
      </c>
      <c r="C12" s="38"/>
      <c r="D12" s="38" t="s">
        <v>46</v>
      </c>
      <c r="E12" s="77"/>
      <c r="F12" s="131"/>
      <c r="G12" s="132">
        <v>0</v>
      </c>
      <c r="H12" s="132">
        <v>0</v>
      </c>
      <c r="I12" s="132">
        <v>0</v>
      </c>
      <c r="J12" s="132">
        <v>0</v>
      </c>
      <c r="K12" s="132">
        <v>0</v>
      </c>
      <c r="L12" s="132">
        <v>0</v>
      </c>
      <c r="M12" s="132">
        <v>0</v>
      </c>
      <c r="N12" s="132">
        <v>0</v>
      </c>
      <c r="O12" s="132">
        <v>0</v>
      </c>
      <c r="P12" s="132">
        <v>0</v>
      </c>
      <c r="Q12" s="132">
        <v>0</v>
      </c>
      <c r="R12" s="132">
        <v>0</v>
      </c>
      <c r="S12" s="132">
        <v>0</v>
      </c>
      <c r="T12" s="132">
        <v>0</v>
      </c>
      <c r="U12" s="132">
        <v>0</v>
      </c>
      <c r="V12" s="132">
        <v>0</v>
      </c>
      <c r="W12" s="132">
        <v>0</v>
      </c>
      <c r="X12" s="133">
        <v>0</v>
      </c>
      <c r="Y12" s="132">
        <v>0</v>
      </c>
      <c r="Z12" s="132">
        <v>0</v>
      </c>
      <c r="AA12" s="132">
        <v>0</v>
      </c>
      <c r="AB12" s="132">
        <v>0</v>
      </c>
      <c r="AC12" s="132">
        <v>0</v>
      </c>
      <c r="AD12" s="132">
        <v>0</v>
      </c>
      <c r="AE12" s="132">
        <v>0</v>
      </c>
      <c r="AF12" s="132">
        <v>0</v>
      </c>
      <c r="AG12" s="132">
        <v>0</v>
      </c>
      <c r="AH12" s="132">
        <v>0</v>
      </c>
      <c r="AI12" s="132">
        <v>0</v>
      </c>
      <c r="AJ12" s="132">
        <v>0</v>
      </c>
      <c r="AK12" s="132">
        <v>0</v>
      </c>
      <c r="AL12" s="132">
        <v>0</v>
      </c>
      <c r="AM12" s="132">
        <v>0</v>
      </c>
      <c r="AN12" s="132">
        <v>0</v>
      </c>
      <c r="AO12" s="132">
        <v>0</v>
      </c>
      <c r="AP12" s="133">
        <v>0</v>
      </c>
    </row>
    <row r="13" spans="1:42"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row>
    <row r="14" spans="1:42" x14ac:dyDescent="0.25">
      <c r="A14" s="122"/>
      <c r="B14" s="47"/>
      <c r="C14" s="3"/>
      <c r="D14" s="32"/>
      <c r="E14" s="3"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row>
    <row r="15" spans="1:42" x14ac:dyDescent="0.25">
      <c r="A15" s="122"/>
      <c r="B15" s="93"/>
      <c r="C15" s="21"/>
      <c r="D15" s="32"/>
      <c r="E15" s="3"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0</v>
      </c>
      <c r="AO16" s="132">
        <v>0</v>
      </c>
      <c r="AP16" s="133">
        <v>0</v>
      </c>
    </row>
    <row r="17" spans="1:42" x14ac:dyDescent="0.25">
      <c r="A17" s="130"/>
      <c r="B17" s="47"/>
      <c r="C17" s="3"/>
      <c r="D17" s="48" t="s">
        <v>51</v>
      </c>
      <c r="E17" s="3"/>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row>
    <row r="18" spans="1:42" x14ac:dyDescent="0.25">
      <c r="A18" s="130"/>
      <c r="B18" s="47"/>
      <c r="C18" s="3"/>
      <c r="D18" s="48"/>
      <c r="E18" s="3" t="s">
        <v>87</v>
      </c>
      <c r="F18" s="135"/>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1">
        <v>0</v>
      </c>
      <c r="Y18" s="50">
        <v>0</v>
      </c>
      <c r="Z18" s="50">
        <v>0</v>
      </c>
      <c r="AA18" s="50">
        <v>0</v>
      </c>
      <c r="AB18" s="50">
        <v>0</v>
      </c>
      <c r="AC18" s="50">
        <v>0</v>
      </c>
      <c r="AD18" s="50">
        <v>0</v>
      </c>
      <c r="AE18" s="50">
        <v>0</v>
      </c>
      <c r="AF18" s="50">
        <v>0</v>
      </c>
      <c r="AG18" s="50">
        <v>0</v>
      </c>
      <c r="AH18" s="50">
        <v>0</v>
      </c>
      <c r="AI18" s="50">
        <v>0</v>
      </c>
      <c r="AJ18" s="50">
        <v>0</v>
      </c>
      <c r="AK18" s="50">
        <v>0</v>
      </c>
      <c r="AL18" s="50">
        <v>0</v>
      </c>
      <c r="AM18" s="50">
        <v>0</v>
      </c>
      <c r="AN18" s="50">
        <v>0</v>
      </c>
      <c r="AO18" s="50">
        <v>0</v>
      </c>
      <c r="AP18" s="51">
        <v>0</v>
      </c>
    </row>
    <row r="19" spans="1:42" x14ac:dyDescent="0.25">
      <c r="A19" s="130"/>
      <c r="B19" s="47"/>
      <c r="C19" s="3"/>
      <c r="D19" s="48"/>
      <c r="E19" s="3" t="s">
        <v>88</v>
      </c>
      <c r="F19" s="49"/>
      <c r="G19" s="50">
        <v>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1">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50">
        <v>0</v>
      </c>
      <c r="AP19" s="51">
        <v>0</v>
      </c>
    </row>
    <row r="20" spans="1:42" x14ac:dyDescent="0.25">
      <c r="A20" s="130"/>
      <c r="B20" s="36">
        <v>3</v>
      </c>
      <c r="C20" s="52"/>
      <c r="D20" s="38" t="s">
        <v>54</v>
      </c>
      <c r="E20" s="45"/>
      <c r="F20" s="134"/>
      <c r="G20" s="132">
        <v>0</v>
      </c>
      <c r="H20" s="132">
        <v>0</v>
      </c>
      <c r="I20" s="132">
        <v>0</v>
      </c>
      <c r="J20" s="132">
        <v>0</v>
      </c>
      <c r="K20" s="132">
        <v>0</v>
      </c>
      <c r="L20" s="132">
        <v>0</v>
      </c>
      <c r="M20" s="132">
        <v>0</v>
      </c>
      <c r="N20" s="132">
        <v>0</v>
      </c>
      <c r="O20" s="132">
        <v>0</v>
      </c>
      <c r="P20" s="132">
        <v>0</v>
      </c>
      <c r="Q20" s="132">
        <v>0</v>
      </c>
      <c r="R20" s="132">
        <v>0</v>
      </c>
      <c r="S20" s="132">
        <v>0</v>
      </c>
      <c r="T20" s="132">
        <v>0</v>
      </c>
      <c r="U20" s="132">
        <v>0</v>
      </c>
      <c r="V20" s="132">
        <v>0</v>
      </c>
      <c r="W20" s="132">
        <v>0</v>
      </c>
      <c r="X20" s="133">
        <v>0</v>
      </c>
      <c r="Y20" s="132">
        <v>0</v>
      </c>
      <c r="Z20" s="132">
        <v>0</v>
      </c>
      <c r="AA20" s="132">
        <v>0</v>
      </c>
      <c r="AB20" s="132">
        <v>0</v>
      </c>
      <c r="AC20" s="132">
        <v>0</v>
      </c>
      <c r="AD20" s="132">
        <v>0</v>
      </c>
      <c r="AE20" s="132">
        <v>0</v>
      </c>
      <c r="AF20" s="132">
        <v>0</v>
      </c>
      <c r="AG20" s="132">
        <v>0</v>
      </c>
      <c r="AH20" s="132">
        <v>0</v>
      </c>
      <c r="AI20" s="132">
        <v>0</v>
      </c>
      <c r="AJ20" s="132">
        <v>0</v>
      </c>
      <c r="AK20" s="132">
        <v>0</v>
      </c>
      <c r="AL20" s="132">
        <v>0</v>
      </c>
      <c r="AM20" s="132">
        <v>0</v>
      </c>
      <c r="AN20" s="132">
        <v>0</v>
      </c>
      <c r="AO20" s="132">
        <v>0</v>
      </c>
      <c r="AP20" s="133">
        <v>0</v>
      </c>
    </row>
    <row r="21" spans="1:42" x14ac:dyDescent="0.25">
      <c r="A21" s="130"/>
      <c r="B21" s="47">
        <v>4</v>
      </c>
      <c r="C21" s="3"/>
      <c r="D21" s="32" t="s">
        <v>89</v>
      </c>
      <c r="E21" s="33"/>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row>
    <row r="22" spans="1:42" x14ac:dyDescent="0.25">
      <c r="A22" s="137"/>
      <c r="B22" s="57">
        <v>5</v>
      </c>
      <c r="C22" s="58" t="s">
        <v>55</v>
      </c>
      <c r="D22" s="59"/>
      <c r="E22" s="60"/>
      <c r="F22" s="61" t="s">
        <v>90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3">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3">
        <v>0</v>
      </c>
    </row>
    <row r="23" spans="1:42" x14ac:dyDescent="0.25">
      <c r="A23" s="137"/>
      <c r="B23" s="138"/>
      <c r="C23" s="20" t="s">
        <v>57</v>
      </c>
      <c r="D23" s="66"/>
      <c r="E23" s="33"/>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row>
    <row r="24" spans="1:42" x14ac:dyDescent="0.25">
      <c r="A24" s="130"/>
      <c r="B24" s="43"/>
      <c r="C24" s="3"/>
      <c r="D24" s="248" t="s">
        <v>58</v>
      </c>
      <c r="E24" s="249"/>
      <c r="F24" s="69"/>
      <c r="G24" s="50">
        <v>21697</v>
      </c>
      <c r="H24" s="50">
        <v>21950</v>
      </c>
      <c r="I24" s="50">
        <v>21940</v>
      </c>
      <c r="J24" s="50">
        <v>21930</v>
      </c>
      <c r="K24" s="50">
        <v>21910</v>
      </c>
      <c r="L24" s="50">
        <v>21890</v>
      </c>
      <c r="M24" s="50">
        <v>21880</v>
      </c>
      <c r="N24" s="50">
        <v>21860</v>
      </c>
      <c r="O24" s="50">
        <v>21850</v>
      </c>
      <c r="P24" s="50">
        <v>21840</v>
      </c>
      <c r="Q24" s="50">
        <v>21830</v>
      </c>
      <c r="R24" s="50">
        <v>21830</v>
      </c>
      <c r="S24" s="50">
        <v>21820</v>
      </c>
      <c r="T24" s="50">
        <v>21810</v>
      </c>
      <c r="U24" s="50">
        <v>21810</v>
      </c>
      <c r="V24" s="50">
        <v>21800</v>
      </c>
      <c r="W24" s="50">
        <v>21790</v>
      </c>
      <c r="X24" s="51">
        <v>21790</v>
      </c>
      <c r="Y24" s="50">
        <v>21780</v>
      </c>
      <c r="Z24" s="50">
        <v>21780</v>
      </c>
      <c r="AA24" s="50">
        <v>21770</v>
      </c>
      <c r="AB24" s="17">
        <v>21760</v>
      </c>
      <c r="AC24" s="50">
        <v>21760</v>
      </c>
      <c r="AD24" s="17">
        <v>21750</v>
      </c>
      <c r="AE24" s="17">
        <v>21740</v>
      </c>
      <c r="AF24" s="17">
        <v>21740</v>
      </c>
      <c r="AG24" s="17">
        <v>21730</v>
      </c>
      <c r="AH24" s="17">
        <v>21730</v>
      </c>
      <c r="AI24" s="17">
        <v>21720</v>
      </c>
      <c r="AJ24" s="17">
        <v>21710</v>
      </c>
      <c r="AK24" s="17">
        <v>21710</v>
      </c>
      <c r="AL24" s="17">
        <v>21700</v>
      </c>
      <c r="AM24" s="17">
        <v>21690</v>
      </c>
      <c r="AN24" s="17">
        <v>21690</v>
      </c>
      <c r="AO24" s="17">
        <v>21680</v>
      </c>
      <c r="AP24" s="44">
        <v>21670</v>
      </c>
    </row>
    <row r="25" spans="1:42"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row>
    <row r="26" spans="1:42" x14ac:dyDescent="0.25">
      <c r="A26" s="122"/>
      <c r="B26" s="27"/>
      <c r="C26" s="21"/>
      <c r="D26" s="32"/>
      <c r="E26" s="72" t="s">
        <v>60</v>
      </c>
      <c r="F26" s="73"/>
      <c r="G26" s="50">
        <v>811</v>
      </c>
      <c r="H26" s="50">
        <v>811</v>
      </c>
      <c r="I26" s="26">
        <v>811</v>
      </c>
      <c r="J26" s="26">
        <v>811</v>
      </c>
      <c r="K26" s="26">
        <v>811</v>
      </c>
      <c r="L26" s="26">
        <v>811</v>
      </c>
      <c r="M26" s="26">
        <v>811</v>
      </c>
      <c r="N26" s="26">
        <v>592</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row>
    <row r="27" spans="1:42" x14ac:dyDescent="0.25">
      <c r="A27" s="122"/>
      <c r="B27" s="27"/>
      <c r="C27" s="21"/>
      <c r="D27" s="32"/>
      <c r="E27" s="33"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row>
    <row r="28" spans="1:42" x14ac:dyDescent="0.25">
      <c r="A28" s="122"/>
      <c r="B28" s="27"/>
      <c r="C28" s="21"/>
      <c r="D28" s="32"/>
      <c r="E28" s="3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row>
    <row r="29" spans="1:42" x14ac:dyDescent="0.25">
      <c r="A29" s="130"/>
      <c r="B29" s="43"/>
      <c r="C29" s="3"/>
      <c r="D29" s="3" t="s">
        <v>63</v>
      </c>
      <c r="E29" s="32"/>
      <c r="F29" s="30"/>
      <c r="G29" s="50">
        <v>2705</v>
      </c>
      <c r="H29" s="50">
        <v>2705</v>
      </c>
      <c r="I29" s="50">
        <v>1949</v>
      </c>
      <c r="J29" s="50">
        <v>1549</v>
      </c>
      <c r="K29" s="50">
        <v>1639</v>
      </c>
      <c r="L29" s="50">
        <v>1639</v>
      </c>
      <c r="M29" s="50">
        <v>1639</v>
      </c>
      <c r="N29" s="50">
        <v>1639</v>
      </c>
      <c r="O29" s="50">
        <v>1639</v>
      </c>
      <c r="P29" s="50">
        <v>1639</v>
      </c>
      <c r="Q29" s="50">
        <v>1639</v>
      </c>
      <c r="R29" s="50">
        <v>1639</v>
      </c>
      <c r="S29" s="50">
        <v>1639</v>
      </c>
      <c r="T29" s="50">
        <v>271</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42" x14ac:dyDescent="0.25">
      <c r="A30" s="130"/>
      <c r="B30" s="43"/>
      <c r="C30" s="3"/>
      <c r="D30" s="3" t="s">
        <v>64</v>
      </c>
      <c r="E30" s="32"/>
      <c r="F30" s="30"/>
      <c r="G30" s="50">
        <v>0</v>
      </c>
      <c r="H30" s="50">
        <v>0</v>
      </c>
      <c r="I30" s="50">
        <v>781</v>
      </c>
      <c r="J30" s="50">
        <v>936</v>
      </c>
      <c r="K30" s="50">
        <v>936</v>
      </c>
      <c r="L30" s="50">
        <v>936</v>
      </c>
      <c r="M30" s="50">
        <v>936</v>
      </c>
      <c r="N30" s="50">
        <v>936</v>
      </c>
      <c r="O30" s="50">
        <v>936</v>
      </c>
      <c r="P30" s="50">
        <v>936</v>
      </c>
      <c r="Q30" s="50">
        <v>936</v>
      </c>
      <c r="R30" s="50">
        <v>936</v>
      </c>
      <c r="S30" s="50">
        <v>936</v>
      </c>
      <c r="T30" s="50">
        <v>155</v>
      </c>
      <c r="U30" s="50">
        <v>0</v>
      </c>
      <c r="V30" s="50">
        <v>0</v>
      </c>
      <c r="W30" s="50">
        <v>0</v>
      </c>
      <c r="X30" s="51">
        <v>0</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row>
    <row r="31" spans="1:42" x14ac:dyDescent="0.25">
      <c r="A31" s="130"/>
      <c r="B31" s="43"/>
      <c r="C31" s="3"/>
      <c r="D31" s="3" t="s">
        <v>91</v>
      </c>
      <c r="E31" s="3"/>
      <c r="F31" s="74"/>
      <c r="G31" s="50">
        <v>340</v>
      </c>
      <c r="H31" s="50">
        <v>340</v>
      </c>
      <c r="I31" s="50">
        <v>373</v>
      </c>
      <c r="J31" s="50">
        <v>784</v>
      </c>
      <c r="K31" s="50">
        <v>844</v>
      </c>
      <c r="L31" s="50">
        <v>844</v>
      </c>
      <c r="M31" s="50">
        <v>844</v>
      </c>
      <c r="N31" s="50">
        <v>844</v>
      </c>
      <c r="O31" s="50">
        <v>844</v>
      </c>
      <c r="P31" s="50">
        <v>844</v>
      </c>
      <c r="Q31" s="50">
        <v>844</v>
      </c>
      <c r="R31" s="50">
        <v>844</v>
      </c>
      <c r="S31" s="50">
        <v>844</v>
      </c>
      <c r="T31" s="50">
        <v>139</v>
      </c>
      <c r="U31" s="50">
        <v>0</v>
      </c>
      <c r="V31" s="50">
        <v>0</v>
      </c>
      <c r="W31" s="50">
        <v>0</v>
      </c>
      <c r="X31" s="51">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row>
    <row r="32" spans="1:42" x14ac:dyDescent="0.25">
      <c r="A32" s="130"/>
      <c r="B32" s="47"/>
      <c r="C32" s="3"/>
      <c r="D32" s="48" t="s">
        <v>92</v>
      </c>
      <c r="E32" s="3"/>
      <c r="F32" s="49"/>
      <c r="G32" s="50">
        <v>363</v>
      </c>
      <c r="H32" s="50">
        <v>363</v>
      </c>
      <c r="I32" s="50">
        <v>338</v>
      </c>
      <c r="J32" s="50">
        <v>583</v>
      </c>
      <c r="K32" s="50">
        <v>493</v>
      </c>
      <c r="L32" s="50">
        <v>493</v>
      </c>
      <c r="M32" s="50">
        <v>493</v>
      </c>
      <c r="N32" s="50">
        <v>493</v>
      </c>
      <c r="O32" s="50">
        <v>493</v>
      </c>
      <c r="P32" s="50">
        <v>493</v>
      </c>
      <c r="Q32" s="50">
        <v>493</v>
      </c>
      <c r="R32" s="50">
        <v>493</v>
      </c>
      <c r="S32" s="50">
        <v>493</v>
      </c>
      <c r="T32" s="50">
        <v>2617</v>
      </c>
      <c r="U32" s="50">
        <v>3043</v>
      </c>
      <c r="V32" s="50">
        <v>3068</v>
      </c>
      <c r="W32" s="50">
        <v>3068</v>
      </c>
      <c r="X32" s="50">
        <v>3068</v>
      </c>
      <c r="Y32" s="50">
        <v>3068</v>
      </c>
      <c r="Z32" s="50">
        <v>3068</v>
      </c>
      <c r="AA32" s="50">
        <v>3068</v>
      </c>
      <c r="AB32" s="50">
        <v>3068</v>
      </c>
      <c r="AC32" s="50">
        <v>3068</v>
      </c>
      <c r="AD32" s="50">
        <v>3068</v>
      </c>
      <c r="AE32" s="50">
        <v>3068</v>
      </c>
      <c r="AF32" s="50">
        <v>3068</v>
      </c>
      <c r="AG32" s="50">
        <v>3068</v>
      </c>
      <c r="AH32" s="50">
        <v>3068</v>
      </c>
      <c r="AI32" s="50">
        <v>3068</v>
      </c>
      <c r="AJ32" s="50">
        <v>3068</v>
      </c>
      <c r="AK32" s="50">
        <v>3068</v>
      </c>
      <c r="AL32" s="50">
        <v>3068</v>
      </c>
      <c r="AM32" s="50">
        <v>3068</v>
      </c>
      <c r="AN32" s="50">
        <v>3068</v>
      </c>
      <c r="AO32" s="50">
        <v>3068</v>
      </c>
      <c r="AP32" s="51">
        <v>3068</v>
      </c>
    </row>
    <row r="33" spans="1:42" x14ac:dyDescent="0.25">
      <c r="A33" s="130"/>
      <c r="B33" s="27"/>
      <c r="C33" s="21"/>
      <c r="D33" s="246" t="s">
        <v>93</v>
      </c>
      <c r="E33" s="247"/>
      <c r="F33" s="30"/>
      <c r="G33" s="50">
        <v>766</v>
      </c>
      <c r="H33" s="50">
        <v>777</v>
      </c>
      <c r="I33" s="50">
        <v>777</v>
      </c>
      <c r="J33" s="50">
        <v>777</v>
      </c>
      <c r="K33" s="50">
        <v>777</v>
      </c>
      <c r="L33" s="50">
        <v>777</v>
      </c>
      <c r="M33" s="50">
        <v>777</v>
      </c>
      <c r="N33" s="50">
        <v>777</v>
      </c>
      <c r="O33" s="50">
        <v>777</v>
      </c>
      <c r="P33" s="50">
        <v>777</v>
      </c>
      <c r="Q33" s="50">
        <v>777</v>
      </c>
      <c r="R33" s="50">
        <v>777</v>
      </c>
      <c r="S33" s="50">
        <v>777</v>
      </c>
      <c r="T33" s="50">
        <v>777</v>
      </c>
      <c r="U33" s="50">
        <v>777</v>
      </c>
      <c r="V33" s="50">
        <v>777</v>
      </c>
      <c r="W33" s="50">
        <v>777</v>
      </c>
      <c r="X33" s="51">
        <v>777</v>
      </c>
      <c r="Y33" s="50">
        <v>777</v>
      </c>
      <c r="Z33" s="50">
        <v>777</v>
      </c>
      <c r="AA33" s="50">
        <v>777</v>
      </c>
      <c r="AB33" s="50">
        <v>777</v>
      </c>
      <c r="AC33" s="50">
        <v>777</v>
      </c>
      <c r="AD33" s="50">
        <v>777</v>
      </c>
      <c r="AE33" s="50">
        <v>777</v>
      </c>
      <c r="AF33" s="50">
        <v>777</v>
      </c>
      <c r="AG33" s="50">
        <v>777</v>
      </c>
      <c r="AH33" s="50">
        <v>777</v>
      </c>
      <c r="AI33" s="50">
        <v>777</v>
      </c>
      <c r="AJ33" s="50">
        <v>777</v>
      </c>
      <c r="AK33" s="50">
        <v>777</v>
      </c>
      <c r="AL33" s="50">
        <v>777</v>
      </c>
      <c r="AM33" s="50">
        <v>777</v>
      </c>
      <c r="AN33" s="50">
        <v>777</v>
      </c>
      <c r="AO33" s="50">
        <v>777</v>
      </c>
      <c r="AP33" s="51">
        <v>777</v>
      </c>
    </row>
    <row r="34" spans="1:42" x14ac:dyDescent="0.25">
      <c r="A34" s="122"/>
      <c r="B34" s="27"/>
      <c r="C34" s="21"/>
      <c r="D34" s="72" t="s">
        <v>65</v>
      </c>
      <c r="E34" s="3"/>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0</v>
      </c>
      <c r="Y34" s="26">
        <v>60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row>
    <row r="35" spans="1:42" x14ac:dyDescent="0.25">
      <c r="A35" s="122"/>
      <c r="B35" s="27"/>
      <c r="C35" s="21"/>
      <c r="D35" s="72" t="s">
        <v>66</v>
      </c>
      <c r="E35" s="33"/>
      <c r="F35" s="30"/>
      <c r="G35" s="26">
        <v>0</v>
      </c>
      <c r="H35" s="26">
        <v>0</v>
      </c>
      <c r="I35" s="26">
        <v>0</v>
      </c>
      <c r="J35" s="26">
        <v>0</v>
      </c>
      <c r="K35" s="26">
        <v>0</v>
      </c>
      <c r="L35" s="26">
        <v>239</v>
      </c>
      <c r="M35" s="26">
        <v>239</v>
      </c>
      <c r="N35" s="26">
        <v>239</v>
      </c>
      <c r="O35" s="26">
        <v>239</v>
      </c>
      <c r="P35" s="26">
        <v>239</v>
      </c>
      <c r="Q35" s="26">
        <v>239</v>
      </c>
      <c r="R35" s="26">
        <v>239</v>
      </c>
      <c r="S35" s="26">
        <v>239</v>
      </c>
      <c r="T35" s="26">
        <v>239</v>
      </c>
      <c r="U35" s="26">
        <v>239</v>
      </c>
      <c r="V35" s="26">
        <v>239</v>
      </c>
      <c r="W35" s="26">
        <v>239</v>
      </c>
      <c r="X35" s="71">
        <v>239</v>
      </c>
      <c r="Y35" s="26">
        <v>239</v>
      </c>
      <c r="Z35" s="26">
        <v>239</v>
      </c>
      <c r="AA35" s="26">
        <v>239</v>
      </c>
      <c r="AB35" s="26">
        <v>239</v>
      </c>
      <c r="AC35" s="26">
        <v>239</v>
      </c>
      <c r="AD35" s="26">
        <v>239</v>
      </c>
      <c r="AE35" s="26">
        <v>239</v>
      </c>
      <c r="AF35" s="26">
        <v>239</v>
      </c>
      <c r="AG35" s="26">
        <v>239</v>
      </c>
      <c r="AH35" s="26">
        <v>239</v>
      </c>
      <c r="AI35" s="26">
        <v>239</v>
      </c>
      <c r="AJ35" s="26">
        <v>239</v>
      </c>
      <c r="AK35" s="26">
        <v>239</v>
      </c>
      <c r="AL35" s="26">
        <v>239</v>
      </c>
      <c r="AM35" s="26">
        <v>239</v>
      </c>
      <c r="AN35" s="26">
        <v>239</v>
      </c>
      <c r="AO35" s="26">
        <v>239</v>
      </c>
      <c r="AP35" s="71">
        <v>239</v>
      </c>
    </row>
    <row r="36" spans="1:42" ht="15.75" thickBot="1" x14ac:dyDescent="0.3">
      <c r="A36" s="122"/>
      <c r="B36" s="75">
        <v>6</v>
      </c>
      <c r="C36" s="76" t="s">
        <v>94</v>
      </c>
      <c r="D36" s="37"/>
      <c r="E36" s="77"/>
      <c r="F36" s="78"/>
      <c r="G36" s="79">
        <v>29989</v>
      </c>
      <c r="H36" s="79">
        <v>30253</v>
      </c>
      <c r="I36" s="79">
        <v>30276</v>
      </c>
      <c r="J36" s="79">
        <v>30677</v>
      </c>
      <c r="K36" s="79">
        <v>30717</v>
      </c>
      <c r="L36" s="79">
        <v>30936</v>
      </c>
      <c r="M36" s="79">
        <v>30926</v>
      </c>
      <c r="N36" s="79">
        <v>30687</v>
      </c>
      <c r="O36" s="79">
        <v>30085</v>
      </c>
      <c r="P36" s="79">
        <v>30075</v>
      </c>
      <c r="Q36" s="79">
        <v>30065</v>
      </c>
      <c r="R36" s="79">
        <v>30065</v>
      </c>
      <c r="S36" s="79">
        <v>30055</v>
      </c>
      <c r="T36" s="79">
        <v>29315</v>
      </c>
      <c r="U36" s="79">
        <v>29176</v>
      </c>
      <c r="V36" s="79">
        <v>29191</v>
      </c>
      <c r="W36" s="79">
        <v>29181</v>
      </c>
      <c r="X36" s="80">
        <v>29181</v>
      </c>
      <c r="Y36" s="79">
        <v>29231</v>
      </c>
      <c r="Z36" s="79">
        <v>29321</v>
      </c>
      <c r="AA36" s="79">
        <v>29311</v>
      </c>
      <c r="AB36" s="79">
        <v>29301</v>
      </c>
      <c r="AC36" s="79">
        <v>29301</v>
      </c>
      <c r="AD36" s="79">
        <v>29291</v>
      </c>
      <c r="AE36" s="79">
        <v>29281</v>
      </c>
      <c r="AF36" s="79">
        <v>29281</v>
      </c>
      <c r="AG36" s="79">
        <v>29271</v>
      </c>
      <c r="AH36" s="79">
        <v>29271</v>
      </c>
      <c r="AI36" s="79">
        <v>29261</v>
      </c>
      <c r="AJ36" s="79">
        <v>29251</v>
      </c>
      <c r="AK36" s="79">
        <v>29251</v>
      </c>
      <c r="AL36" s="79">
        <v>29241</v>
      </c>
      <c r="AM36" s="79">
        <v>29231</v>
      </c>
      <c r="AN36" s="79">
        <v>29231</v>
      </c>
      <c r="AO36" s="79">
        <v>29221</v>
      </c>
      <c r="AP36" s="80">
        <v>29211</v>
      </c>
    </row>
    <row r="37" spans="1:42" ht="15.75" thickBot="1" x14ac:dyDescent="0.3">
      <c r="A37" s="122"/>
      <c r="B37" s="81">
        <v>7</v>
      </c>
      <c r="C37" s="82" t="s">
        <v>68</v>
      </c>
      <c r="D37" s="82"/>
      <c r="E37" s="82"/>
      <c r="F37" s="141" t="s">
        <v>95</v>
      </c>
      <c r="G37" s="84">
        <v>29989</v>
      </c>
      <c r="H37" s="84">
        <v>30253</v>
      </c>
      <c r="I37" s="84">
        <v>30276</v>
      </c>
      <c r="J37" s="84">
        <v>30677</v>
      </c>
      <c r="K37" s="84">
        <v>30717</v>
      </c>
      <c r="L37" s="84">
        <v>30936</v>
      </c>
      <c r="M37" s="84">
        <v>30926</v>
      </c>
      <c r="N37" s="84">
        <v>30687</v>
      </c>
      <c r="O37" s="84">
        <v>30085</v>
      </c>
      <c r="P37" s="84">
        <v>30075</v>
      </c>
      <c r="Q37" s="84">
        <v>30065</v>
      </c>
      <c r="R37" s="84">
        <v>30065</v>
      </c>
      <c r="S37" s="84">
        <v>30055</v>
      </c>
      <c r="T37" s="84">
        <v>29315</v>
      </c>
      <c r="U37" s="84">
        <v>29176</v>
      </c>
      <c r="V37" s="84">
        <v>29191</v>
      </c>
      <c r="W37" s="84">
        <v>29181</v>
      </c>
      <c r="X37" s="85">
        <v>29181</v>
      </c>
      <c r="Y37" s="84">
        <v>29231</v>
      </c>
      <c r="Z37" s="84">
        <v>29321</v>
      </c>
      <c r="AA37" s="84">
        <v>29311</v>
      </c>
      <c r="AB37" s="84">
        <v>29301</v>
      </c>
      <c r="AC37" s="84">
        <v>29301</v>
      </c>
      <c r="AD37" s="84">
        <v>29291</v>
      </c>
      <c r="AE37" s="84">
        <v>29281</v>
      </c>
      <c r="AF37" s="84">
        <v>29281</v>
      </c>
      <c r="AG37" s="84">
        <v>29271</v>
      </c>
      <c r="AH37" s="84">
        <v>29271</v>
      </c>
      <c r="AI37" s="84">
        <v>29261</v>
      </c>
      <c r="AJ37" s="84">
        <v>29251</v>
      </c>
      <c r="AK37" s="84">
        <v>29251</v>
      </c>
      <c r="AL37" s="84">
        <v>29241</v>
      </c>
      <c r="AM37" s="84">
        <v>29231</v>
      </c>
      <c r="AN37" s="84">
        <v>29231</v>
      </c>
      <c r="AO37" s="84">
        <v>29221</v>
      </c>
      <c r="AP37" s="85">
        <v>29211</v>
      </c>
    </row>
    <row r="38" spans="1:42" ht="15.75" thickBot="1" x14ac:dyDescent="0.3">
      <c r="A38" s="122"/>
      <c r="B38" s="142"/>
      <c r="C38" s="142"/>
      <c r="D38" s="32"/>
      <c r="E38" s="32"/>
      <c r="F38" s="14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42"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row>
    <row r="40" spans="1:42" x14ac:dyDescent="0.25">
      <c r="A40" s="122"/>
      <c r="B40" s="146"/>
      <c r="C40" s="147"/>
      <c r="D40" s="253" t="s">
        <v>71</v>
      </c>
      <c r="E40" s="253"/>
      <c r="F40" s="148"/>
      <c r="G40" s="26">
        <v>24961</v>
      </c>
      <c r="H40" s="26">
        <v>25734</v>
      </c>
      <c r="I40" s="26">
        <v>26071</v>
      </c>
      <c r="J40" s="26">
        <v>26393</v>
      </c>
      <c r="K40" s="26">
        <v>26677</v>
      </c>
      <c r="L40" s="26">
        <v>27128</v>
      </c>
      <c r="M40" s="26">
        <v>27616</v>
      </c>
      <c r="N40" s="26">
        <v>27919</v>
      </c>
      <c r="O40" s="26">
        <v>28400</v>
      </c>
      <c r="P40" s="26">
        <v>28859</v>
      </c>
      <c r="Q40" s="26">
        <v>29322</v>
      </c>
      <c r="R40" s="26">
        <v>29779</v>
      </c>
      <c r="S40" s="26">
        <v>30239</v>
      </c>
      <c r="T40" s="26">
        <v>30691</v>
      </c>
      <c r="U40" s="26">
        <v>31138</v>
      </c>
      <c r="V40" s="26">
        <v>31594</v>
      </c>
      <c r="W40" s="26">
        <v>32053</v>
      </c>
      <c r="X40" s="71">
        <v>32511</v>
      </c>
      <c r="Y40" s="26">
        <v>32967</v>
      </c>
      <c r="Z40" s="26">
        <v>33425</v>
      </c>
      <c r="AA40" s="26">
        <v>33882</v>
      </c>
      <c r="AB40" s="26">
        <v>34340</v>
      </c>
      <c r="AC40" s="26">
        <v>34798</v>
      </c>
      <c r="AD40" s="26">
        <v>35255</v>
      </c>
      <c r="AE40" s="26">
        <v>35713</v>
      </c>
      <c r="AF40" s="26">
        <v>36170</v>
      </c>
      <c r="AG40" s="26">
        <v>36628</v>
      </c>
      <c r="AH40" s="26">
        <v>37085</v>
      </c>
      <c r="AI40" s="26">
        <v>37543</v>
      </c>
      <c r="AJ40" s="26">
        <v>38001</v>
      </c>
      <c r="AK40" s="26">
        <v>38458</v>
      </c>
      <c r="AL40" s="26">
        <v>38916</v>
      </c>
      <c r="AM40" s="26">
        <v>39373</v>
      </c>
      <c r="AN40" s="26">
        <v>39831</v>
      </c>
      <c r="AO40" s="26">
        <v>40288</v>
      </c>
      <c r="AP40" s="71">
        <v>40746</v>
      </c>
    </row>
    <row r="41" spans="1:42" x14ac:dyDescent="0.25">
      <c r="A41" s="122"/>
      <c r="B41" s="146"/>
      <c r="C41" s="147"/>
      <c r="D41" s="48" t="s">
        <v>97</v>
      </c>
      <c r="E41" s="149"/>
      <c r="F41" s="150"/>
      <c r="G41" s="26">
        <v>0</v>
      </c>
      <c r="H41" s="26">
        <v>0</v>
      </c>
      <c r="I41" s="26">
        <v>0</v>
      </c>
      <c r="J41" s="26">
        <v>0</v>
      </c>
      <c r="K41" s="26">
        <v>0</v>
      </c>
      <c r="L41" s="26">
        <v>0</v>
      </c>
      <c r="M41" s="26">
        <v>0</v>
      </c>
      <c r="N41" s="26">
        <v>0</v>
      </c>
      <c r="O41" s="26">
        <v>0</v>
      </c>
      <c r="P41" s="26">
        <v>0</v>
      </c>
      <c r="Q41" s="26">
        <v>0</v>
      </c>
      <c r="R41" s="26">
        <v>0</v>
      </c>
      <c r="S41" s="26">
        <v>0</v>
      </c>
      <c r="T41" s="26">
        <v>10</v>
      </c>
      <c r="U41" s="26">
        <v>20</v>
      </c>
      <c r="V41" s="26">
        <v>30</v>
      </c>
      <c r="W41" s="26">
        <v>30</v>
      </c>
      <c r="X41" s="71">
        <v>35</v>
      </c>
      <c r="Y41" s="26">
        <v>30</v>
      </c>
      <c r="Z41" s="26">
        <v>10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row>
    <row r="42" spans="1:42" x14ac:dyDescent="0.25">
      <c r="A42" s="122"/>
      <c r="B42" s="146"/>
      <c r="C42" s="147"/>
      <c r="D42" s="94" t="s">
        <v>72</v>
      </c>
      <c r="E42" s="95"/>
      <c r="F42" s="151"/>
      <c r="G42" s="26">
        <v>-62</v>
      </c>
      <c r="H42" s="26">
        <v>-173</v>
      </c>
      <c r="I42" s="26">
        <v>-271</v>
      </c>
      <c r="J42" s="26">
        <v>-356</v>
      </c>
      <c r="K42" s="26">
        <v>-436</v>
      </c>
      <c r="L42" s="26">
        <v>-509</v>
      </c>
      <c r="M42" s="26">
        <v>-583</v>
      </c>
      <c r="N42" s="26">
        <v>-643</v>
      </c>
      <c r="O42" s="26">
        <v>-693</v>
      </c>
      <c r="P42" s="26">
        <v>-740</v>
      </c>
      <c r="Q42" s="26">
        <v>-782</v>
      </c>
      <c r="R42" s="26">
        <v>-805</v>
      </c>
      <c r="S42" s="26">
        <v>-820</v>
      </c>
      <c r="T42" s="26">
        <v>-841</v>
      </c>
      <c r="U42" s="26">
        <v>-865</v>
      </c>
      <c r="V42" s="26">
        <v>-866</v>
      </c>
      <c r="W42" s="26">
        <v>-850</v>
      </c>
      <c r="X42" s="71">
        <v>-832</v>
      </c>
      <c r="Y42" s="26">
        <v>-816</v>
      </c>
      <c r="Z42" s="26">
        <v>-803</v>
      </c>
      <c r="AA42" s="26">
        <v>-779</v>
      </c>
      <c r="AB42" s="26">
        <v>-743</v>
      </c>
      <c r="AC42" s="26">
        <v>-711</v>
      </c>
      <c r="AD42" s="26">
        <v>-682</v>
      </c>
      <c r="AE42" s="26">
        <v>-657</v>
      </c>
      <c r="AF42" s="26">
        <v>-628</v>
      </c>
      <c r="AG42" s="26">
        <v>-598</v>
      </c>
      <c r="AH42" s="26">
        <v>-568</v>
      </c>
      <c r="AI42" s="26">
        <v>-540</v>
      </c>
      <c r="AJ42" s="26">
        <v>-516</v>
      </c>
      <c r="AK42" s="26">
        <v>-487</v>
      </c>
      <c r="AL42" s="26">
        <v>-459</v>
      </c>
      <c r="AM42" s="26">
        <v>-431</v>
      </c>
      <c r="AN42" s="26">
        <v>-404</v>
      </c>
      <c r="AO42" s="26">
        <v>-377</v>
      </c>
      <c r="AP42" s="71">
        <v>-349</v>
      </c>
    </row>
    <row r="43" spans="1:42" x14ac:dyDescent="0.25">
      <c r="A43" s="122"/>
      <c r="B43" s="152">
        <v>8</v>
      </c>
      <c r="C43" s="53" t="s">
        <v>98</v>
      </c>
      <c r="D43" s="53"/>
      <c r="E43" s="53"/>
      <c r="F43" s="153"/>
      <c r="G43" s="132">
        <v>24899</v>
      </c>
      <c r="H43" s="132">
        <v>25561</v>
      </c>
      <c r="I43" s="132">
        <v>25800</v>
      </c>
      <c r="J43" s="132">
        <v>26037</v>
      </c>
      <c r="K43" s="132">
        <v>26241</v>
      </c>
      <c r="L43" s="132">
        <v>26619</v>
      </c>
      <c r="M43" s="132">
        <v>27033</v>
      </c>
      <c r="N43" s="132">
        <v>27276</v>
      </c>
      <c r="O43" s="132">
        <v>27707</v>
      </c>
      <c r="P43" s="132">
        <v>28119</v>
      </c>
      <c r="Q43" s="132">
        <v>28540</v>
      </c>
      <c r="R43" s="132">
        <v>28974</v>
      </c>
      <c r="S43" s="132">
        <v>29419</v>
      </c>
      <c r="T43" s="132">
        <v>29860</v>
      </c>
      <c r="U43" s="132">
        <v>30293</v>
      </c>
      <c r="V43" s="132">
        <v>30758</v>
      </c>
      <c r="W43" s="132">
        <v>31233</v>
      </c>
      <c r="X43" s="133">
        <v>31714</v>
      </c>
      <c r="Y43" s="132">
        <v>32181</v>
      </c>
      <c r="Z43" s="132">
        <v>32632</v>
      </c>
      <c r="AA43" s="132">
        <v>33103</v>
      </c>
      <c r="AB43" s="132">
        <v>33597</v>
      </c>
      <c r="AC43" s="132">
        <v>34087</v>
      </c>
      <c r="AD43" s="132">
        <v>34573</v>
      </c>
      <c r="AE43" s="132">
        <v>35056</v>
      </c>
      <c r="AF43" s="132">
        <v>35542</v>
      </c>
      <c r="AG43" s="132">
        <v>36030</v>
      </c>
      <c r="AH43" s="132">
        <v>36517</v>
      </c>
      <c r="AI43" s="132">
        <v>37003</v>
      </c>
      <c r="AJ43" s="132">
        <v>37485</v>
      </c>
      <c r="AK43" s="132">
        <v>37971</v>
      </c>
      <c r="AL43" s="132">
        <v>38457</v>
      </c>
      <c r="AM43" s="132">
        <v>38942</v>
      </c>
      <c r="AN43" s="132">
        <v>39427</v>
      </c>
      <c r="AO43" s="132">
        <v>39911</v>
      </c>
      <c r="AP43" s="133">
        <v>40397</v>
      </c>
    </row>
    <row r="44" spans="1:42" x14ac:dyDescent="0.25">
      <c r="A44" s="130"/>
      <c r="B44" s="47"/>
      <c r="C44" s="3"/>
      <c r="D44" s="3" t="s">
        <v>74</v>
      </c>
      <c r="E44" s="3"/>
      <c r="F44" s="74"/>
      <c r="G44" s="50">
        <v>3293</v>
      </c>
      <c r="H44" s="50">
        <v>3156</v>
      </c>
      <c r="I44" s="50">
        <v>3156</v>
      </c>
      <c r="J44" s="50">
        <v>2115</v>
      </c>
      <c r="K44" s="50">
        <v>2012</v>
      </c>
      <c r="L44" s="50">
        <v>2012</v>
      </c>
      <c r="M44" s="50">
        <v>2012</v>
      </c>
      <c r="N44" s="50">
        <v>2012</v>
      </c>
      <c r="O44" s="50">
        <v>2012</v>
      </c>
      <c r="P44" s="50">
        <v>2012</v>
      </c>
      <c r="Q44" s="50">
        <v>2012</v>
      </c>
      <c r="R44" s="50">
        <v>2012</v>
      </c>
      <c r="S44" s="50">
        <v>2012</v>
      </c>
      <c r="T44" s="50">
        <v>249</v>
      </c>
      <c r="U44" s="50">
        <v>145</v>
      </c>
      <c r="V44" s="50">
        <v>145</v>
      </c>
      <c r="W44" s="50">
        <v>145</v>
      </c>
      <c r="X44" s="44">
        <v>145</v>
      </c>
      <c r="Y44" s="50">
        <v>145</v>
      </c>
      <c r="Z44" s="50">
        <v>145</v>
      </c>
      <c r="AA44" s="50">
        <v>145</v>
      </c>
      <c r="AB44" s="50">
        <v>145</v>
      </c>
      <c r="AC44" s="50">
        <v>145</v>
      </c>
      <c r="AD44" s="50">
        <v>145</v>
      </c>
      <c r="AE44" s="50">
        <v>145</v>
      </c>
      <c r="AF44" s="50">
        <v>145</v>
      </c>
      <c r="AG44" s="50">
        <v>145</v>
      </c>
      <c r="AH44" s="50">
        <v>145</v>
      </c>
      <c r="AI44" s="50">
        <v>145</v>
      </c>
      <c r="AJ44" s="50">
        <v>145</v>
      </c>
      <c r="AK44" s="50">
        <v>145</v>
      </c>
      <c r="AL44" s="50">
        <v>145</v>
      </c>
      <c r="AM44" s="50">
        <v>145</v>
      </c>
      <c r="AN44" s="50">
        <v>145</v>
      </c>
      <c r="AO44" s="50">
        <v>145</v>
      </c>
      <c r="AP44" s="51">
        <v>145</v>
      </c>
    </row>
    <row r="45" spans="1:42" x14ac:dyDescent="0.25">
      <c r="A45" s="130"/>
      <c r="B45" s="47"/>
      <c r="C45" s="154"/>
      <c r="D45" s="155" t="s">
        <v>75</v>
      </c>
      <c r="E45" s="3"/>
      <c r="F45" s="156"/>
      <c r="G45" s="50">
        <v>0</v>
      </c>
      <c r="H45" s="50">
        <v>0</v>
      </c>
      <c r="I45" s="50">
        <v>0</v>
      </c>
      <c r="J45" s="50">
        <v>162</v>
      </c>
      <c r="K45" s="50">
        <v>162</v>
      </c>
      <c r="L45" s="50">
        <v>162</v>
      </c>
      <c r="M45" s="50">
        <v>162</v>
      </c>
      <c r="N45" s="50">
        <v>162</v>
      </c>
      <c r="O45" s="50">
        <v>162</v>
      </c>
      <c r="P45" s="50">
        <v>162</v>
      </c>
      <c r="Q45" s="50">
        <v>162</v>
      </c>
      <c r="R45" s="50">
        <v>162</v>
      </c>
      <c r="S45" s="50">
        <v>162</v>
      </c>
      <c r="T45" s="50">
        <v>0</v>
      </c>
      <c r="U45" s="50">
        <v>0</v>
      </c>
      <c r="V45" s="50">
        <v>0</v>
      </c>
      <c r="W45" s="50">
        <v>0</v>
      </c>
      <c r="X45" s="51">
        <v>0</v>
      </c>
      <c r="Y45" s="64">
        <v>0</v>
      </c>
      <c r="Z45" s="64">
        <v>0</v>
      </c>
      <c r="AA45" s="64">
        <v>0</v>
      </c>
      <c r="AB45" s="64">
        <v>0</v>
      </c>
      <c r="AC45" s="64">
        <v>0</v>
      </c>
      <c r="AD45" s="64">
        <v>0</v>
      </c>
      <c r="AE45" s="64">
        <v>0</v>
      </c>
      <c r="AF45" s="64">
        <v>0</v>
      </c>
      <c r="AG45" s="64">
        <v>0</v>
      </c>
      <c r="AH45" s="64">
        <v>0</v>
      </c>
      <c r="AI45" s="64">
        <v>0</v>
      </c>
      <c r="AJ45" s="64">
        <v>0</v>
      </c>
      <c r="AK45" s="64">
        <v>0</v>
      </c>
      <c r="AL45" s="64">
        <v>0</v>
      </c>
      <c r="AM45" s="64">
        <v>0</v>
      </c>
      <c r="AN45" s="64">
        <v>0</v>
      </c>
      <c r="AO45" s="64">
        <v>0</v>
      </c>
      <c r="AP45" s="51">
        <v>0</v>
      </c>
    </row>
    <row r="46" spans="1:42" x14ac:dyDescent="0.25">
      <c r="A46" s="130"/>
      <c r="B46" s="47"/>
      <c r="C46" s="154"/>
      <c r="D46" s="251" t="s">
        <v>99</v>
      </c>
      <c r="E46" s="252"/>
      <c r="F46" s="157"/>
      <c r="G46" s="17">
        <v>-91</v>
      </c>
      <c r="H46" s="17">
        <v>0</v>
      </c>
      <c r="I46" s="17">
        <v>0</v>
      </c>
      <c r="J46" s="17">
        <v>-309</v>
      </c>
      <c r="K46" s="17">
        <v>-370</v>
      </c>
      <c r="L46" s="17">
        <v>-370</v>
      </c>
      <c r="M46" s="17">
        <v>-370</v>
      </c>
      <c r="N46" s="17">
        <v>-370</v>
      </c>
      <c r="O46" s="17">
        <v>-370</v>
      </c>
      <c r="P46" s="17">
        <v>-370</v>
      </c>
      <c r="Q46" s="17">
        <v>-370</v>
      </c>
      <c r="R46" s="17">
        <v>-370</v>
      </c>
      <c r="S46" s="17">
        <v>-370</v>
      </c>
      <c r="T46" s="17">
        <v>-61</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row>
    <row r="47" spans="1:42" ht="15.75" thickBot="1" x14ac:dyDescent="0.3">
      <c r="A47" s="122"/>
      <c r="B47" s="36">
        <v>9</v>
      </c>
      <c r="C47" s="38" t="s">
        <v>100</v>
      </c>
      <c r="D47" s="52"/>
      <c r="E47" s="45"/>
      <c r="F47" s="159"/>
      <c r="G47" s="160">
        <v>3202</v>
      </c>
      <c r="H47" s="160">
        <v>3156</v>
      </c>
      <c r="I47" s="160">
        <v>3156</v>
      </c>
      <c r="J47" s="160">
        <v>1968</v>
      </c>
      <c r="K47" s="160">
        <v>1804</v>
      </c>
      <c r="L47" s="160">
        <v>1804</v>
      </c>
      <c r="M47" s="160">
        <v>1804</v>
      </c>
      <c r="N47" s="160">
        <v>1804</v>
      </c>
      <c r="O47" s="160">
        <v>1804</v>
      </c>
      <c r="P47" s="160">
        <v>1804</v>
      </c>
      <c r="Q47" s="160">
        <v>1804</v>
      </c>
      <c r="R47" s="160">
        <v>1804</v>
      </c>
      <c r="S47" s="160">
        <v>1804</v>
      </c>
      <c r="T47" s="160">
        <v>188</v>
      </c>
      <c r="U47" s="160">
        <v>145</v>
      </c>
      <c r="V47" s="160">
        <v>145</v>
      </c>
      <c r="W47" s="160">
        <v>145</v>
      </c>
      <c r="X47" s="161">
        <v>145</v>
      </c>
      <c r="Y47" s="160">
        <v>145</v>
      </c>
      <c r="Z47" s="160">
        <v>145</v>
      </c>
      <c r="AA47" s="160">
        <v>145</v>
      </c>
      <c r="AB47" s="160">
        <v>145</v>
      </c>
      <c r="AC47" s="160">
        <v>145</v>
      </c>
      <c r="AD47" s="160">
        <v>145</v>
      </c>
      <c r="AE47" s="160">
        <v>145</v>
      </c>
      <c r="AF47" s="160">
        <v>145</v>
      </c>
      <c r="AG47" s="160">
        <v>145</v>
      </c>
      <c r="AH47" s="160">
        <v>145</v>
      </c>
      <c r="AI47" s="160">
        <v>145</v>
      </c>
      <c r="AJ47" s="160">
        <v>145</v>
      </c>
      <c r="AK47" s="160">
        <v>145</v>
      </c>
      <c r="AL47" s="160">
        <v>145</v>
      </c>
      <c r="AM47" s="160">
        <v>145</v>
      </c>
      <c r="AN47" s="160">
        <v>145</v>
      </c>
      <c r="AO47" s="160">
        <v>145</v>
      </c>
      <c r="AP47" s="161">
        <v>145</v>
      </c>
    </row>
    <row r="48" spans="1:42" ht="15.75" thickBot="1" x14ac:dyDescent="0.3">
      <c r="A48" s="122"/>
      <c r="B48" s="162">
        <v>10</v>
      </c>
      <c r="C48" s="163" t="s">
        <v>101</v>
      </c>
      <c r="D48" s="163"/>
      <c r="E48" s="163"/>
      <c r="F48" s="164" t="s">
        <v>102</v>
      </c>
      <c r="G48" s="165">
        <v>28101</v>
      </c>
      <c r="H48" s="165">
        <v>28717</v>
      </c>
      <c r="I48" s="165">
        <v>28956</v>
      </c>
      <c r="J48" s="165">
        <v>28005</v>
      </c>
      <c r="K48" s="165">
        <v>28045</v>
      </c>
      <c r="L48" s="165">
        <v>28423</v>
      </c>
      <c r="M48" s="165">
        <v>28837</v>
      </c>
      <c r="N48" s="165">
        <v>29080</v>
      </c>
      <c r="O48" s="165">
        <v>29511</v>
      </c>
      <c r="P48" s="165">
        <v>29923</v>
      </c>
      <c r="Q48" s="165">
        <v>30344</v>
      </c>
      <c r="R48" s="165">
        <v>30778</v>
      </c>
      <c r="S48" s="165">
        <v>31223</v>
      </c>
      <c r="T48" s="165">
        <v>30048</v>
      </c>
      <c r="U48" s="165">
        <v>30438</v>
      </c>
      <c r="V48" s="165">
        <v>30903</v>
      </c>
      <c r="W48" s="165">
        <v>31378</v>
      </c>
      <c r="X48" s="86">
        <v>31859</v>
      </c>
      <c r="Y48" s="165">
        <v>32326</v>
      </c>
      <c r="Z48" s="165">
        <v>32777</v>
      </c>
      <c r="AA48" s="165">
        <v>33248</v>
      </c>
      <c r="AB48" s="165">
        <v>33742</v>
      </c>
      <c r="AC48" s="165">
        <v>34232</v>
      </c>
      <c r="AD48" s="165">
        <v>34718</v>
      </c>
      <c r="AE48" s="165">
        <v>35201</v>
      </c>
      <c r="AF48" s="165">
        <v>35687</v>
      </c>
      <c r="AG48" s="165">
        <v>36175</v>
      </c>
      <c r="AH48" s="165">
        <v>36662</v>
      </c>
      <c r="AI48" s="165">
        <v>37148</v>
      </c>
      <c r="AJ48" s="165">
        <v>37630</v>
      </c>
      <c r="AK48" s="165">
        <v>38116</v>
      </c>
      <c r="AL48" s="165">
        <v>38602</v>
      </c>
      <c r="AM48" s="165">
        <v>39087</v>
      </c>
      <c r="AN48" s="165">
        <v>39572</v>
      </c>
      <c r="AO48" s="165">
        <v>40056</v>
      </c>
      <c r="AP48" s="86">
        <v>40542</v>
      </c>
    </row>
    <row r="49" spans="1:42" ht="15.75" thickBot="1" x14ac:dyDescent="0.3">
      <c r="A49" s="122"/>
      <c r="B49" s="142"/>
      <c r="C49" s="142"/>
      <c r="D49" s="32"/>
      <c r="E49" s="32"/>
      <c r="F49" s="143"/>
      <c r="G49" s="26"/>
      <c r="H49" s="26"/>
      <c r="I49" s="50"/>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row>
    <row r="50" spans="1:42" x14ac:dyDescent="0.25">
      <c r="A50" s="122"/>
      <c r="B50" s="166">
        <v>11</v>
      </c>
      <c r="C50" s="167" t="s">
        <v>80</v>
      </c>
      <c r="D50" s="167"/>
      <c r="E50" s="167"/>
      <c r="F50" s="168" t="s">
        <v>103</v>
      </c>
      <c r="G50" s="169">
        <v>1888</v>
      </c>
      <c r="H50" s="170">
        <v>1536</v>
      </c>
      <c r="I50" s="170">
        <v>1320</v>
      </c>
      <c r="J50" s="170">
        <v>2672</v>
      </c>
      <c r="K50" s="170">
        <v>2672</v>
      </c>
      <c r="L50" s="170">
        <v>2513</v>
      </c>
      <c r="M50" s="170">
        <v>2089</v>
      </c>
      <c r="N50" s="170">
        <v>1607</v>
      </c>
      <c r="O50" s="170">
        <v>574</v>
      </c>
      <c r="P50" s="170">
        <v>152</v>
      </c>
      <c r="Q50" s="171">
        <v>-279</v>
      </c>
      <c r="R50" s="171">
        <v>-713</v>
      </c>
      <c r="S50" s="172">
        <v>-1168</v>
      </c>
      <c r="T50" s="172">
        <v>-733</v>
      </c>
      <c r="U50" s="172">
        <v>-1262</v>
      </c>
      <c r="V50" s="172">
        <v>-1712</v>
      </c>
      <c r="W50" s="172">
        <v>-2197</v>
      </c>
      <c r="X50" s="173">
        <v>-2678</v>
      </c>
      <c r="Y50" s="174">
        <v>-3095</v>
      </c>
      <c r="Z50" s="172">
        <v>-3456</v>
      </c>
      <c r="AA50" s="172">
        <v>-3937</v>
      </c>
      <c r="AB50" s="172">
        <v>-4441</v>
      </c>
      <c r="AC50" s="172">
        <v>-4931</v>
      </c>
      <c r="AD50" s="172">
        <v>-5427</v>
      </c>
      <c r="AE50" s="172">
        <v>-5920</v>
      </c>
      <c r="AF50" s="172">
        <v>-6406</v>
      </c>
      <c r="AG50" s="172">
        <v>-6904</v>
      </c>
      <c r="AH50" s="172">
        <v>-7391</v>
      </c>
      <c r="AI50" s="172">
        <v>-7887</v>
      </c>
      <c r="AJ50" s="172">
        <v>-8379</v>
      </c>
      <c r="AK50" s="172">
        <v>-8865</v>
      </c>
      <c r="AL50" s="172">
        <v>-9361</v>
      </c>
      <c r="AM50" s="172">
        <v>-9856</v>
      </c>
      <c r="AN50" s="172">
        <v>-10341</v>
      </c>
      <c r="AO50" s="172">
        <v>-10835</v>
      </c>
      <c r="AP50" s="173">
        <v>-11331</v>
      </c>
    </row>
    <row r="51" spans="1:42" x14ac:dyDescent="0.25">
      <c r="A51" s="122"/>
      <c r="B51" s="146">
        <v>12</v>
      </c>
      <c r="C51" s="147"/>
      <c r="D51" s="32" t="s">
        <v>104</v>
      </c>
      <c r="E51" s="32" t="s">
        <v>83</v>
      </c>
      <c r="F51" s="156"/>
      <c r="G51" s="175">
        <v>-811</v>
      </c>
      <c r="H51" s="26">
        <v>-811</v>
      </c>
      <c r="I51" s="26">
        <v>-811</v>
      </c>
      <c r="J51" s="26">
        <v>-811</v>
      </c>
      <c r="K51" s="26">
        <v>-811</v>
      </c>
      <c r="L51" s="26">
        <v>-811</v>
      </c>
      <c r="M51" s="26">
        <v>-811</v>
      </c>
      <c r="N51" s="26">
        <v>-592</v>
      </c>
      <c r="O51" s="26">
        <v>0</v>
      </c>
      <c r="P51" s="26">
        <v>0</v>
      </c>
      <c r="Q51" s="26">
        <v>0</v>
      </c>
      <c r="R51" s="26">
        <v>0</v>
      </c>
      <c r="S51" s="26">
        <v>0</v>
      </c>
      <c r="T51" s="26">
        <v>0</v>
      </c>
      <c r="U51" s="26">
        <v>0</v>
      </c>
      <c r="V51" s="26">
        <v>0</v>
      </c>
      <c r="W51" s="26">
        <v>0</v>
      </c>
      <c r="X51" s="71">
        <v>0</v>
      </c>
      <c r="Y51" s="175">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row>
    <row r="52" spans="1:42" ht="15.75" thickBot="1" x14ac:dyDescent="0.3">
      <c r="A52" s="122"/>
      <c r="B52" s="146">
        <v>13</v>
      </c>
      <c r="C52" s="147"/>
      <c r="D52" s="32"/>
      <c r="E52" s="32" t="s">
        <v>105</v>
      </c>
      <c r="F52" s="156"/>
      <c r="G52" s="175">
        <v>-91</v>
      </c>
      <c r="H52" s="26">
        <v>0</v>
      </c>
      <c r="I52" s="26">
        <v>0</v>
      </c>
      <c r="J52" s="26">
        <v>-309</v>
      </c>
      <c r="K52" s="26">
        <v>-370</v>
      </c>
      <c r="L52" s="26">
        <v>-370</v>
      </c>
      <c r="M52" s="26">
        <v>-370</v>
      </c>
      <c r="N52" s="26">
        <v>-370</v>
      </c>
      <c r="O52" s="26">
        <v>-370</v>
      </c>
      <c r="P52" s="26">
        <v>-370</v>
      </c>
      <c r="Q52" s="26">
        <v>-370</v>
      </c>
      <c r="R52" s="26">
        <v>-370</v>
      </c>
      <c r="S52" s="26">
        <v>-370</v>
      </c>
      <c r="T52" s="26">
        <v>-61</v>
      </c>
      <c r="U52" s="26">
        <v>0</v>
      </c>
      <c r="V52" s="26">
        <v>0</v>
      </c>
      <c r="W52" s="26">
        <v>0</v>
      </c>
      <c r="X52" s="71">
        <v>0</v>
      </c>
      <c r="Y52" s="176">
        <v>0</v>
      </c>
      <c r="Z52" s="177">
        <v>0</v>
      </c>
      <c r="AA52" s="177">
        <v>0</v>
      </c>
      <c r="AB52" s="177">
        <v>0</v>
      </c>
      <c r="AC52" s="177">
        <v>0</v>
      </c>
      <c r="AD52" s="177">
        <v>0</v>
      </c>
      <c r="AE52" s="177">
        <v>0</v>
      </c>
      <c r="AF52" s="177">
        <v>0</v>
      </c>
      <c r="AG52" s="177">
        <v>0</v>
      </c>
      <c r="AH52" s="177">
        <v>0</v>
      </c>
      <c r="AI52" s="177">
        <v>0</v>
      </c>
      <c r="AJ52" s="177">
        <v>0</v>
      </c>
      <c r="AK52" s="177">
        <v>0</v>
      </c>
      <c r="AL52" s="177">
        <v>0</v>
      </c>
      <c r="AM52" s="177">
        <v>0</v>
      </c>
      <c r="AN52" s="177">
        <v>0</v>
      </c>
      <c r="AO52" s="177">
        <v>0</v>
      </c>
      <c r="AP52" s="178">
        <v>0</v>
      </c>
    </row>
    <row r="53" spans="1:42" ht="15.75" thickBot="1" x14ac:dyDescent="0.3">
      <c r="A53" s="122"/>
      <c r="B53" s="115"/>
      <c r="C53" s="116" t="s">
        <v>84</v>
      </c>
      <c r="D53" s="116"/>
      <c r="E53" s="116"/>
      <c r="F53" s="179" t="s">
        <v>106</v>
      </c>
      <c r="G53" s="180">
        <v>986</v>
      </c>
      <c r="H53" s="118">
        <v>725</v>
      </c>
      <c r="I53" s="118">
        <v>509</v>
      </c>
      <c r="J53" s="118">
        <v>1552</v>
      </c>
      <c r="K53" s="118">
        <v>1491</v>
      </c>
      <c r="L53" s="118">
        <v>1332</v>
      </c>
      <c r="M53" s="118">
        <v>908</v>
      </c>
      <c r="N53" s="118">
        <v>645</v>
      </c>
      <c r="O53" s="118">
        <v>204</v>
      </c>
      <c r="P53" s="118">
        <v>0</v>
      </c>
      <c r="Q53" s="118">
        <v>0</v>
      </c>
      <c r="R53" s="118">
        <v>0</v>
      </c>
      <c r="S53" s="118">
        <v>0</v>
      </c>
      <c r="T53" s="118">
        <v>0</v>
      </c>
      <c r="U53" s="118">
        <v>0</v>
      </c>
      <c r="V53" s="118">
        <v>0</v>
      </c>
      <c r="W53" s="118">
        <v>0</v>
      </c>
      <c r="X53" s="119">
        <v>0</v>
      </c>
      <c r="Y53" s="118">
        <v>0</v>
      </c>
      <c r="Z53" s="118">
        <v>0</v>
      </c>
      <c r="AA53" s="118">
        <v>0</v>
      </c>
      <c r="AB53" s="118">
        <v>0</v>
      </c>
      <c r="AC53" s="118">
        <v>0</v>
      </c>
      <c r="AD53" s="118">
        <v>0</v>
      </c>
      <c r="AE53" s="118">
        <v>0</v>
      </c>
      <c r="AF53" s="118">
        <v>0</v>
      </c>
      <c r="AG53" s="118">
        <v>0</v>
      </c>
      <c r="AH53" s="118">
        <v>0</v>
      </c>
      <c r="AI53" s="118">
        <v>0</v>
      </c>
      <c r="AJ53" s="118">
        <v>0</v>
      </c>
      <c r="AK53" s="118">
        <v>0</v>
      </c>
      <c r="AL53" s="118">
        <v>0</v>
      </c>
      <c r="AM53" s="118">
        <v>0</v>
      </c>
      <c r="AN53" s="118">
        <v>0</v>
      </c>
      <c r="AO53" s="118">
        <v>0</v>
      </c>
      <c r="AP53" s="119">
        <v>0</v>
      </c>
    </row>
  </sheetData>
  <mergeCells count="13">
    <mergeCell ref="D46:E46"/>
    <mergeCell ref="D25:E25"/>
    <mergeCell ref="D33:E33"/>
    <mergeCell ref="D40:E40"/>
    <mergeCell ref="B5:X5"/>
    <mergeCell ref="Y5:AP5"/>
    <mergeCell ref="D13:E13"/>
    <mergeCell ref="D24:E24"/>
    <mergeCell ref="B2:E2"/>
    <mergeCell ref="B3:X3"/>
    <mergeCell ref="Y3:AP3"/>
    <mergeCell ref="B4:X4"/>
    <mergeCell ref="Y4:AP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3"/>
  <sheetViews>
    <sheetView showGridLines="0" zoomScaleNormal="10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3" x14ac:dyDescent="0.25">
      <c r="A1" t="s">
        <v>183</v>
      </c>
    </row>
    <row r="2" spans="1:43" ht="15.75" x14ac:dyDescent="0.25">
      <c r="A2" s="120"/>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01"/>
      <c r="AN2" s="201"/>
      <c r="AO2" s="201"/>
      <c r="AP2" s="201"/>
      <c r="AQ2" s="201"/>
    </row>
    <row r="3" spans="1:43"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c r="AQ3" s="201"/>
    </row>
    <row r="4" spans="1:43" ht="15.75" x14ac:dyDescent="0.25">
      <c r="A4" s="120"/>
      <c r="B4" s="256" t="s">
        <v>2</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01"/>
    </row>
    <row r="5" spans="1:43" x14ac:dyDescent="0.25">
      <c r="A5" s="120"/>
      <c r="B5" s="254" t="s">
        <v>135</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01"/>
    </row>
    <row r="6" spans="1:43" ht="15.75" thickBot="1" x14ac:dyDescent="0.3">
      <c r="A6" s="122"/>
      <c r="B6" s="4" t="s">
        <v>4</v>
      </c>
      <c r="C6" s="120"/>
      <c r="D6" s="201"/>
      <c r="E6" s="4"/>
      <c r="F6" s="5"/>
      <c r="G6" s="6" t="s">
        <v>5</v>
      </c>
      <c r="H6" s="123" t="s">
        <v>6</v>
      </c>
      <c r="I6" s="123" t="s">
        <v>7</v>
      </c>
      <c r="J6" s="123" t="s">
        <v>8</v>
      </c>
      <c r="K6" s="123" t="s">
        <v>9</v>
      </c>
      <c r="L6" s="123" t="s">
        <v>10</v>
      </c>
      <c r="M6" s="123" t="s">
        <v>11</v>
      </c>
      <c r="N6" s="123" t="s">
        <v>12</v>
      </c>
      <c r="O6" s="123" t="s">
        <v>13</v>
      </c>
      <c r="P6" s="123" t="s">
        <v>14</v>
      </c>
      <c r="Q6" s="123" t="s">
        <v>15</v>
      </c>
      <c r="R6" s="123" t="s">
        <v>16</v>
      </c>
      <c r="S6" s="123" t="s">
        <v>17</v>
      </c>
      <c r="T6" s="123" t="s">
        <v>18</v>
      </c>
      <c r="U6" s="123" t="s">
        <v>19</v>
      </c>
      <c r="V6" s="123" t="s">
        <v>20</v>
      </c>
      <c r="W6" s="123" t="s">
        <v>21</v>
      </c>
      <c r="X6" s="124" t="s">
        <v>22</v>
      </c>
      <c r="Y6" s="125" t="s">
        <v>23</v>
      </c>
      <c r="Z6" s="125" t="s">
        <v>24</v>
      </c>
      <c r="AA6" s="125" t="s">
        <v>25</v>
      </c>
      <c r="AB6" s="125" t="s">
        <v>26</v>
      </c>
      <c r="AC6" s="125" t="s">
        <v>27</v>
      </c>
      <c r="AD6" s="125" t="s">
        <v>28</v>
      </c>
      <c r="AE6" s="125" t="s">
        <v>29</v>
      </c>
      <c r="AF6" s="125" t="s">
        <v>30</v>
      </c>
      <c r="AG6" s="125" t="s">
        <v>31</v>
      </c>
      <c r="AH6" s="125" t="s">
        <v>32</v>
      </c>
      <c r="AI6" s="125" t="s">
        <v>33</v>
      </c>
      <c r="AJ6" s="125" t="s">
        <v>34</v>
      </c>
      <c r="AK6" s="125" t="s">
        <v>35</v>
      </c>
      <c r="AL6" s="125" t="s">
        <v>36</v>
      </c>
      <c r="AM6" s="125" t="s">
        <v>37</v>
      </c>
      <c r="AN6" s="125" t="s">
        <v>38</v>
      </c>
      <c r="AO6" s="125" t="s">
        <v>39</v>
      </c>
      <c r="AP6" s="125" t="s">
        <v>40</v>
      </c>
      <c r="AQ6" s="201"/>
    </row>
    <row r="7" spans="1:43"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c r="AQ7" s="202"/>
    </row>
    <row r="8" spans="1:43"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c r="AQ8" s="202"/>
    </row>
    <row r="9" spans="1:43"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c r="AQ9" s="202"/>
    </row>
    <row r="10" spans="1:43" x14ac:dyDescent="0.25">
      <c r="A10" s="122"/>
      <c r="B10" s="27"/>
      <c r="C10" s="21"/>
      <c r="D10" s="202"/>
      <c r="E10" s="199" t="s">
        <v>44</v>
      </c>
      <c r="F10" s="34"/>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c r="AQ10" s="202"/>
    </row>
    <row r="11" spans="1:43" x14ac:dyDescent="0.25">
      <c r="A11" s="122"/>
      <c r="B11" s="27"/>
      <c r="C11" s="21"/>
      <c r="D11" s="202"/>
      <c r="E11" s="199" t="s">
        <v>45</v>
      </c>
      <c r="F11" s="34"/>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c r="AQ11" s="202"/>
    </row>
    <row r="12" spans="1:43" x14ac:dyDescent="0.25">
      <c r="A12" s="130"/>
      <c r="B12" s="36">
        <v>1</v>
      </c>
      <c r="C12" s="38"/>
      <c r="D12" s="38" t="s">
        <v>46</v>
      </c>
      <c r="E12" s="77"/>
      <c r="F12" s="131"/>
      <c r="G12" s="132">
        <v>0</v>
      </c>
      <c r="H12" s="132">
        <v>0</v>
      </c>
      <c r="I12" s="132">
        <v>0</v>
      </c>
      <c r="J12" s="132">
        <v>0</v>
      </c>
      <c r="K12" s="132">
        <v>0</v>
      </c>
      <c r="L12" s="132">
        <v>0</v>
      </c>
      <c r="M12" s="132">
        <v>0</v>
      </c>
      <c r="N12" s="132">
        <v>0</v>
      </c>
      <c r="O12" s="132">
        <v>0</v>
      </c>
      <c r="P12" s="132">
        <v>0</v>
      </c>
      <c r="Q12" s="132">
        <v>0</v>
      </c>
      <c r="R12" s="132">
        <v>0</v>
      </c>
      <c r="S12" s="132">
        <v>0</v>
      </c>
      <c r="T12" s="132">
        <v>0</v>
      </c>
      <c r="U12" s="132">
        <v>0</v>
      </c>
      <c r="V12" s="132">
        <v>0</v>
      </c>
      <c r="W12" s="132">
        <v>0</v>
      </c>
      <c r="X12" s="133">
        <v>0</v>
      </c>
      <c r="Y12" s="132">
        <v>0</v>
      </c>
      <c r="Z12" s="132">
        <v>0</v>
      </c>
      <c r="AA12" s="132">
        <v>0</v>
      </c>
      <c r="AB12" s="132">
        <v>0</v>
      </c>
      <c r="AC12" s="132">
        <v>0</v>
      </c>
      <c r="AD12" s="132">
        <v>0</v>
      </c>
      <c r="AE12" s="132">
        <v>0</v>
      </c>
      <c r="AF12" s="132">
        <v>0</v>
      </c>
      <c r="AG12" s="132">
        <v>0</v>
      </c>
      <c r="AH12" s="132">
        <v>0</v>
      </c>
      <c r="AI12" s="132">
        <v>0</v>
      </c>
      <c r="AJ12" s="132">
        <v>0</v>
      </c>
      <c r="AK12" s="132">
        <v>0</v>
      </c>
      <c r="AL12" s="132">
        <v>0</v>
      </c>
      <c r="AM12" s="132">
        <v>0</v>
      </c>
      <c r="AN12" s="132">
        <v>0</v>
      </c>
      <c r="AO12" s="132">
        <v>0</v>
      </c>
      <c r="AP12" s="133">
        <v>0</v>
      </c>
      <c r="AQ12" s="202"/>
    </row>
    <row r="13" spans="1:43"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c r="AQ13" s="202"/>
    </row>
    <row r="14" spans="1:43" x14ac:dyDescent="0.25">
      <c r="A14" s="122"/>
      <c r="B14" s="47"/>
      <c r="C14" s="201"/>
      <c r="D14" s="202"/>
      <c r="E14" s="201"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c r="AQ14" s="202"/>
    </row>
    <row r="15" spans="1:43" x14ac:dyDescent="0.25">
      <c r="A15" s="122"/>
      <c r="B15" s="93"/>
      <c r="C15" s="21"/>
      <c r="D15" s="202"/>
      <c r="E15" s="201"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c r="AQ15" s="202"/>
    </row>
    <row r="16" spans="1:43"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0</v>
      </c>
      <c r="AO16" s="132">
        <v>0</v>
      </c>
      <c r="AP16" s="133">
        <v>0</v>
      </c>
      <c r="AQ16" s="202"/>
    </row>
    <row r="17" spans="1:43" x14ac:dyDescent="0.25">
      <c r="A17" s="130"/>
      <c r="B17" s="47"/>
      <c r="C17" s="201"/>
      <c r="D17" s="203" t="s">
        <v>51</v>
      </c>
      <c r="E17" s="201"/>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c r="AQ17" s="201"/>
    </row>
    <row r="18" spans="1:43" x14ac:dyDescent="0.25">
      <c r="A18" s="130"/>
      <c r="B18" s="47"/>
      <c r="C18" s="201"/>
      <c r="D18" s="203"/>
      <c r="E18" s="201" t="s">
        <v>87</v>
      </c>
      <c r="F18" s="135"/>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1">
        <v>0</v>
      </c>
      <c r="Y18" s="50">
        <v>0</v>
      </c>
      <c r="Z18" s="50">
        <v>0</v>
      </c>
      <c r="AA18" s="50">
        <v>0</v>
      </c>
      <c r="AB18" s="50">
        <v>0</v>
      </c>
      <c r="AC18" s="50">
        <v>0</v>
      </c>
      <c r="AD18" s="50">
        <v>0</v>
      </c>
      <c r="AE18" s="50">
        <v>0</v>
      </c>
      <c r="AF18" s="50">
        <v>0</v>
      </c>
      <c r="AG18" s="50">
        <v>0</v>
      </c>
      <c r="AH18" s="50">
        <v>0</v>
      </c>
      <c r="AI18" s="50">
        <v>0</v>
      </c>
      <c r="AJ18" s="50">
        <v>0</v>
      </c>
      <c r="AK18" s="50">
        <v>0</v>
      </c>
      <c r="AL18" s="50">
        <v>0</v>
      </c>
      <c r="AM18" s="50">
        <v>0</v>
      </c>
      <c r="AN18" s="50">
        <v>0</v>
      </c>
      <c r="AO18" s="50">
        <v>0</v>
      </c>
      <c r="AP18" s="51">
        <v>0</v>
      </c>
      <c r="AQ18" s="201"/>
    </row>
    <row r="19" spans="1:43" x14ac:dyDescent="0.25">
      <c r="A19" s="130"/>
      <c r="B19" s="47"/>
      <c r="C19" s="201"/>
      <c r="D19" s="203"/>
      <c r="E19" s="201" t="s">
        <v>88</v>
      </c>
      <c r="F19" s="49"/>
      <c r="G19" s="50">
        <v>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1">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50">
        <v>0</v>
      </c>
      <c r="AP19" s="51">
        <v>0</v>
      </c>
      <c r="AQ19" s="201"/>
    </row>
    <row r="20" spans="1:43" x14ac:dyDescent="0.25">
      <c r="A20" s="130"/>
      <c r="B20" s="36">
        <v>3</v>
      </c>
      <c r="C20" s="52"/>
      <c r="D20" s="38" t="s">
        <v>54</v>
      </c>
      <c r="E20" s="45"/>
      <c r="F20" s="134"/>
      <c r="G20" s="132">
        <v>0</v>
      </c>
      <c r="H20" s="132">
        <v>0</v>
      </c>
      <c r="I20" s="132">
        <v>0</v>
      </c>
      <c r="J20" s="132">
        <v>0</v>
      </c>
      <c r="K20" s="132">
        <v>0</v>
      </c>
      <c r="L20" s="132">
        <v>0</v>
      </c>
      <c r="M20" s="132">
        <v>0</v>
      </c>
      <c r="N20" s="132">
        <v>0</v>
      </c>
      <c r="O20" s="132">
        <v>0</v>
      </c>
      <c r="P20" s="132">
        <v>0</v>
      </c>
      <c r="Q20" s="132">
        <v>0</v>
      </c>
      <c r="R20" s="132">
        <v>0</v>
      </c>
      <c r="S20" s="132">
        <v>0</v>
      </c>
      <c r="T20" s="132">
        <v>0</v>
      </c>
      <c r="U20" s="132">
        <v>0</v>
      </c>
      <c r="V20" s="132">
        <v>0</v>
      </c>
      <c r="W20" s="132">
        <v>0</v>
      </c>
      <c r="X20" s="133">
        <v>0</v>
      </c>
      <c r="Y20" s="132">
        <v>0</v>
      </c>
      <c r="Z20" s="132">
        <v>0</v>
      </c>
      <c r="AA20" s="132">
        <v>0</v>
      </c>
      <c r="AB20" s="132">
        <v>0</v>
      </c>
      <c r="AC20" s="132">
        <v>0</v>
      </c>
      <c r="AD20" s="132">
        <v>0</v>
      </c>
      <c r="AE20" s="132">
        <v>0</v>
      </c>
      <c r="AF20" s="132">
        <v>0</v>
      </c>
      <c r="AG20" s="132">
        <v>0</v>
      </c>
      <c r="AH20" s="132">
        <v>0</v>
      </c>
      <c r="AI20" s="132">
        <v>0</v>
      </c>
      <c r="AJ20" s="132">
        <v>0</v>
      </c>
      <c r="AK20" s="132">
        <v>0</v>
      </c>
      <c r="AL20" s="132">
        <v>0</v>
      </c>
      <c r="AM20" s="132">
        <v>0</v>
      </c>
      <c r="AN20" s="132">
        <v>0</v>
      </c>
      <c r="AO20" s="132">
        <v>0</v>
      </c>
      <c r="AP20" s="133">
        <v>0</v>
      </c>
      <c r="AQ20" s="202"/>
    </row>
    <row r="21" spans="1:43" x14ac:dyDescent="0.25">
      <c r="A21" s="130"/>
      <c r="B21" s="47">
        <v>4</v>
      </c>
      <c r="C21" s="201"/>
      <c r="D21" s="202" t="s">
        <v>89</v>
      </c>
      <c r="E21" s="199"/>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c r="AQ21" s="202"/>
    </row>
    <row r="22" spans="1:43" x14ac:dyDescent="0.25">
      <c r="A22" s="137"/>
      <c r="B22" s="57">
        <v>5</v>
      </c>
      <c r="C22" s="58" t="s">
        <v>55</v>
      </c>
      <c r="D22" s="59"/>
      <c r="E22" s="60"/>
      <c r="F22" s="61" t="s">
        <v>90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3">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3">
        <v>0</v>
      </c>
      <c r="AQ22" s="66"/>
    </row>
    <row r="23" spans="1:43" x14ac:dyDescent="0.25">
      <c r="A23" s="137"/>
      <c r="B23" s="138"/>
      <c r="C23" s="20" t="s">
        <v>57</v>
      </c>
      <c r="D23" s="66"/>
      <c r="E23" s="199"/>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c r="AQ23" s="66"/>
    </row>
    <row r="24" spans="1:43" x14ac:dyDescent="0.25">
      <c r="A24" s="130"/>
      <c r="B24" s="43"/>
      <c r="C24" s="201"/>
      <c r="D24" s="248" t="s">
        <v>58</v>
      </c>
      <c r="E24" s="249"/>
      <c r="F24" s="69"/>
      <c r="G24" s="50">
        <v>21697</v>
      </c>
      <c r="H24" s="50">
        <v>21950</v>
      </c>
      <c r="I24" s="50">
        <v>21940</v>
      </c>
      <c r="J24" s="50">
        <v>21930</v>
      </c>
      <c r="K24" s="50">
        <v>21910</v>
      </c>
      <c r="L24" s="50">
        <v>21890</v>
      </c>
      <c r="M24" s="50">
        <v>21880</v>
      </c>
      <c r="N24" s="50">
        <v>21860</v>
      </c>
      <c r="O24" s="50">
        <v>21850</v>
      </c>
      <c r="P24" s="50">
        <v>21840</v>
      </c>
      <c r="Q24" s="50">
        <v>21830</v>
      </c>
      <c r="R24" s="50">
        <v>21830</v>
      </c>
      <c r="S24" s="50">
        <v>21820</v>
      </c>
      <c r="T24" s="50">
        <v>21810</v>
      </c>
      <c r="U24" s="50">
        <v>21810</v>
      </c>
      <c r="V24" s="50">
        <v>21800</v>
      </c>
      <c r="W24" s="50">
        <v>21790</v>
      </c>
      <c r="X24" s="51">
        <v>21790</v>
      </c>
      <c r="Y24" s="50">
        <v>21780</v>
      </c>
      <c r="Z24" s="50">
        <v>21780</v>
      </c>
      <c r="AA24" s="50">
        <v>21770</v>
      </c>
      <c r="AB24" s="17">
        <v>21760</v>
      </c>
      <c r="AC24" s="50">
        <v>21760</v>
      </c>
      <c r="AD24" s="17">
        <v>21750</v>
      </c>
      <c r="AE24" s="17">
        <v>21740</v>
      </c>
      <c r="AF24" s="17">
        <v>21740</v>
      </c>
      <c r="AG24" s="17">
        <v>21730</v>
      </c>
      <c r="AH24" s="17">
        <v>21730</v>
      </c>
      <c r="AI24" s="17">
        <v>21720</v>
      </c>
      <c r="AJ24" s="17">
        <v>21710</v>
      </c>
      <c r="AK24" s="17">
        <v>21710</v>
      </c>
      <c r="AL24" s="17">
        <v>21700</v>
      </c>
      <c r="AM24" s="17">
        <v>21690</v>
      </c>
      <c r="AN24" s="17">
        <v>21690</v>
      </c>
      <c r="AO24" s="17">
        <v>21680</v>
      </c>
      <c r="AP24" s="44">
        <v>21670</v>
      </c>
      <c r="AQ24" s="201"/>
    </row>
    <row r="25" spans="1:43"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c r="AQ25" s="201"/>
    </row>
    <row r="26" spans="1:43" x14ac:dyDescent="0.25">
      <c r="A26" s="122"/>
      <c r="B26" s="27"/>
      <c r="C26" s="21"/>
      <c r="D26" s="202"/>
      <c r="E26" s="198" t="s">
        <v>60</v>
      </c>
      <c r="F26" s="73"/>
      <c r="G26" s="50">
        <v>811</v>
      </c>
      <c r="H26" s="50">
        <v>811</v>
      </c>
      <c r="I26" s="26">
        <v>811</v>
      </c>
      <c r="J26" s="26">
        <v>811</v>
      </c>
      <c r="K26" s="26">
        <v>811</v>
      </c>
      <c r="L26" s="26">
        <v>811</v>
      </c>
      <c r="M26" s="26">
        <v>811</v>
      </c>
      <c r="N26" s="26">
        <v>592</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c r="AQ26" s="201"/>
    </row>
    <row r="27" spans="1:43" x14ac:dyDescent="0.25">
      <c r="A27" s="122"/>
      <c r="B27" s="27"/>
      <c r="C27" s="21"/>
      <c r="D27" s="202"/>
      <c r="E27" s="199"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c r="AQ27" s="201"/>
    </row>
    <row r="28" spans="1:43" x14ac:dyDescent="0.25">
      <c r="A28" s="122"/>
      <c r="B28" s="27"/>
      <c r="C28" s="21"/>
      <c r="D28" s="202"/>
      <c r="E28" s="20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c r="AQ28" s="201"/>
    </row>
    <row r="29" spans="1:43" x14ac:dyDescent="0.25">
      <c r="A29" s="130"/>
      <c r="B29" s="43"/>
      <c r="C29" s="201"/>
      <c r="D29" s="201" t="s">
        <v>63</v>
      </c>
      <c r="E29" s="202"/>
      <c r="F29" s="30"/>
      <c r="G29" s="50">
        <v>2705</v>
      </c>
      <c r="H29" s="50">
        <v>2705</v>
      </c>
      <c r="I29" s="50">
        <v>1949</v>
      </c>
      <c r="J29" s="50">
        <v>1549</v>
      </c>
      <c r="K29" s="50">
        <v>1639</v>
      </c>
      <c r="L29" s="50">
        <v>1639</v>
      </c>
      <c r="M29" s="50">
        <v>1639</v>
      </c>
      <c r="N29" s="50">
        <v>1639</v>
      </c>
      <c r="O29" s="50">
        <v>1639</v>
      </c>
      <c r="P29" s="50">
        <v>1639</v>
      </c>
      <c r="Q29" s="50">
        <v>1639</v>
      </c>
      <c r="R29" s="50">
        <v>1639</v>
      </c>
      <c r="S29" s="50">
        <v>1639</v>
      </c>
      <c r="T29" s="50">
        <v>271</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c r="AQ29" s="201"/>
    </row>
    <row r="30" spans="1:43" x14ac:dyDescent="0.25">
      <c r="A30" s="130"/>
      <c r="B30" s="43"/>
      <c r="C30" s="201"/>
      <c r="D30" s="201" t="s">
        <v>64</v>
      </c>
      <c r="E30" s="202"/>
      <c r="F30" s="30"/>
      <c r="G30" s="50">
        <v>0</v>
      </c>
      <c r="H30" s="50">
        <v>0</v>
      </c>
      <c r="I30" s="50">
        <v>781</v>
      </c>
      <c r="J30" s="50">
        <v>936</v>
      </c>
      <c r="K30" s="50">
        <v>936</v>
      </c>
      <c r="L30" s="50">
        <v>936</v>
      </c>
      <c r="M30" s="50">
        <v>936</v>
      </c>
      <c r="N30" s="50">
        <v>936</v>
      </c>
      <c r="O30" s="50">
        <v>936</v>
      </c>
      <c r="P30" s="50">
        <v>936</v>
      </c>
      <c r="Q30" s="50">
        <v>936</v>
      </c>
      <c r="R30" s="50">
        <v>936</v>
      </c>
      <c r="S30" s="50">
        <v>936</v>
      </c>
      <c r="T30" s="50">
        <v>155</v>
      </c>
      <c r="U30" s="50">
        <v>0</v>
      </c>
      <c r="V30" s="50">
        <v>0</v>
      </c>
      <c r="W30" s="50">
        <v>0</v>
      </c>
      <c r="X30" s="51">
        <v>0</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c r="AQ30" s="201"/>
    </row>
    <row r="31" spans="1:43" x14ac:dyDescent="0.25">
      <c r="A31" s="130"/>
      <c r="B31" s="43"/>
      <c r="C31" s="201"/>
      <c r="D31" s="201" t="s">
        <v>91</v>
      </c>
      <c r="E31" s="201"/>
      <c r="F31" s="74"/>
      <c r="G31" s="50">
        <v>340</v>
      </c>
      <c r="H31" s="50">
        <v>340</v>
      </c>
      <c r="I31" s="50">
        <v>373</v>
      </c>
      <c r="J31" s="50">
        <v>784</v>
      </c>
      <c r="K31" s="50">
        <v>844</v>
      </c>
      <c r="L31" s="50">
        <v>844</v>
      </c>
      <c r="M31" s="50">
        <v>844</v>
      </c>
      <c r="N31" s="50">
        <v>844</v>
      </c>
      <c r="O31" s="50">
        <v>844</v>
      </c>
      <c r="P31" s="50">
        <v>844</v>
      </c>
      <c r="Q31" s="50">
        <v>844</v>
      </c>
      <c r="R31" s="50">
        <v>844</v>
      </c>
      <c r="S31" s="50">
        <v>844</v>
      </c>
      <c r="T31" s="50">
        <v>139</v>
      </c>
      <c r="U31" s="50">
        <v>0</v>
      </c>
      <c r="V31" s="50">
        <v>0</v>
      </c>
      <c r="W31" s="50">
        <v>0</v>
      </c>
      <c r="X31" s="51">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c r="AQ31" s="201"/>
    </row>
    <row r="32" spans="1:43" x14ac:dyDescent="0.25">
      <c r="A32" s="130"/>
      <c r="B32" s="47"/>
      <c r="C32" s="201"/>
      <c r="D32" s="203" t="s">
        <v>92</v>
      </c>
      <c r="E32" s="201"/>
      <c r="F32" s="49"/>
      <c r="G32" s="50">
        <v>363</v>
      </c>
      <c r="H32" s="50">
        <v>363</v>
      </c>
      <c r="I32" s="50">
        <v>338</v>
      </c>
      <c r="J32" s="50">
        <v>583</v>
      </c>
      <c r="K32" s="50">
        <v>493</v>
      </c>
      <c r="L32" s="50">
        <v>493</v>
      </c>
      <c r="M32" s="50">
        <v>493</v>
      </c>
      <c r="N32" s="50">
        <v>493</v>
      </c>
      <c r="O32" s="50">
        <v>493</v>
      </c>
      <c r="P32" s="50">
        <v>493</v>
      </c>
      <c r="Q32" s="50">
        <v>493</v>
      </c>
      <c r="R32" s="50">
        <v>493</v>
      </c>
      <c r="S32" s="50">
        <v>493</v>
      </c>
      <c r="T32" s="50">
        <v>2641</v>
      </c>
      <c r="U32" s="50">
        <v>3068</v>
      </c>
      <c r="V32" s="50">
        <v>3068</v>
      </c>
      <c r="W32" s="50">
        <v>3068</v>
      </c>
      <c r="X32" s="50">
        <v>3068</v>
      </c>
      <c r="Y32" s="50">
        <v>3068</v>
      </c>
      <c r="Z32" s="50">
        <v>3068</v>
      </c>
      <c r="AA32" s="50">
        <v>3068</v>
      </c>
      <c r="AB32" s="50">
        <v>3068</v>
      </c>
      <c r="AC32" s="50">
        <v>3068</v>
      </c>
      <c r="AD32" s="50">
        <v>3068</v>
      </c>
      <c r="AE32" s="50">
        <v>3068</v>
      </c>
      <c r="AF32" s="50">
        <v>3068</v>
      </c>
      <c r="AG32" s="50">
        <v>3068</v>
      </c>
      <c r="AH32" s="50">
        <v>3068</v>
      </c>
      <c r="AI32" s="50">
        <v>3068</v>
      </c>
      <c r="AJ32" s="50">
        <v>3068</v>
      </c>
      <c r="AK32" s="50">
        <v>3068</v>
      </c>
      <c r="AL32" s="50">
        <v>3068</v>
      </c>
      <c r="AM32" s="50">
        <v>3068</v>
      </c>
      <c r="AN32" s="50">
        <v>3068</v>
      </c>
      <c r="AO32" s="50">
        <v>3068</v>
      </c>
      <c r="AP32" s="51">
        <v>3068</v>
      </c>
      <c r="AQ32" s="201"/>
    </row>
    <row r="33" spans="1:43" x14ac:dyDescent="0.25">
      <c r="A33" s="130"/>
      <c r="B33" s="27"/>
      <c r="C33" s="21"/>
      <c r="D33" s="246" t="s">
        <v>93</v>
      </c>
      <c r="E33" s="247"/>
      <c r="F33" s="30"/>
      <c r="G33" s="50">
        <v>766</v>
      </c>
      <c r="H33" s="50">
        <v>777</v>
      </c>
      <c r="I33" s="50">
        <v>777</v>
      </c>
      <c r="J33" s="50">
        <v>777</v>
      </c>
      <c r="K33" s="50">
        <v>777</v>
      </c>
      <c r="L33" s="50">
        <v>777</v>
      </c>
      <c r="M33" s="50">
        <v>777</v>
      </c>
      <c r="N33" s="50">
        <v>777</v>
      </c>
      <c r="O33" s="50">
        <v>777</v>
      </c>
      <c r="P33" s="50">
        <v>777</v>
      </c>
      <c r="Q33" s="50">
        <v>777</v>
      </c>
      <c r="R33" s="50">
        <v>777</v>
      </c>
      <c r="S33" s="50">
        <v>777</v>
      </c>
      <c r="T33" s="50">
        <v>777</v>
      </c>
      <c r="U33" s="50">
        <v>777</v>
      </c>
      <c r="V33" s="50">
        <v>777</v>
      </c>
      <c r="W33" s="50">
        <v>777</v>
      </c>
      <c r="X33" s="51">
        <v>777</v>
      </c>
      <c r="Y33" s="50">
        <v>777</v>
      </c>
      <c r="Z33" s="50">
        <v>777</v>
      </c>
      <c r="AA33" s="50">
        <v>777</v>
      </c>
      <c r="AB33" s="50">
        <v>777</v>
      </c>
      <c r="AC33" s="50">
        <v>777</v>
      </c>
      <c r="AD33" s="50">
        <v>777</v>
      </c>
      <c r="AE33" s="50">
        <v>777</v>
      </c>
      <c r="AF33" s="50">
        <v>777</v>
      </c>
      <c r="AG33" s="50">
        <v>777</v>
      </c>
      <c r="AH33" s="50">
        <v>777</v>
      </c>
      <c r="AI33" s="50">
        <v>777</v>
      </c>
      <c r="AJ33" s="50">
        <v>777</v>
      </c>
      <c r="AK33" s="50">
        <v>777</v>
      </c>
      <c r="AL33" s="50">
        <v>777</v>
      </c>
      <c r="AM33" s="50">
        <v>777</v>
      </c>
      <c r="AN33" s="50">
        <v>777</v>
      </c>
      <c r="AO33" s="50">
        <v>777</v>
      </c>
      <c r="AP33" s="51">
        <v>777</v>
      </c>
      <c r="AQ33" s="201"/>
    </row>
    <row r="34" spans="1:43" x14ac:dyDescent="0.25">
      <c r="A34" s="122"/>
      <c r="B34" s="27"/>
      <c r="C34" s="21"/>
      <c r="D34" s="198" t="s">
        <v>65</v>
      </c>
      <c r="E34" s="201"/>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0</v>
      </c>
      <c r="Y34" s="26">
        <v>60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c r="AQ34" s="201"/>
    </row>
    <row r="35" spans="1:43" x14ac:dyDescent="0.25">
      <c r="A35" s="122"/>
      <c r="B35" s="27"/>
      <c r="C35" s="21"/>
      <c r="D35" s="242" t="s">
        <v>66</v>
      </c>
      <c r="E35" s="243"/>
      <c r="F35" s="30"/>
      <c r="G35" s="26">
        <v>0</v>
      </c>
      <c r="H35" s="26">
        <v>0</v>
      </c>
      <c r="I35" s="26">
        <v>0</v>
      </c>
      <c r="J35" s="26">
        <v>0</v>
      </c>
      <c r="K35" s="26">
        <v>0</v>
      </c>
      <c r="L35" s="26">
        <v>239</v>
      </c>
      <c r="M35" s="26">
        <v>239</v>
      </c>
      <c r="N35" s="26">
        <v>239</v>
      </c>
      <c r="O35" s="26">
        <v>239</v>
      </c>
      <c r="P35" s="26">
        <v>239</v>
      </c>
      <c r="Q35" s="26">
        <v>239</v>
      </c>
      <c r="R35" s="26">
        <v>239</v>
      </c>
      <c r="S35" s="26">
        <v>239</v>
      </c>
      <c r="T35" s="26">
        <v>239</v>
      </c>
      <c r="U35" s="26">
        <v>239</v>
      </c>
      <c r="V35" s="26">
        <v>239</v>
      </c>
      <c r="W35" s="26">
        <v>239</v>
      </c>
      <c r="X35" s="71">
        <v>239</v>
      </c>
      <c r="Y35" s="26">
        <v>239</v>
      </c>
      <c r="Z35" s="26">
        <v>239</v>
      </c>
      <c r="AA35" s="26">
        <v>239</v>
      </c>
      <c r="AB35" s="26">
        <v>239</v>
      </c>
      <c r="AC35" s="26">
        <v>239</v>
      </c>
      <c r="AD35" s="26">
        <v>239</v>
      </c>
      <c r="AE35" s="26">
        <v>239</v>
      </c>
      <c r="AF35" s="26">
        <v>239</v>
      </c>
      <c r="AG35" s="26">
        <v>239</v>
      </c>
      <c r="AH35" s="26">
        <v>239</v>
      </c>
      <c r="AI35" s="26">
        <v>239</v>
      </c>
      <c r="AJ35" s="26">
        <v>239</v>
      </c>
      <c r="AK35" s="26">
        <v>239</v>
      </c>
      <c r="AL35" s="26">
        <v>239</v>
      </c>
      <c r="AM35" s="26">
        <v>239</v>
      </c>
      <c r="AN35" s="26">
        <v>239</v>
      </c>
      <c r="AO35" s="26">
        <v>239</v>
      </c>
      <c r="AP35" s="71">
        <v>239</v>
      </c>
      <c r="AQ35" s="201"/>
    </row>
    <row r="36" spans="1:43" ht="15.75" thickBot="1" x14ac:dyDescent="0.3">
      <c r="A36" s="122"/>
      <c r="B36" s="75">
        <v>6</v>
      </c>
      <c r="C36" s="76" t="s">
        <v>94</v>
      </c>
      <c r="D36" s="37"/>
      <c r="E36" s="77"/>
      <c r="F36" s="78"/>
      <c r="G36" s="79">
        <v>29989</v>
      </c>
      <c r="H36" s="79">
        <v>30253</v>
      </c>
      <c r="I36" s="79">
        <v>30276</v>
      </c>
      <c r="J36" s="79">
        <v>30677</v>
      </c>
      <c r="K36" s="79">
        <v>30717</v>
      </c>
      <c r="L36" s="79">
        <v>30936</v>
      </c>
      <c r="M36" s="79">
        <v>30926</v>
      </c>
      <c r="N36" s="79">
        <v>30687</v>
      </c>
      <c r="O36" s="79">
        <v>30085</v>
      </c>
      <c r="P36" s="79">
        <v>30075</v>
      </c>
      <c r="Q36" s="79">
        <v>30065</v>
      </c>
      <c r="R36" s="79">
        <v>30065</v>
      </c>
      <c r="S36" s="79">
        <v>30055</v>
      </c>
      <c r="T36" s="79">
        <v>29339</v>
      </c>
      <c r="U36" s="79">
        <v>29201</v>
      </c>
      <c r="V36" s="79">
        <v>29191</v>
      </c>
      <c r="W36" s="79">
        <v>29181</v>
      </c>
      <c r="X36" s="80">
        <v>29181</v>
      </c>
      <c r="Y36" s="79">
        <v>29231</v>
      </c>
      <c r="Z36" s="79">
        <v>29321</v>
      </c>
      <c r="AA36" s="79">
        <v>29311</v>
      </c>
      <c r="AB36" s="79">
        <v>29301</v>
      </c>
      <c r="AC36" s="79">
        <v>29301</v>
      </c>
      <c r="AD36" s="79">
        <v>29291</v>
      </c>
      <c r="AE36" s="79">
        <v>29281</v>
      </c>
      <c r="AF36" s="79">
        <v>29281</v>
      </c>
      <c r="AG36" s="79">
        <v>29271</v>
      </c>
      <c r="AH36" s="79">
        <v>29271</v>
      </c>
      <c r="AI36" s="79">
        <v>29261</v>
      </c>
      <c r="AJ36" s="79">
        <v>29251</v>
      </c>
      <c r="AK36" s="79">
        <v>29251</v>
      </c>
      <c r="AL36" s="79">
        <v>29241</v>
      </c>
      <c r="AM36" s="79">
        <v>29231</v>
      </c>
      <c r="AN36" s="79">
        <v>29231</v>
      </c>
      <c r="AO36" s="79">
        <v>29221</v>
      </c>
      <c r="AP36" s="80">
        <v>29211</v>
      </c>
      <c r="AQ36" s="50"/>
    </row>
    <row r="37" spans="1:43" ht="15.75" thickBot="1" x14ac:dyDescent="0.3">
      <c r="A37" s="122"/>
      <c r="B37" s="81">
        <v>7</v>
      </c>
      <c r="C37" s="82" t="s">
        <v>68</v>
      </c>
      <c r="D37" s="82"/>
      <c r="E37" s="82"/>
      <c r="F37" s="141" t="s">
        <v>95</v>
      </c>
      <c r="G37" s="84">
        <v>29989</v>
      </c>
      <c r="H37" s="84">
        <v>30253</v>
      </c>
      <c r="I37" s="84">
        <v>30276</v>
      </c>
      <c r="J37" s="84">
        <v>30677</v>
      </c>
      <c r="K37" s="84">
        <v>30717</v>
      </c>
      <c r="L37" s="84">
        <v>30936</v>
      </c>
      <c r="M37" s="84">
        <v>30926</v>
      </c>
      <c r="N37" s="84">
        <v>30687</v>
      </c>
      <c r="O37" s="84">
        <v>30085</v>
      </c>
      <c r="P37" s="84">
        <v>30075</v>
      </c>
      <c r="Q37" s="84">
        <v>30065</v>
      </c>
      <c r="R37" s="84">
        <v>30065</v>
      </c>
      <c r="S37" s="84">
        <v>30055</v>
      </c>
      <c r="T37" s="84">
        <v>29339</v>
      </c>
      <c r="U37" s="84">
        <v>29201</v>
      </c>
      <c r="V37" s="84">
        <v>29191</v>
      </c>
      <c r="W37" s="84">
        <v>29181</v>
      </c>
      <c r="X37" s="85">
        <v>29181</v>
      </c>
      <c r="Y37" s="84">
        <v>29231</v>
      </c>
      <c r="Z37" s="84">
        <v>29321</v>
      </c>
      <c r="AA37" s="84">
        <v>29311</v>
      </c>
      <c r="AB37" s="84">
        <v>29301</v>
      </c>
      <c r="AC37" s="84">
        <v>29301</v>
      </c>
      <c r="AD37" s="84">
        <v>29291</v>
      </c>
      <c r="AE37" s="84">
        <v>29281</v>
      </c>
      <c r="AF37" s="84">
        <v>29281</v>
      </c>
      <c r="AG37" s="84">
        <v>29271</v>
      </c>
      <c r="AH37" s="84">
        <v>29271</v>
      </c>
      <c r="AI37" s="84">
        <v>29261</v>
      </c>
      <c r="AJ37" s="84">
        <v>29251</v>
      </c>
      <c r="AK37" s="84">
        <v>29251</v>
      </c>
      <c r="AL37" s="84">
        <v>29241</v>
      </c>
      <c r="AM37" s="84">
        <v>29231</v>
      </c>
      <c r="AN37" s="84">
        <v>29231</v>
      </c>
      <c r="AO37" s="84">
        <v>29221</v>
      </c>
      <c r="AP37" s="85">
        <v>29211</v>
      </c>
      <c r="AQ37" s="201"/>
    </row>
    <row r="38" spans="1:43" ht="15.75" thickBot="1" x14ac:dyDescent="0.3">
      <c r="A38" s="122"/>
      <c r="B38" s="142"/>
      <c r="C38" s="142"/>
      <c r="D38" s="202"/>
      <c r="E38" s="202"/>
      <c r="F38" s="14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01"/>
    </row>
    <row r="39" spans="1:43"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c r="AQ39" s="201"/>
    </row>
    <row r="40" spans="1:43" x14ac:dyDescent="0.25">
      <c r="A40" s="122"/>
      <c r="B40" s="146"/>
      <c r="C40" s="147"/>
      <c r="D40" s="206" t="s">
        <v>136</v>
      </c>
      <c r="E40" s="206"/>
      <c r="F40" s="148"/>
      <c r="G40" s="26">
        <v>25323</v>
      </c>
      <c r="H40" s="26">
        <v>26292</v>
      </c>
      <c r="I40" s="26">
        <v>26790</v>
      </c>
      <c r="J40" s="26">
        <v>27257</v>
      </c>
      <c r="K40" s="26">
        <v>27673</v>
      </c>
      <c r="L40" s="26">
        <v>28250</v>
      </c>
      <c r="M40" s="26">
        <v>28858</v>
      </c>
      <c r="N40" s="26">
        <v>29275</v>
      </c>
      <c r="O40" s="26">
        <v>29868</v>
      </c>
      <c r="P40" s="26">
        <v>30434</v>
      </c>
      <c r="Q40" s="26">
        <v>31004</v>
      </c>
      <c r="R40" s="26">
        <v>31563</v>
      </c>
      <c r="S40" s="26">
        <v>32125</v>
      </c>
      <c r="T40" s="26">
        <v>32676</v>
      </c>
      <c r="U40" s="26">
        <v>33222</v>
      </c>
      <c r="V40" s="26">
        <v>33774</v>
      </c>
      <c r="W40" s="26">
        <v>34328</v>
      </c>
      <c r="X40" s="71">
        <v>34880</v>
      </c>
      <c r="Y40" s="26">
        <v>35430</v>
      </c>
      <c r="Z40" s="26">
        <v>35980</v>
      </c>
      <c r="AA40" s="26">
        <v>36530</v>
      </c>
      <c r="AB40" s="26">
        <v>37080</v>
      </c>
      <c r="AC40" s="26">
        <v>37629</v>
      </c>
      <c r="AD40" s="26">
        <v>38179</v>
      </c>
      <c r="AE40" s="26">
        <v>38729</v>
      </c>
      <c r="AF40" s="26">
        <v>39279</v>
      </c>
      <c r="AG40" s="26">
        <v>39829</v>
      </c>
      <c r="AH40" s="26">
        <v>40379</v>
      </c>
      <c r="AI40" s="26">
        <v>40928</v>
      </c>
      <c r="AJ40" s="26">
        <v>41478</v>
      </c>
      <c r="AK40" s="26">
        <v>42028</v>
      </c>
      <c r="AL40" s="26">
        <v>42578</v>
      </c>
      <c r="AM40" s="26">
        <v>43128</v>
      </c>
      <c r="AN40" s="26">
        <v>43678</v>
      </c>
      <c r="AO40" s="26">
        <v>44228</v>
      </c>
      <c r="AP40" s="71">
        <v>44777</v>
      </c>
      <c r="AQ40" s="201"/>
    </row>
    <row r="41" spans="1:43" x14ac:dyDescent="0.25">
      <c r="A41" s="122"/>
      <c r="B41" s="146"/>
      <c r="C41" s="147"/>
      <c r="D41" s="203" t="s">
        <v>97</v>
      </c>
      <c r="E41" s="200"/>
      <c r="F41" s="150"/>
      <c r="G41" s="26">
        <v>0</v>
      </c>
      <c r="H41" s="26">
        <v>0</v>
      </c>
      <c r="I41" s="26">
        <v>0</v>
      </c>
      <c r="J41" s="26">
        <v>0</v>
      </c>
      <c r="K41" s="26">
        <v>0</v>
      </c>
      <c r="L41" s="26">
        <v>0</v>
      </c>
      <c r="M41" s="26">
        <v>0</v>
      </c>
      <c r="N41" s="26">
        <v>0</v>
      </c>
      <c r="O41" s="26">
        <v>0</v>
      </c>
      <c r="P41" s="26">
        <v>0</v>
      </c>
      <c r="Q41" s="26">
        <v>0</v>
      </c>
      <c r="R41" s="26">
        <v>0</v>
      </c>
      <c r="S41" s="26">
        <v>0</v>
      </c>
      <c r="T41" s="26">
        <v>10</v>
      </c>
      <c r="U41" s="26">
        <v>20</v>
      </c>
      <c r="V41" s="26">
        <v>30</v>
      </c>
      <c r="W41" s="26">
        <v>30</v>
      </c>
      <c r="X41" s="71">
        <v>35</v>
      </c>
      <c r="Y41" s="26">
        <v>30</v>
      </c>
      <c r="Z41" s="26">
        <v>10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c r="AQ41" s="201"/>
    </row>
    <row r="42" spans="1:43" x14ac:dyDescent="0.25">
      <c r="A42" s="122"/>
      <c r="B42" s="146"/>
      <c r="C42" s="147"/>
      <c r="D42" s="204" t="s">
        <v>72</v>
      </c>
      <c r="E42" s="205"/>
      <c r="F42" s="151"/>
      <c r="G42" s="26">
        <v>-62</v>
      </c>
      <c r="H42" s="26">
        <v>-173</v>
      </c>
      <c r="I42" s="26">
        <v>-271</v>
      </c>
      <c r="J42" s="26">
        <v>-356</v>
      </c>
      <c r="K42" s="26">
        <v>-436</v>
      </c>
      <c r="L42" s="26">
        <v>-509</v>
      </c>
      <c r="M42" s="26">
        <v>-583</v>
      </c>
      <c r="N42" s="26">
        <v>-643</v>
      </c>
      <c r="O42" s="26">
        <v>-693</v>
      </c>
      <c r="P42" s="26">
        <v>-740</v>
      </c>
      <c r="Q42" s="26">
        <v>-782</v>
      </c>
      <c r="R42" s="26">
        <v>-805</v>
      </c>
      <c r="S42" s="26">
        <v>-820</v>
      </c>
      <c r="T42" s="26">
        <v>-841</v>
      </c>
      <c r="U42" s="26">
        <v>-865</v>
      </c>
      <c r="V42" s="26">
        <v>-866</v>
      </c>
      <c r="W42" s="26">
        <v>-850</v>
      </c>
      <c r="X42" s="71">
        <v>-832</v>
      </c>
      <c r="Y42" s="26">
        <v>-816</v>
      </c>
      <c r="Z42" s="26">
        <v>-803</v>
      </c>
      <c r="AA42" s="26">
        <v>-779</v>
      </c>
      <c r="AB42" s="26">
        <v>-743</v>
      </c>
      <c r="AC42" s="26">
        <v>-711</v>
      </c>
      <c r="AD42" s="26">
        <v>-682</v>
      </c>
      <c r="AE42" s="26">
        <v>-657</v>
      </c>
      <c r="AF42" s="26">
        <v>-628</v>
      </c>
      <c r="AG42" s="26">
        <v>-598</v>
      </c>
      <c r="AH42" s="26">
        <v>-568</v>
      </c>
      <c r="AI42" s="26">
        <v>-540</v>
      </c>
      <c r="AJ42" s="26">
        <v>-516</v>
      </c>
      <c r="AK42" s="26">
        <v>-487</v>
      </c>
      <c r="AL42" s="26">
        <v>-459</v>
      </c>
      <c r="AM42" s="26">
        <v>-431</v>
      </c>
      <c r="AN42" s="26">
        <v>-404</v>
      </c>
      <c r="AO42" s="26">
        <v>-377</v>
      </c>
      <c r="AP42" s="71">
        <v>-349</v>
      </c>
      <c r="AQ42" s="201"/>
    </row>
    <row r="43" spans="1:43" x14ac:dyDescent="0.25">
      <c r="A43" s="122"/>
      <c r="B43" s="152">
        <v>8</v>
      </c>
      <c r="C43" s="53" t="s">
        <v>98</v>
      </c>
      <c r="D43" s="53"/>
      <c r="E43" s="53"/>
      <c r="F43" s="153"/>
      <c r="G43" s="132">
        <v>25261</v>
      </c>
      <c r="H43" s="132">
        <v>26119</v>
      </c>
      <c r="I43" s="132">
        <v>26519</v>
      </c>
      <c r="J43" s="132">
        <v>26901</v>
      </c>
      <c r="K43" s="132">
        <v>27237</v>
      </c>
      <c r="L43" s="132">
        <v>27741</v>
      </c>
      <c r="M43" s="132">
        <v>28275</v>
      </c>
      <c r="N43" s="132">
        <v>28632</v>
      </c>
      <c r="O43" s="132">
        <v>29175</v>
      </c>
      <c r="P43" s="132">
        <v>29694</v>
      </c>
      <c r="Q43" s="132">
        <v>30222</v>
      </c>
      <c r="R43" s="132">
        <v>30758</v>
      </c>
      <c r="S43" s="132">
        <v>31305</v>
      </c>
      <c r="T43" s="132">
        <v>31845</v>
      </c>
      <c r="U43" s="132">
        <v>32377</v>
      </c>
      <c r="V43" s="132">
        <v>32938</v>
      </c>
      <c r="W43" s="132">
        <v>33508</v>
      </c>
      <c r="X43" s="133">
        <v>34083</v>
      </c>
      <c r="Y43" s="132">
        <v>34644</v>
      </c>
      <c r="Z43" s="132">
        <v>35187</v>
      </c>
      <c r="AA43" s="132">
        <v>35751</v>
      </c>
      <c r="AB43" s="132">
        <v>36337</v>
      </c>
      <c r="AC43" s="132">
        <v>36918</v>
      </c>
      <c r="AD43" s="132">
        <v>37497</v>
      </c>
      <c r="AE43" s="132">
        <v>38072</v>
      </c>
      <c r="AF43" s="132">
        <v>38651</v>
      </c>
      <c r="AG43" s="132">
        <v>39231</v>
      </c>
      <c r="AH43" s="132">
        <v>39811</v>
      </c>
      <c r="AI43" s="132">
        <v>40388</v>
      </c>
      <c r="AJ43" s="132">
        <v>40962</v>
      </c>
      <c r="AK43" s="132">
        <v>41541</v>
      </c>
      <c r="AL43" s="132">
        <v>42119</v>
      </c>
      <c r="AM43" s="132">
        <v>42697</v>
      </c>
      <c r="AN43" s="132">
        <v>43274</v>
      </c>
      <c r="AO43" s="132">
        <v>43851</v>
      </c>
      <c r="AP43" s="133">
        <v>44428</v>
      </c>
      <c r="AQ43" s="201"/>
    </row>
    <row r="44" spans="1:43" x14ac:dyDescent="0.25">
      <c r="A44" s="130"/>
      <c r="B44" s="47"/>
      <c r="C44" s="201"/>
      <c r="D44" s="201" t="s">
        <v>74</v>
      </c>
      <c r="E44" s="201"/>
      <c r="F44" s="74"/>
      <c r="G44" s="50">
        <v>3293</v>
      </c>
      <c r="H44" s="50">
        <v>3156</v>
      </c>
      <c r="I44" s="50">
        <v>3156</v>
      </c>
      <c r="J44" s="50">
        <v>2115</v>
      </c>
      <c r="K44" s="50">
        <v>2012</v>
      </c>
      <c r="L44" s="50">
        <v>2012</v>
      </c>
      <c r="M44" s="50">
        <v>2012</v>
      </c>
      <c r="N44" s="50">
        <v>2012</v>
      </c>
      <c r="O44" s="50">
        <v>2012</v>
      </c>
      <c r="P44" s="50">
        <v>2012</v>
      </c>
      <c r="Q44" s="50">
        <v>2012</v>
      </c>
      <c r="R44" s="50">
        <v>2012</v>
      </c>
      <c r="S44" s="50">
        <v>2012</v>
      </c>
      <c r="T44" s="50">
        <v>249</v>
      </c>
      <c r="U44" s="50">
        <v>145</v>
      </c>
      <c r="V44" s="50">
        <v>145</v>
      </c>
      <c r="W44" s="50">
        <v>145</v>
      </c>
      <c r="X44" s="44">
        <v>145</v>
      </c>
      <c r="Y44" s="50">
        <v>145</v>
      </c>
      <c r="Z44" s="50">
        <v>145</v>
      </c>
      <c r="AA44" s="50">
        <v>145</v>
      </c>
      <c r="AB44" s="50">
        <v>145</v>
      </c>
      <c r="AC44" s="50">
        <v>145</v>
      </c>
      <c r="AD44" s="50">
        <v>145</v>
      </c>
      <c r="AE44" s="50">
        <v>145</v>
      </c>
      <c r="AF44" s="50">
        <v>145</v>
      </c>
      <c r="AG44" s="50">
        <v>145</v>
      </c>
      <c r="AH44" s="50">
        <v>145</v>
      </c>
      <c r="AI44" s="50">
        <v>145</v>
      </c>
      <c r="AJ44" s="50">
        <v>145</v>
      </c>
      <c r="AK44" s="50">
        <v>145</v>
      </c>
      <c r="AL44" s="50">
        <v>145</v>
      </c>
      <c r="AM44" s="50">
        <v>145</v>
      </c>
      <c r="AN44" s="50">
        <v>145</v>
      </c>
      <c r="AO44" s="50">
        <v>145</v>
      </c>
      <c r="AP44" s="51">
        <v>145</v>
      </c>
      <c r="AQ44" s="201"/>
    </row>
    <row r="45" spans="1:43" x14ac:dyDescent="0.25">
      <c r="A45" s="130"/>
      <c r="B45" s="47"/>
      <c r="C45" s="154"/>
      <c r="D45" s="155" t="s">
        <v>75</v>
      </c>
      <c r="E45" s="201"/>
      <c r="F45" s="156"/>
      <c r="G45" s="50">
        <v>0</v>
      </c>
      <c r="H45" s="50">
        <v>0</v>
      </c>
      <c r="I45" s="50">
        <v>0</v>
      </c>
      <c r="J45" s="50">
        <v>162</v>
      </c>
      <c r="K45" s="50">
        <v>162</v>
      </c>
      <c r="L45" s="50">
        <v>162</v>
      </c>
      <c r="M45" s="50">
        <v>162</v>
      </c>
      <c r="N45" s="50">
        <v>162</v>
      </c>
      <c r="O45" s="50">
        <v>162</v>
      </c>
      <c r="P45" s="50">
        <v>162</v>
      </c>
      <c r="Q45" s="50">
        <v>162</v>
      </c>
      <c r="R45" s="50">
        <v>162</v>
      </c>
      <c r="S45" s="50">
        <v>162</v>
      </c>
      <c r="T45" s="50">
        <v>0</v>
      </c>
      <c r="U45" s="50">
        <v>0</v>
      </c>
      <c r="V45" s="50">
        <v>0</v>
      </c>
      <c r="W45" s="50">
        <v>0</v>
      </c>
      <c r="X45" s="51">
        <v>0</v>
      </c>
      <c r="Y45" s="64">
        <v>0</v>
      </c>
      <c r="Z45" s="64">
        <v>0</v>
      </c>
      <c r="AA45" s="64">
        <v>0</v>
      </c>
      <c r="AB45" s="64">
        <v>0</v>
      </c>
      <c r="AC45" s="64">
        <v>0</v>
      </c>
      <c r="AD45" s="64">
        <v>0</v>
      </c>
      <c r="AE45" s="64">
        <v>0</v>
      </c>
      <c r="AF45" s="64">
        <v>0</v>
      </c>
      <c r="AG45" s="64">
        <v>0</v>
      </c>
      <c r="AH45" s="64">
        <v>0</v>
      </c>
      <c r="AI45" s="64">
        <v>0</v>
      </c>
      <c r="AJ45" s="64">
        <v>0</v>
      </c>
      <c r="AK45" s="64">
        <v>0</v>
      </c>
      <c r="AL45" s="64">
        <v>0</v>
      </c>
      <c r="AM45" s="64">
        <v>0</v>
      </c>
      <c r="AN45" s="64">
        <v>0</v>
      </c>
      <c r="AO45" s="64">
        <v>0</v>
      </c>
      <c r="AP45" s="51">
        <v>0</v>
      </c>
      <c r="AQ45" s="201"/>
    </row>
    <row r="46" spans="1:43" x14ac:dyDescent="0.25">
      <c r="A46" s="130"/>
      <c r="B46" s="47"/>
      <c r="C46" s="154"/>
      <c r="D46" s="251" t="s">
        <v>99</v>
      </c>
      <c r="E46" s="252"/>
      <c r="F46" s="157"/>
      <c r="G46" s="17">
        <v>-91</v>
      </c>
      <c r="H46" s="17">
        <v>0</v>
      </c>
      <c r="I46" s="17">
        <v>0</v>
      </c>
      <c r="J46" s="17">
        <v>-309</v>
      </c>
      <c r="K46" s="17">
        <v>-370</v>
      </c>
      <c r="L46" s="17">
        <v>-370</v>
      </c>
      <c r="M46" s="17">
        <v>-370</v>
      </c>
      <c r="N46" s="17">
        <v>-370</v>
      </c>
      <c r="O46" s="17">
        <v>-370</v>
      </c>
      <c r="P46" s="17">
        <v>-370</v>
      </c>
      <c r="Q46" s="17">
        <v>-370</v>
      </c>
      <c r="R46" s="17">
        <v>-370</v>
      </c>
      <c r="S46" s="17">
        <v>-370</v>
      </c>
      <c r="T46" s="17">
        <v>-61</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c r="AQ46" s="201"/>
    </row>
    <row r="47" spans="1:43" ht="15.75" thickBot="1" x14ac:dyDescent="0.3">
      <c r="A47" s="122"/>
      <c r="B47" s="36">
        <v>9</v>
      </c>
      <c r="C47" s="38" t="s">
        <v>100</v>
      </c>
      <c r="D47" s="52"/>
      <c r="E47" s="45"/>
      <c r="F47" s="159"/>
      <c r="G47" s="160">
        <v>3202</v>
      </c>
      <c r="H47" s="160">
        <v>3156</v>
      </c>
      <c r="I47" s="160">
        <v>3156</v>
      </c>
      <c r="J47" s="160">
        <v>1968</v>
      </c>
      <c r="K47" s="160">
        <v>1804</v>
      </c>
      <c r="L47" s="160">
        <v>1804</v>
      </c>
      <c r="M47" s="160">
        <v>1804</v>
      </c>
      <c r="N47" s="160">
        <v>1804</v>
      </c>
      <c r="O47" s="160">
        <v>1804</v>
      </c>
      <c r="P47" s="160">
        <v>1804</v>
      </c>
      <c r="Q47" s="160">
        <v>1804</v>
      </c>
      <c r="R47" s="160">
        <v>1804</v>
      </c>
      <c r="S47" s="160">
        <v>1804</v>
      </c>
      <c r="T47" s="160">
        <v>188</v>
      </c>
      <c r="U47" s="160">
        <v>145</v>
      </c>
      <c r="V47" s="160">
        <v>145</v>
      </c>
      <c r="W47" s="160">
        <v>145</v>
      </c>
      <c r="X47" s="161">
        <v>145</v>
      </c>
      <c r="Y47" s="160">
        <v>145</v>
      </c>
      <c r="Z47" s="160">
        <v>145</v>
      </c>
      <c r="AA47" s="160">
        <v>145</v>
      </c>
      <c r="AB47" s="160">
        <v>145</v>
      </c>
      <c r="AC47" s="160">
        <v>145</v>
      </c>
      <c r="AD47" s="160">
        <v>145</v>
      </c>
      <c r="AE47" s="160">
        <v>145</v>
      </c>
      <c r="AF47" s="160">
        <v>145</v>
      </c>
      <c r="AG47" s="160">
        <v>145</v>
      </c>
      <c r="AH47" s="160">
        <v>145</v>
      </c>
      <c r="AI47" s="160">
        <v>145</v>
      </c>
      <c r="AJ47" s="160">
        <v>145</v>
      </c>
      <c r="AK47" s="160">
        <v>145</v>
      </c>
      <c r="AL47" s="160">
        <v>145</v>
      </c>
      <c r="AM47" s="160">
        <v>145</v>
      </c>
      <c r="AN47" s="160">
        <v>145</v>
      </c>
      <c r="AO47" s="160">
        <v>145</v>
      </c>
      <c r="AP47" s="161">
        <v>145</v>
      </c>
      <c r="AQ47" s="201"/>
    </row>
    <row r="48" spans="1:43" ht="15.75" thickBot="1" x14ac:dyDescent="0.3">
      <c r="A48" s="122"/>
      <c r="B48" s="162">
        <v>10</v>
      </c>
      <c r="C48" s="163" t="s">
        <v>101</v>
      </c>
      <c r="D48" s="163"/>
      <c r="E48" s="163"/>
      <c r="F48" s="164" t="s">
        <v>102</v>
      </c>
      <c r="G48" s="165">
        <v>28463</v>
      </c>
      <c r="H48" s="165">
        <v>29275</v>
      </c>
      <c r="I48" s="165">
        <v>29675</v>
      </c>
      <c r="J48" s="165">
        <v>28869</v>
      </c>
      <c r="K48" s="165">
        <v>29041</v>
      </c>
      <c r="L48" s="165">
        <v>29545</v>
      </c>
      <c r="M48" s="165">
        <v>30079</v>
      </c>
      <c r="N48" s="165">
        <v>30436</v>
      </c>
      <c r="O48" s="165">
        <v>30979</v>
      </c>
      <c r="P48" s="165">
        <v>31498</v>
      </c>
      <c r="Q48" s="165">
        <v>32026</v>
      </c>
      <c r="R48" s="165">
        <v>32562</v>
      </c>
      <c r="S48" s="165">
        <v>33109</v>
      </c>
      <c r="T48" s="165">
        <v>32033</v>
      </c>
      <c r="U48" s="165">
        <v>32522</v>
      </c>
      <c r="V48" s="165">
        <v>33083</v>
      </c>
      <c r="W48" s="165">
        <v>33653</v>
      </c>
      <c r="X48" s="86">
        <v>34228</v>
      </c>
      <c r="Y48" s="165">
        <v>34789</v>
      </c>
      <c r="Z48" s="165">
        <v>35332</v>
      </c>
      <c r="AA48" s="165">
        <v>35896</v>
      </c>
      <c r="AB48" s="165">
        <v>36482</v>
      </c>
      <c r="AC48" s="165">
        <v>37063</v>
      </c>
      <c r="AD48" s="165">
        <v>37642</v>
      </c>
      <c r="AE48" s="165">
        <v>38217</v>
      </c>
      <c r="AF48" s="165">
        <v>38796</v>
      </c>
      <c r="AG48" s="165">
        <v>39376</v>
      </c>
      <c r="AH48" s="165">
        <v>39956</v>
      </c>
      <c r="AI48" s="165">
        <v>40533</v>
      </c>
      <c r="AJ48" s="165">
        <v>41107</v>
      </c>
      <c r="AK48" s="165">
        <v>41686</v>
      </c>
      <c r="AL48" s="165">
        <v>42264</v>
      </c>
      <c r="AM48" s="165">
        <v>42842</v>
      </c>
      <c r="AN48" s="165">
        <v>43419</v>
      </c>
      <c r="AO48" s="165">
        <v>43996</v>
      </c>
      <c r="AP48" s="86">
        <v>44573</v>
      </c>
      <c r="AQ48" s="201"/>
    </row>
    <row r="49" spans="1:43" ht="15.75" thickBot="1" x14ac:dyDescent="0.3">
      <c r="A49" s="122"/>
      <c r="B49" s="142"/>
      <c r="C49" s="142"/>
      <c r="D49" s="202"/>
      <c r="E49" s="202"/>
      <c r="F49" s="143"/>
      <c r="G49" s="26"/>
      <c r="H49" s="26"/>
      <c r="I49" s="50"/>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01"/>
    </row>
    <row r="50" spans="1:43" x14ac:dyDescent="0.25">
      <c r="A50" s="122"/>
      <c r="B50" s="166">
        <v>11</v>
      </c>
      <c r="C50" s="167" t="s">
        <v>80</v>
      </c>
      <c r="D50" s="167"/>
      <c r="E50" s="167"/>
      <c r="F50" s="168" t="s">
        <v>103</v>
      </c>
      <c r="G50" s="169">
        <v>1526</v>
      </c>
      <c r="H50" s="170">
        <v>978</v>
      </c>
      <c r="I50" s="170">
        <v>601</v>
      </c>
      <c r="J50" s="170">
        <v>1808</v>
      </c>
      <c r="K50" s="170">
        <v>1676</v>
      </c>
      <c r="L50" s="170">
        <v>1391</v>
      </c>
      <c r="M50" s="170">
        <v>847</v>
      </c>
      <c r="N50" s="170">
        <v>251</v>
      </c>
      <c r="O50" s="171">
        <v>-894</v>
      </c>
      <c r="P50" s="172">
        <v>-1423</v>
      </c>
      <c r="Q50" s="172">
        <v>-1961</v>
      </c>
      <c r="R50" s="172">
        <v>-2497</v>
      </c>
      <c r="S50" s="172">
        <v>-3054</v>
      </c>
      <c r="T50" s="172">
        <v>-2694</v>
      </c>
      <c r="U50" s="172">
        <v>-3321</v>
      </c>
      <c r="V50" s="172">
        <v>-3892</v>
      </c>
      <c r="W50" s="172">
        <v>-4472</v>
      </c>
      <c r="X50" s="173">
        <v>-5047</v>
      </c>
      <c r="Y50" s="174">
        <v>-5558</v>
      </c>
      <c r="Z50" s="172">
        <v>-6011</v>
      </c>
      <c r="AA50" s="172">
        <v>-6585</v>
      </c>
      <c r="AB50" s="172">
        <v>-7181</v>
      </c>
      <c r="AC50" s="172">
        <v>-7762</v>
      </c>
      <c r="AD50" s="172">
        <v>-8351</v>
      </c>
      <c r="AE50" s="172">
        <v>-8936</v>
      </c>
      <c r="AF50" s="172">
        <v>-9515</v>
      </c>
      <c r="AG50" s="172">
        <v>-10105</v>
      </c>
      <c r="AH50" s="172">
        <v>-10685</v>
      </c>
      <c r="AI50" s="172">
        <v>-11272</v>
      </c>
      <c r="AJ50" s="172">
        <v>-11856</v>
      </c>
      <c r="AK50" s="172">
        <v>-12435</v>
      </c>
      <c r="AL50" s="172">
        <v>-13023</v>
      </c>
      <c r="AM50" s="172">
        <v>-13611</v>
      </c>
      <c r="AN50" s="172">
        <v>-14188</v>
      </c>
      <c r="AO50" s="172">
        <v>-14775</v>
      </c>
      <c r="AP50" s="173">
        <v>-15362</v>
      </c>
      <c r="AQ50" s="201"/>
    </row>
    <row r="51" spans="1:43" x14ac:dyDescent="0.25">
      <c r="A51" s="122"/>
      <c r="B51" s="146">
        <v>12</v>
      </c>
      <c r="C51" s="147"/>
      <c r="D51" s="202" t="s">
        <v>104</v>
      </c>
      <c r="E51" s="202" t="s">
        <v>83</v>
      </c>
      <c r="F51" s="156"/>
      <c r="G51" s="175">
        <v>-811</v>
      </c>
      <c r="H51" s="26">
        <v>-811</v>
      </c>
      <c r="I51" s="26">
        <v>-811</v>
      </c>
      <c r="J51" s="26">
        <v>-811</v>
      </c>
      <c r="K51" s="26">
        <v>-811</v>
      </c>
      <c r="L51" s="26">
        <v>-811</v>
      </c>
      <c r="M51" s="26">
        <v>-811</v>
      </c>
      <c r="N51" s="26">
        <v>-592</v>
      </c>
      <c r="O51" s="26">
        <v>0</v>
      </c>
      <c r="P51" s="26">
        <v>0</v>
      </c>
      <c r="Q51" s="26">
        <v>0</v>
      </c>
      <c r="R51" s="26">
        <v>0</v>
      </c>
      <c r="S51" s="26">
        <v>0</v>
      </c>
      <c r="T51" s="26">
        <v>0</v>
      </c>
      <c r="U51" s="26">
        <v>0</v>
      </c>
      <c r="V51" s="26">
        <v>0</v>
      </c>
      <c r="W51" s="26">
        <v>0</v>
      </c>
      <c r="X51" s="71">
        <v>0</v>
      </c>
      <c r="Y51" s="175">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c r="AQ51" s="201"/>
    </row>
    <row r="52" spans="1:43" ht="15.75" thickBot="1" x14ac:dyDescent="0.3">
      <c r="A52" s="122"/>
      <c r="B52" s="146">
        <v>13</v>
      </c>
      <c r="C52" s="147"/>
      <c r="D52" s="202"/>
      <c r="E52" s="202" t="s">
        <v>105</v>
      </c>
      <c r="F52" s="156"/>
      <c r="G52" s="175">
        <v>-91</v>
      </c>
      <c r="H52" s="26">
        <v>0</v>
      </c>
      <c r="I52" s="26">
        <v>0</v>
      </c>
      <c r="J52" s="26">
        <v>-309</v>
      </c>
      <c r="K52" s="26">
        <v>-370</v>
      </c>
      <c r="L52" s="26">
        <v>-370</v>
      </c>
      <c r="M52" s="26">
        <v>-370</v>
      </c>
      <c r="N52" s="26">
        <v>-370</v>
      </c>
      <c r="O52" s="26">
        <v>-370</v>
      </c>
      <c r="P52" s="26">
        <v>-370</v>
      </c>
      <c r="Q52" s="26">
        <v>-370</v>
      </c>
      <c r="R52" s="26">
        <v>-370</v>
      </c>
      <c r="S52" s="26">
        <v>-370</v>
      </c>
      <c r="T52" s="26">
        <v>-61</v>
      </c>
      <c r="U52" s="26">
        <v>0</v>
      </c>
      <c r="V52" s="26">
        <v>0</v>
      </c>
      <c r="W52" s="26">
        <v>0</v>
      </c>
      <c r="X52" s="71">
        <v>0</v>
      </c>
      <c r="Y52" s="176">
        <v>0</v>
      </c>
      <c r="Z52" s="177">
        <v>0</v>
      </c>
      <c r="AA52" s="177">
        <v>0</v>
      </c>
      <c r="AB52" s="177">
        <v>0</v>
      </c>
      <c r="AC52" s="177">
        <v>0</v>
      </c>
      <c r="AD52" s="177">
        <v>0</v>
      </c>
      <c r="AE52" s="177">
        <v>0</v>
      </c>
      <c r="AF52" s="177">
        <v>0</v>
      </c>
      <c r="AG52" s="177">
        <v>0</v>
      </c>
      <c r="AH52" s="177">
        <v>0</v>
      </c>
      <c r="AI52" s="177">
        <v>0</v>
      </c>
      <c r="AJ52" s="177">
        <v>0</v>
      </c>
      <c r="AK52" s="177">
        <v>0</v>
      </c>
      <c r="AL52" s="177">
        <v>0</v>
      </c>
      <c r="AM52" s="177">
        <v>0</v>
      </c>
      <c r="AN52" s="177">
        <v>0</v>
      </c>
      <c r="AO52" s="177">
        <v>0</v>
      </c>
      <c r="AP52" s="178">
        <v>0</v>
      </c>
      <c r="AQ52" s="201"/>
    </row>
    <row r="53" spans="1:43" ht="15.75" thickBot="1" x14ac:dyDescent="0.3">
      <c r="A53" s="122"/>
      <c r="B53" s="115"/>
      <c r="C53" s="116" t="s">
        <v>84</v>
      </c>
      <c r="D53" s="116"/>
      <c r="E53" s="116"/>
      <c r="F53" s="179" t="s">
        <v>106</v>
      </c>
      <c r="G53" s="180">
        <v>624</v>
      </c>
      <c r="H53" s="118">
        <v>167</v>
      </c>
      <c r="I53" s="118">
        <v>0</v>
      </c>
      <c r="J53" s="118">
        <v>688</v>
      </c>
      <c r="K53" s="118">
        <v>495</v>
      </c>
      <c r="L53" s="118">
        <v>210</v>
      </c>
      <c r="M53" s="118">
        <v>0</v>
      </c>
      <c r="N53" s="118">
        <v>0</v>
      </c>
      <c r="O53" s="118">
        <v>0</v>
      </c>
      <c r="P53" s="118">
        <v>0</v>
      </c>
      <c r="Q53" s="118">
        <v>0</v>
      </c>
      <c r="R53" s="118">
        <v>0</v>
      </c>
      <c r="S53" s="118">
        <v>0</v>
      </c>
      <c r="T53" s="118">
        <v>0</v>
      </c>
      <c r="U53" s="118">
        <v>0</v>
      </c>
      <c r="V53" s="118">
        <v>0</v>
      </c>
      <c r="W53" s="118">
        <v>0</v>
      </c>
      <c r="X53" s="119">
        <v>0</v>
      </c>
      <c r="Y53" s="118">
        <v>0</v>
      </c>
      <c r="Z53" s="118">
        <v>0</v>
      </c>
      <c r="AA53" s="118">
        <v>0</v>
      </c>
      <c r="AB53" s="118">
        <v>0</v>
      </c>
      <c r="AC53" s="118">
        <v>0</v>
      </c>
      <c r="AD53" s="118">
        <v>0</v>
      </c>
      <c r="AE53" s="118">
        <v>0</v>
      </c>
      <c r="AF53" s="118">
        <v>0</v>
      </c>
      <c r="AG53" s="118">
        <v>0</v>
      </c>
      <c r="AH53" s="118">
        <v>0</v>
      </c>
      <c r="AI53" s="118">
        <v>0</v>
      </c>
      <c r="AJ53" s="118">
        <v>0</v>
      </c>
      <c r="AK53" s="118">
        <v>0</v>
      </c>
      <c r="AL53" s="118">
        <v>0</v>
      </c>
      <c r="AM53" s="118">
        <v>0</v>
      </c>
      <c r="AN53" s="118">
        <v>0</v>
      </c>
      <c r="AO53" s="118">
        <v>0</v>
      </c>
      <c r="AP53" s="119">
        <v>0</v>
      </c>
      <c r="AQ53" s="201"/>
    </row>
  </sheetData>
  <mergeCells count="13">
    <mergeCell ref="D46:E46"/>
    <mergeCell ref="D25:E25"/>
    <mergeCell ref="D33:E33"/>
    <mergeCell ref="D35:E35"/>
    <mergeCell ref="B5:X5"/>
    <mergeCell ref="Y5:AP5"/>
    <mergeCell ref="D13:E13"/>
    <mergeCell ref="D24:E24"/>
    <mergeCell ref="B2:E2"/>
    <mergeCell ref="B3:X3"/>
    <mergeCell ref="Y3:AP3"/>
    <mergeCell ref="B4:X4"/>
    <mergeCell ref="Y4:AP4"/>
  </mergeCells>
  <pageMargins left="0.7" right="0.7" top="0.75" bottom="0.75" header="0.3" footer="0.3"/>
  <pageSetup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53"/>
  <sheetViews>
    <sheetView showGridLines="0" zoomScaleNormal="100" zoomScaleSheetLayoutView="10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24" width="9.140625" customWidth="1"/>
    <col min="26" max="42" width="9.140625" customWidth="1"/>
    <col min="43" max="43" width="3.7109375" customWidth="1"/>
  </cols>
  <sheetData>
    <row r="1" spans="1:42" x14ac:dyDescent="0.25">
      <c r="A1" t="s">
        <v>183</v>
      </c>
    </row>
    <row r="2" spans="1:42" ht="15.75" x14ac:dyDescent="0.25">
      <c r="A2" s="120"/>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01"/>
      <c r="AN2" s="201"/>
      <c r="AO2" s="201"/>
      <c r="AP2" s="201"/>
    </row>
    <row r="3" spans="1:42"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row>
    <row r="4" spans="1:42" ht="15.75" x14ac:dyDescent="0.25">
      <c r="A4" s="120"/>
      <c r="B4" s="256" t="s">
        <v>2</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42" x14ac:dyDescent="0.25">
      <c r="A5" s="120"/>
      <c r="B5" s="254" t="s">
        <v>137</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row>
    <row r="6" spans="1:42" ht="15.75" thickBot="1" x14ac:dyDescent="0.3">
      <c r="A6" s="122"/>
      <c r="B6" s="4" t="s">
        <v>4</v>
      </c>
      <c r="C6" s="120"/>
      <c r="D6" s="201"/>
      <c r="E6" s="4"/>
      <c r="F6" s="5"/>
      <c r="G6" s="6" t="s">
        <v>5</v>
      </c>
      <c r="H6" s="123" t="s">
        <v>6</v>
      </c>
      <c r="I6" s="123" t="s">
        <v>7</v>
      </c>
      <c r="J6" s="123" t="s">
        <v>8</v>
      </c>
      <c r="K6" s="123" t="s">
        <v>9</v>
      </c>
      <c r="L6" s="123" t="s">
        <v>10</v>
      </c>
      <c r="M6" s="123" t="s">
        <v>11</v>
      </c>
      <c r="N6" s="123" t="s">
        <v>12</v>
      </c>
      <c r="O6" s="123" t="s">
        <v>13</v>
      </c>
      <c r="P6" s="123" t="s">
        <v>14</v>
      </c>
      <c r="Q6" s="123" t="s">
        <v>15</v>
      </c>
      <c r="R6" s="123" t="s">
        <v>16</v>
      </c>
      <c r="S6" s="123" t="s">
        <v>17</v>
      </c>
      <c r="T6" s="123" t="s">
        <v>18</v>
      </c>
      <c r="U6" s="123" t="s">
        <v>19</v>
      </c>
      <c r="V6" s="123" t="s">
        <v>20</v>
      </c>
      <c r="W6" s="123" t="s">
        <v>21</v>
      </c>
      <c r="X6" s="124" t="s">
        <v>22</v>
      </c>
      <c r="Y6" s="125" t="s">
        <v>23</v>
      </c>
      <c r="Z6" s="125" t="s">
        <v>24</v>
      </c>
      <c r="AA6" s="125" t="s">
        <v>25</v>
      </c>
      <c r="AB6" s="125" t="s">
        <v>26</v>
      </c>
      <c r="AC6" s="125" t="s">
        <v>27</v>
      </c>
      <c r="AD6" s="125" t="s">
        <v>28</v>
      </c>
      <c r="AE6" s="125" t="s">
        <v>29</v>
      </c>
      <c r="AF6" s="125" t="s">
        <v>30</v>
      </c>
      <c r="AG6" s="125" t="s">
        <v>31</v>
      </c>
      <c r="AH6" s="125" t="s">
        <v>32</v>
      </c>
      <c r="AI6" s="125" t="s">
        <v>33</v>
      </c>
      <c r="AJ6" s="125" t="s">
        <v>34</v>
      </c>
      <c r="AK6" s="125" t="s">
        <v>35</v>
      </c>
      <c r="AL6" s="125" t="s">
        <v>36</v>
      </c>
      <c r="AM6" s="125" t="s">
        <v>37</v>
      </c>
      <c r="AN6" s="125" t="s">
        <v>38</v>
      </c>
      <c r="AO6" s="125" t="s">
        <v>39</v>
      </c>
      <c r="AP6" s="125" t="s">
        <v>40</v>
      </c>
    </row>
    <row r="7" spans="1:42"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row>
    <row r="8" spans="1:42"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row>
    <row r="9" spans="1:42"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row>
    <row r="10" spans="1:42" x14ac:dyDescent="0.25">
      <c r="A10" s="122"/>
      <c r="B10" s="27"/>
      <c r="C10" s="21"/>
      <c r="D10" s="202"/>
      <c r="E10" s="199" t="s">
        <v>44</v>
      </c>
      <c r="F10" s="34"/>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row>
    <row r="11" spans="1:42" x14ac:dyDescent="0.25">
      <c r="A11" s="122"/>
      <c r="B11" s="27"/>
      <c r="C11" s="21"/>
      <c r="D11" s="202"/>
      <c r="E11" s="199" t="s">
        <v>45</v>
      </c>
      <c r="F11" s="34"/>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row>
    <row r="12" spans="1:42" x14ac:dyDescent="0.25">
      <c r="A12" s="130"/>
      <c r="B12" s="36">
        <v>1</v>
      </c>
      <c r="C12" s="38"/>
      <c r="D12" s="38" t="s">
        <v>46</v>
      </c>
      <c r="E12" s="77"/>
      <c r="F12" s="131"/>
      <c r="G12" s="132">
        <v>0</v>
      </c>
      <c r="H12" s="132">
        <v>0</v>
      </c>
      <c r="I12" s="132">
        <v>0</v>
      </c>
      <c r="J12" s="132">
        <v>0</v>
      </c>
      <c r="K12" s="132">
        <v>0</v>
      </c>
      <c r="L12" s="132">
        <v>0</v>
      </c>
      <c r="M12" s="132">
        <v>0</v>
      </c>
      <c r="N12" s="132">
        <v>0</v>
      </c>
      <c r="O12" s="132">
        <v>0</v>
      </c>
      <c r="P12" s="132">
        <v>0</v>
      </c>
      <c r="Q12" s="132">
        <v>0</v>
      </c>
      <c r="R12" s="132">
        <v>0</v>
      </c>
      <c r="S12" s="132">
        <v>0</v>
      </c>
      <c r="T12" s="132">
        <v>0</v>
      </c>
      <c r="U12" s="132">
        <v>0</v>
      </c>
      <c r="V12" s="132">
        <v>0</v>
      </c>
      <c r="W12" s="132">
        <v>0</v>
      </c>
      <c r="X12" s="133">
        <v>0</v>
      </c>
      <c r="Y12" s="132">
        <v>0</v>
      </c>
      <c r="Z12" s="132">
        <v>0</v>
      </c>
      <c r="AA12" s="132">
        <v>0</v>
      </c>
      <c r="AB12" s="132">
        <v>0</v>
      </c>
      <c r="AC12" s="132">
        <v>0</v>
      </c>
      <c r="AD12" s="132">
        <v>0</v>
      </c>
      <c r="AE12" s="132">
        <v>0</v>
      </c>
      <c r="AF12" s="132">
        <v>0</v>
      </c>
      <c r="AG12" s="132">
        <v>0</v>
      </c>
      <c r="AH12" s="132">
        <v>0</v>
      </c>
      <c r="AI12" s="132">
        <v>0</v>
      </c>
      <c r="AJ12" s="132">
        <v>0</v>
      </c>
      <c r="AK12" s="132">
        <v>0</v>
      </c>
      <c r="AL12" s="132">
        <v>0</v>
      </c>
      <c r="AM12" s="132">
        <v>0</v>
      </c>
      <c r="AN12" s="132">
        <v>0</v>
      </c>
      <c r="AO12" s="132">
        <v>0</v>
      </c>
      <c r="AP12" s="133">
        <v>0</v>
      </c>
    </row>
    <row r="13" spans="1:42"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row>
    <row r="14" spans="1:42" x14ac:dyDescent="0.25">
      <c r="A14" s="122"/>
      <c r="B14" s="47"/>
      <c r="C14" s="201"/>
      <c r="D14" s="202"/>
      <c r="E14" s="201"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row>
    <row r="15" spans="1:42" x14ac:dyDescent="0.25">
      <c r="A15" s="122"/>
      <c r="B15" s="93"/>
      <c r="C15" s="21"/>
      <c r="D15" s="202"/>
      <c r="E15" s="201"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row>
    <row r="16" spans="1:42"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0</v>
      </c>
      <c r="AO16" s="132">
        <v>0</v>
      </c>
      <c r="AP16" s="133">
        <v>0</v>
      </c>
    </row>
    <row r="17" spans="1:42" x14ac:dyDescent="0.25">
      <c r="A17" s="130"/>
      <c r="B17" s="47"/>
      <c r="C17" s="201"/>
      <c r="D17" s="203" t="s">
        <v>51</v>
      </c>
      <c r="E17" s="201"/>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row>
    <row r="18" spans="1:42" x14ac:dyDescent="0.25">
      <c r="A18" s="130"/>
      <c r="B18" s="47"/>
      <c r="C18" s="201"/>
      <c r="D18" s="203"/>
      <c r="E18" s="201" t="s">
        <v>87</v>
      </c>
      <c r="F18" s="135"/>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1">
        <v>0</v>
      </c>
      <c r="Y18" s="50">
        <v>0</v>
      </c>
      <c r="Z18" s="50">
        <v>0</v>
      </c>
      <c r="AA18" s="50">
        <v>0</v>
      </c>
      <c r="AB18" s="50">
        <v>0</v>
      </c>
      <c r="AC18" s="50">
        <v>0</v>
      </c>
      <c r="AD18" s="50">
        <v>0</v>
      </c>
      <c r="AE18" s="50">
        <v>0</v>
      </c>
      <c r="AF18" s="50">
        <v>0</v>
      </c>
      <c r="AG18" s="50">
        <v>0</v>
      </c>
      <c r="AH18" s="50">
        <v>0</v>
      </c>
      <c r="AI18" s="50">
        <v>0</v>
      </c>
      <c r="AJ18" s="50">
        <v>0</v>
      </c>
      <c r="AK18" s="50">
        <v>0</v>
      </c>
      <c r="AL18" s="50">
        <v>0</v>
      </c>
      <c r="AM18" s="50">
        <v>0</v>
      </c>
      <c r="AN18" s="50">
        <v>0</v>
      </c>
      <c r="AO18" s="50">
        <v>0</v>
      </c>
      <c r="AP18" s="51">
        <v>0</v>
      </c>
    </row>
    <row r="19" spans="1:42" x14ac:dyDescent="0.25">
      <c r="A19" s="130"/>
      <c r="B19" s="47"/>
      <c r="C19" s="201"/>
      <c r="D19" s="203"/>
      <c r="E19" s="201" t="s">
        <v>88</v>
      </c>
      <c r="F19" s="49"/>
      <c r="G19" s="50">
        <v>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1">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50">
        <v>0</v>
      </c>
      <c r="AP19" s="51">
        <v>0</v>
      </c>
    </row>
    <row r="20" spans="1:42" x14ac:dyDescent="0.25">
      <c r="A20" s="130"/>
      <c r="B20" s="36">
        <v>3</v>
      </c>
      <c r="C20" s="52"/>
      <c r="D20" s="38" t="s">
        <v>54</v>
      </c>
      <c r="E20" s="45"/>
      <c r="F20" s="134"/>
      <c r="G20" s="132">
        <v>0</v>
      </c>
      <c r="H20" s="132">
        <v>0</v>
      </c>
      <c r="I20" s="132">
        <v>0</v>
      </c>
      <c r="J20" s="132">
        <v>0</v>
      </c>
      <c r="K20" s="132">
        <v>0</v>
      </c>
      <c r="L20" s="132">
        <v>0</v>
      </c>
      <c r="M20" s="132">
        <v>0</v>
      </c>
      <c r="N20" s="132">
        <v>0</v>
      </c>
      <c r="O20" s="132">
        <v>0</v>
      </c>
      <c r="P20" s="132">
        <v>0</v>
      </c>
      <c r="Q20" s="132">
        <v>0</v>
      </c>
      <c r="R20" s="132">
        <v>0</v>
      </c>
      <c r="S20" s="132">
        <v>0</v>
      </c>
      <c r="T20" s="132">
        <v>0</v>
      </c>
      <c r="U20" s="132">
        <v>0</v>
      </c>
      <c r="V20" s="132">
        <v>0</v>
      </c>
      <c r="W20" s="132">
        <v>0</v>
      </c>
      <c r="X20" s="133">
        <v>0</v>
      </c>
      <c r="Y20" s="132">
        <v>0</v>
      </c>
      <c r="Z20" s="132">
        <v>0</v>
      </c>
      <c r="AA20" s="132">
        <v>0</v>
      </c>
      <c r="AB20" s="132">
        <v>0</v>
      </c>
      <c r="AC20" s="132">
        <v>0</v>
      </c>
      <c r="AD20" s="132">
        <v>0</v>
      </c>
      <c r="AE20" s="132">
        <v>0</v>
      </c>
      <c r="AF20" s="132">
        <v>0</v>
      </c>
      <c r="AG20" s="132">
        <v>0</v>
      </c>
      <c r="AH20" s="132">
        <v>0</v>
      </c>
      <c r="AI20" s="132">
        <v>0</v>
      </c>
      <c r="AJ20" s="132">
        <v>0</v>
      </c>
      <c r="AK20" s="132">
        <v>0</v>
      </c>
      <c r="AL20" s="132">
        <v>0</v>
      </c>
      <c r="AM20" s="132">
        <v>0</v>
      </c>
      <c r="AN20" s="132">
        <v>0</v>
      </c>
      <c r="AO20" s="132">
        <v>0</v>
      </c>
      <c r="AP20" s="133">
        <v>0</v>
      </c>
    </row>
    <row r="21" spans="1:42" x14ac:dyDescent="0.25">
      <c r="A21" s="130"/>
      <c r="B21" s="47">
        <v>4</v>
      </c>
      <c r="C21" s="201"/>
      <c r="D21" s="202" t="s">
        <v>89</v>
      </c>
      <c r="E21" s="199"/>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row>
    <row r="22" spans="1:42" x14ac:dyDescent="0.25">
      <c r="A22" s="137"/>
      <c r="B22" s="57">
        <v>5</v>
      </c>
      <c r="C22" s="58" t="s">
        <v>55</v>
      </c>
      <c r="D22" s="59"/>
      <c r="E22" s="60"/>
      <c r="F22" s="61" t="s">
        <v>90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3">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3">
        <v>0</v>
      </c>
    </row>
    <row r="23" spans="1:42" x14ac:dyDescent="0.25">
      <c r="A23" s="137"/>
      <c r="B23" s="138"/>
      <c r="C23" s="20" t="s">
        <v>57</v>
      </c>
      <c r="D23" s="66"/>
      <c r="E23" s="199"/>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row>
    <row r="24" spans="1:42" x14ac:dyDescent="0.25">
      <c r="A24" s="130"/>
      <c r="B24" s="43"/>
      <c r="C24" s="201"/>
      <c r="D24" s="248" t="s">
        <v>58</v>
      </c>
      <c r="E24" s="249"/>
      <c r="F24" s="69"/>
      <c r="G24" s="50">
        <v>21697</v>
      </c>
      <c r="H24" s="50">
        <v>21950</v>
      </c>
      <c r="I24" s="50">
        <v>21940</v>
      </c>
      <c r="J24" s="50">
        <v>21930</v>
      </c>
      <c r="K24" s="50">
        <v>21910</v>
      </c>
      <c r="L24" s="50">
        <v>21890</v>
      </c>
      <c r="M24" s="50">
        <v>21880</v>
      </c>
      <c r="N24" s="50">
        <v>21860</v>
      </c>
      <c r="O24" s="50">
        <v>21850</v>
      </c>
      <c r="P24" s="50">
        <v>21840</v>
      </c>
      <c r="Q24" s="50">
        <v>21830</v>
      </c>
      <c r="R24" s="50">
        <v>21830</v>
      </c>
      <c r="S24" s="50">
        <v>21820</v>
      </c>
      <c r="T24" s="50">
        <v>21810</v>
      </c>
      <c r="U24" s="50">
        <v>21810</v>
      </c>
      <c r="V24" s="50">
        <v>21800</v>
      </c>
      <c r="W24" s="50">
        <v>21790</v>
      </c>
      <c r="X24" s="51">
        <v>21790</v>
      </c>
      <c r="Y24" s="50">
        <v>21780</v>
      </c>
      <c r="Z24" s="50">
        <v>21780</v>
      </c>
      <c r="AA24" s="50">
        <v>21770</v>
      </c>
      <c r="AB24" s="17">
        <v>21760</v>
      </c>
      <c r="AC24" s="50">
        <v>21760</v>
      </c>
      <c r="AD24" s="17">
        <v>21750</v>
      </c>
      <c r="AE24" s="17">
        <v>21740</v>
      </c>
      <c r="AF24" s="17">
        <v>21740</v>
      </c>
      <c r="AG24" s="17">
        <v>21730</v>
      </c>
      <c r="AH24" s="17">
        <v>21730</v>
      </c>
      <c r="AI24" s="17">
        <v>21720</v>
      </c>
      <c r="AJ24" s="17">
        <v>21710</v>
      </c>
      <c r="AK24" s="17">
        <v>21710</v>
      </c>
      <c r="AL24" s="17">
        <v>21700</v>
      </c>
      <c r="AM24" s="17">
        <v>21690</v>
      </c>
      <c r="AN24" s="17">
        <v>21690</v>
      </c>
      <c r="AO24" s="17">
        <v>21680</v>
      </c>
      <c r="AP24" s="44">
        <v>21670</v>
      </c>
    </row>
    <row r="25" spans="1:42"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row>
    <row r="26" spans="1:42" x14ac:dyDescent="0.25">
      <c r="A26" s="122"/>
      <c r="B26" s="27"/>
      <c r="C26" s="21"/>
      <c r="D26" s="202"/>
      <c r="E26" s="198" t="s">
        <v>60</v>
      </c>
      <c r="F26" s="73"/>
      <c r="G26" s="50">
        <v>811</v>
      </c>
      <c r="H26" s="50">
        <v>811</v>
      </c>
      <c r="I26" s="26">
        <v>811</v>
      </c>
      <c r="J26" s="26">
        <v>811</v>
      </c>
      <c r="K26" s="26">
        <v>811</v>
      </c>
      <c r="L26" s="26">
        <v>811</v>
      </c>
      <c r="M26" s="26">
        <v>811</v>
      </c>
      <c r="N26" s="26">
        <v>592</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row>
    <row r="27" spans="1:42" x14ac:dyDescent="0.25">
      <c r="A27" s="122"/>
      <c r="B27" s="27"/>
      <c r="C27" s="21"/>
      <c r="D27" s="202"/>
      <c r="E27" s="199"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row>
    <row r="28" spans="1:42" x14ac:dyDescent="0.25">
      <c r="A28" s="122"/>
      <c r="B28" s="27"/>
      <c r="C28" s="21"/>
      <c r="D28" s="202"/>
      <c r="E28" s="20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row>
    <row r="29" spans="1:42" x14ac:dyDescent="0.25">
      <c r="A29" s="130"/>
      <c r="B29" s="43"/>
      <c r="C29" s="201"/>
      <c r="D29" s="201" t="s">
        <v>63</v>
      </c>
      <c r="E29" s="202"/>
      <c r="F29" s="30"/>
      <c r="G29" s="50">
        <v>2705</v>
      </c>
      <c r="H29" s="50">
        <v>2705</v>
      </c>
      <c r="I29" s="50">
        <v>1949</v>
      </c>
      <c r="J29" s="50">
        <v>1549</v>
      </c>
      <c r="K29" s="50">
        <v>1639</v>
      </c>
      <c r="L29" s="50">
        <v>1639</v>
      </c>
      <c r="M29" s="50">
        <v>1639</v>
      </c>
      <c r="N29" s="50">
        <v>1639</v>
      </c>
      <c r="O29" s="50">
        <v>1639</v>
      </c>
      <c r="P29" s="50">
        <v>1639</v>
      </c>
      <c r="Q29" s="50">
        <v>1639</v>
      </c>
      <c r="R29" s="50">
        <v>1639</v>
      </c>
      <c r="S29" s="50">
        <v>1639</v>
      </c>
      <c r="T29" s="50">
        <v>271</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42" x14ac:dyDescent="0.25">
      <c r="A30" s="130"/>
      <c r="B30" s="43"/>
      <c r="C30" s="201"/>
      <c r="D30" s="201" t="s">
        <v>64</v>
      </c>
      <c r="E30" s="202"/>
      <c r="F30" s="30"/>
      <c r="G30" s="50">
        <v>0</v>
      </c>
      <c r="H30" s="50">
        <v>0</v>
      </c>
      <c r="I30" s="50">
        <v>781</v>
      </c>
      <c r="J30" s="50">
        <v>936</v>
      </c>
      <c r="K30" s="50">
        <v>936</v>
      </c>
      <c r="L30" s="50">
        <v>936</v>
      </c>
      <c r="M30" s="50">
        <v>936</v>
      </c>
      <c r="N30" s="50">
        <v>936</v>
      </c>
      <c r="O30" s="50">
        <v>936</v>
      </c>
      <c r="P30" s="50">
        <v>936</v>
      </c>
      <c r="Q30" s="50">
        <v>936</v>
      </c>
      <c r="R30" s="50">
        <v>936</v>
      </c>
      <c r="S30" s="50">
        <v>936</v>
      </c>
      <c r="T30" s="50">
        <v>155</v>
      </c>
      <c r="U30" s="50">
        <v>0</v>
      </c>
      <c r="V30" s="50">
        <v>0</v>
      </c>
      <c r="W30" s="50">
        <v>0</v>
      </c>
      <c r="X30" s="51">
        <v>0</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row>
    <row r="31" spans="1:42" x14ac:dyDescent="0.25">
      <c r="A31" s="130"/>
      <c r="B31" s="43"/>
      <c r="C31" s="201"/>
      <c r="D31" s="201" t="s">
        <v>91</v>
      </c>
      <c r="E31" s="201"/>
      <c r="F31" s="74"/>
      <c r="G31" s="50">
        <v>340</v>
      </c>
      <c r="H31" s="50">
        <v>340</v>
      </c>
      <c r="I31" s="50">
        <v>373</v>
      </c>
      <c r="J31" s="50">
        <v>784</v>
      </c>
      <c r="K31" s="50">
        <v>844</v>
      </c>
      <c r="L31" s="50">
        <v>844</v>
      </c>
      <c r="M31" s="50">
        <v>844</v>
      </c>
      <c r="N31" s="50">
        <v>844</v>
      </c>
      <c r="O31" s="50">
        <v>844</v>
      </c>
      <c r="P31" s="50">
        <v>844</v>
      </c>
      <c r="Q31" s="50">
        <v>844</v>
      </c>
      <c r="R31" s="50">
        <v>844</v>
      </c>
      <c r="S31" s="50">
        <v>844</v>
      </c>
      <c r="T31" s="50">
        <v>139</v>
      </c>
      <c r="U31" s="50">
        <v>0</v>
      </c>
      <c r="V31" s="50">
        <v>0</v>
      </c>
      <c r="W31" s="50">
        <v>0</v>
      </c>
      <c r="X31" s="51">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row>
    <row r="32" spans="1:42" x14ac:dyDescent="0.25">
      <c r="A32" s="130"/>
      <c r="B32" s="47"/>
      <c r="C32" s="201"/>
      <c r="D32" s="203" t="s">
        <v>92</v>
      </c>
      <c r="E32" s="201"/>
      <c r="F32" s="49"/>
      <c r="G32" s="50">
        <v>363</v>
      </c>
      <c r="H32" s="50">
        <v>363</v>
      </c>
      <c r="I32" s="50">
        <v>338</v>
      </c>
      <c r="J32" s="50">
        <v>583</v>
      </c>
      <c r="K32" s="50">
        <v>493</v>
      </c>
      <c r="L32" s="50">
        <v>493</v>
      </c>
      <c r="M32" s="50">
        <v>493</v>
      </c>
      <c r="N32" s="50">
        <v>493</v>
      </c>
      <c r="O32" s="50">
        <v>493</v>
      </c>
      <c r="P32" s="50">
        <v>493</v>
      </c>
      <c r="Q32" s="50">
        <v>493</v>
      </c>
      <c r="R32" s="50">
        <v>493</v>
      </c>
      <c r="S32" s="50">
        <v>493</v>
      </c>
      <c r="T32" s="50">
        <v>2418</v>
      </c>
      <c r="U32" s="50">
        <v>2835</v>
      </c>
      <c r="V32" s="50">
        <v>2872</v>
      </c>
      <c r="W32" s="50">
        <v>2910</v>
      </c>
      <c r="X32" s="50">
        <v>2948</v>
      </c>
      <c r="Y32" s="50">
        <v>2986</v>
      </c>
      <c r="Z32" s="50">
        <v>3022</v>
      </c>
      <c r="AA32" s="50">
        <v>3060</v>
      </c>
      <c r="AB32" s="50">
        <v>3068</v>
      </c>
      <c r="AC32" s="50">
        <v>3068</v>
      </c>
      <c r="AD32" s="50">
        <v>3068</v>
      </c>
      <c r="AE32" s="50">
        <v>3068</v>
      </c>
      <c r="AF32" s="50">
        <v>3068</v>
      </c>
      <c r="AG32" s="50">
        <v>3068</v>
      </c>
      <c r="AH32" s="50">
        <v>3068</v>
      </c>
      <c r="AI32" s="50">
        <v>3068</v>
      </c>
      <c r="AJ32" s="50">
        <v>3068</v>
      </c>
      <c r="AK32" s="50">
        <v>3068</v>
      </c>
      <c r="AL32" s="50">
        <v>3068</v>
      </c>
      <c r="AM32" s="50">
        <v>3068</v>
      </c>
      <c r="AN32" s="50">
        <v>3068</v>
      </c>
      <c r="AO32" s="50">
        <v>3068</v>
      </c>
      <c r="AP32" s="51">
        <v>3068</v>
      </c>
    </row>
    <row r="33" spans="1:42" x14ac:dyDescent="0.25">
      <c r="A33" s="130"/>
      <c r="B33" s="27"/>
      <c r="C33" s="21"/>
      <c r="D33" s="246" t="s">
        <v>93</v>
      </c>
      <c r="E33" s="247"/>
      <c r="F33" s="30"/>
      <c r="G33" s="50">
        <v>766</v>
      </c>
      <c r="H33" s="50">
        <v>777</v>
      </c>
      <c r="I33" s="50">
        <v>777</v>
      </c>
      <c r="J33" s="50">
        <v>777</v>
      </c>
      <c r="K33" s="50">
        <v>777</v>
      </c>
      <c r="L33" s="50">
        <v>777</v>
      </c>
      <c r="M33" s="50">
        <v>777</v>
      </c>
      <c r="N33" s="50">
        <v>777</v>
      </c>
      <c r="O33" s="50">
        <v>777</v>
      </c>
      <c r="P33" s="50">
        <v>777</v>
      </c>
      <c r="Q33" s="50">
        <v>777</v>
      </c>
      <c r="R33" s="50">
        <v>777</v>
      </c>
      <c r="S33" s="50">
        <v>777</v>
      </c>
      <c r="T33" s="50">
        <v>777</v>
      </c>
      <c r="U33" s="50">
        <v>777</v>
      </c>
      <c r="V33" s="50">
        <v>777</v>
      </c>
      <c r="W33" s="50">
        <v>777</v>
      </c>
      <c r="X33" s="51">
        <v>777</v>
      </c>
      <c r="Y33" s="50">
        <v>777</v>
      </c>
      <c r="Z33" s="50">
        <v>777</v>
      </c>
      <c r="AA33" s="50">
        <v>777</v>
      </c>
      <c r="AB33" s="50">
        <v>777</v>
      </c>
      <c r="AC33" s="50">
        <v>777</v>
      </c>
      <c r="AD33" s="50">
        <v>777</v>
      </c>
      <c r="AE33" s="50">
        <v>777</v>
      </c>
      <c r="AF33" s="50">
        <v>777</v>
      </c>
      <c r="AG33" s="50">
        <v>777</v>
      </c>
      <c r="AH33" s="50">
        <v>777</v>
      </c>
      <c r="AI33" s="50">
        <v>777</v>
      </c>
      <c r="AJ33" s="50">
        <v>777</v>
      </c>
      <c r="AK33" s="50">
        <v>777</v>
      </c>
      <c r="AL33" s="50">
        <v>777</v>
      </c>
      <c r="AM33" s="50">
        <v>777</v>
      </c>
      <c r="AN33" s="50">
        <v>777</v>
      </c>
      <c r="AO33" s="50">
        <v>777</v>
      </c>
      <c r="AP33" s="51">
        <v>777</v>
      </c>
    </row>
    <row r="34" spans="1:42" x14ac:dyDescent="0.25">
      <c r="A34" s="122"/>
      <c r="B34" s="27"/>
      <c r="C34" s="21"/>
      <c r="D34" s="198" t="s">
        <v>65</v>
      </c>
      <c r="E34" s="201"/>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0</v>
      </c>
      <c r="Y34" s="26">
        <v>60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row>
    <row r="35" spans="1:42" x14ac:dyDescent="0.25">
      <c r="A35" s="122"/>
      <c r="B35" s="27"/>
      <c r="C35" s="21"/>
      <c r="D35" s="198" t="s">
        <v>66</v>
      </c>
      <c r="E35" s="199"/>
      <c r="F35" s="30"/>
      <c r="G35" s="26">
        <v>0</v>
      </c>
      <c r="H35" s="26">
        <v>0</v>
      </c>
      <c r="I35" s="26">
        <v>0</v>
      </c>
      <c r="J35" s="26">
        <v>0</v>
      </c>
      <c r="K35" s="26">
        <v>0</v>
      </c>
      <c r="L35" s="26">
        <v>239</v>
      </c>
      <c r="M35" s="26">
        <v>239</v>
      </c>
      <c r="N35" s="26">
        <v>239</v>
      </c>
      <c r="O35" s="26">
        <v>239</v>
      </c>
      <c r="P35" s="26">
        <v>239</v>
      </c>
      <c r="Q35" s="26">
        <v>239</v>
      </c>
      <c r="R35" s="26">
        <v>239</v>
      </c>
      <c r="S35" s="26">
        <v>239</v>
      </c>
      <c r="T35" s="26">
        <v>239</v>
      </c>
      <c r="U35" s="26">
        <v>239</v>
      </c>
      <c r="V35" s="26">
        <v>239</v>
      </c>
      <c r="W35" s="26">
        <v>239</v>
      </c>
      <c r="X35" s="71">
        <v>239</v>
      </c>
      <c r="Y35" s="26">
        <v>239</v>
      </c>
      <c r="Z35" s="26">
        <v>239</v>
      </c>
      <c r="AA35" s="26">
        <v>239</v>
      </c>
      <c r="AB35" s="26">
        <v>239</v>
      </c>
      <c r="AC35" s="26">
        <v>239</v>
      </c>
      <c r="AD35" s="26">
        <v>239</v>
      </c>
      <c r="AE35" s="26">
        <v>239</v>
      </c>
      <c r="AF35" s="26">
        <v>239</v>
      </c>
      <c r="AG35" s="26">
        <v>239</v>
      </c>
      <c r="AH35" s="26">
        <v>239</v>
      </c>
      <c r="AI35" s="26">
        <v>239</v>
      </c>
      <c r="AJ35" s="26">
        <v>239</v>
      </c>
      <c r="AK35" s="26">
        <v>239</v>
      </c>
      <c r="AL35" s="26">
        <v>239</v>
      </c>
      <c r="AM35" s="26">
        <v>239</v>
      </c>
      <c r="AN35" s="26">
        <v>239</v>
      </c>
      <c r="AO35" s="26">
        <v>239</v>
      </c>
      <c r="AP35" s="71">
        <v>239</v>
      </c>
    </row>
    <row r="36" spans="1:42" ht="15.75" thickBot="1" x14ac:dyDescent="0.3">
      <c r="A36" s="122"/>
      <c r="B36" s="75">
        <v>6</v>
      </c>
      <c r="C36" s="76" t="s">
        <v>94</v>
      </c>
      <c r="D36" s="37"/>
      <c r="E36" s="77"/>
      <c r="F36" s="78"/>
      <c r="G36" s="79">
        <v>29989</v>
      </c>
      <c r="H36" s="79">
        <v>30253</v>
      </c>
      <c r="I36" s="79">
        <v>30276</v>
      </c>
      <c r="J36" s="79">
        <v>30677</v>
      </c>
      <c r="K36" s="79">
        <v>30717</v>
      </c>
      <c r="L36" s="79">
        <v>30936</v>
      </c>
      <c r="M36" s="79">
        <v>30926</v>
      </c>
      <c r="N36" s="79">
        <v>30687</v>
      </c>
      <c r="O36" s="79">
        <v>30085</v>
      </c>
      <c r="P36" s="79">
        <v>30075</v>
      </c>
      <c r="Q36" s="79">
        <v>30065</v>
      </c>
      <c r="R36" s="79">
        <v>30065</v>
      </c>
      <c r="S36" s="79">
        <v>30055</v>
      </c>
      <c r="T36" s="79">
        <v>29116</v>
      </c>
      <c r="U36" s="79">
        <v>28968</v>
      </c>
      <c r="V36" s="79">
        <v>28995</v>
      </c>
      <c r="W36" s="79">
        <v>29023</v>
      </c>
      <c r="X36" s="80">
        <v>29061</v>
      </c>
      <c r="Y36" s="79">
        <v>29149</v>
      </c>
      <c r="Z36" s="79">
        <v>29275</v>
      </c>
      <c r="AA36" s="79">
        <v>29303</v>
      </c>
      <c r="AB36" s="79">
        <v>29301</v>
      </c>
      <c r="AC36" s="79">
        <v>29301</v>
      </c>
      <c r="AD36" s="79">
        <v>29291</v>
      </c>
      <c r="AE36" s="79">
        <v>29281</v>
      </c>
      <c r="AF36" s="79">
        <v>29281</v>
      </c>
      <c r="AG36" s="79">
        <v>29271</v>
      </c>
      <c r="AH36" s="79">
        <v>29271</v>
      </c>
      <c r="AI36" s="79">
        <v>29261</v>
      </c>
      <c r="AJ36" s="79">
        <v>29251</v>
      </c>
      <c r="AK36" s="79">
        <v>29251</v>
      </c>
      <c r="AL36" s="79">
        <v>29241</v>
      </c>
      <c r="AM36" s="79">
        <v>29231</v>
      </c>
      <c r="AN36" s="79">
        <v>29231</v>
      </c>
      <c r="AO36" s="79">
        <v>29221</v>
      </c>
      <c r="AP36" s="80">
        <v>29211</v>
      </c>
    </row>
    <row r="37" spans="1:42" ht="15.75" thickBot="1" x14ac:dyDescent="0.3">
      <c r="A37" s="122"/>
      <c r="B37" s="81">
        <v>7</v>
      </c>
      <c r="C37" s="82" t="s">
        <v>68</v>
      </c>
      <c r="D37" s="82"/>
      <c r="E37" s="82"/>
      <c r="F37" s="141" t="s">
        <v>95</v>
      </c>
      <c r="G37" s="84">
        <v>29989</v>
      </c>
      <c r="H37" s="84">
        <v>30253</v>
      </c>
      <c r="I37" s="84">
        <v>30276</v>
      </c>
      <c r="J37" s="84">
        <v>30677</v>
      </c>
      <c r="K37" s="84">
        <v>30717</v>
      </c>
      <c r="L37" s="84">
        <v>30936</v>
      </c>
      <c r="M37" s="84">
        <v>30926</v>
      </c>
      <c r="N37" s="84">
        <v>30687</v>
      </c>
      <c r="O37" s="84">
        <v>30085</v>
      </c>
      <c r="P37" s="84">
        <v>30075</v>
      </c>
      <c r="Q37" s="84">
        <v>30065</v>
      </c>
      <c r="R37" s="84">
        <v>30065</v>
      </c>
      <c r="S37" s="84">
        <v>30055</v>
      </c>
      <c r="T37" s="84">
        <v>29116</v>
      </c>
      <c r="U37" s="84">
        <v>28968</v>
      </c>
      <c r="V37" s="84">
        <v>28995</v>
      </c>
      <c r="W37" s="84">
        <v>29023</v>
      </c>
      <c r="X37" s="85">
        <v>29061</v>
      </c>
      <c r="Y37" s="84">
        <v>29149</v>
      </c>
      <c r="Z37" s="84">
        <v>29275</v>
      </c>
      <c r="AA37" s="84">
        <v>29303</v>
      </c>
      <c r="AB37" s="84">
        <v>29301</v>
      </c>
      <c r="AC37" s="84">
        <v>29301</v>
      </c>
      <c r="AD37" s="84">
        <v>29291</v>
      </c>
      <c r="AE37" s="84">
        <v>29281</v>
      </c>
      <c r="AF37" s="84">
        <v>29281</v>
      </c>
      <c r="AG37" s="84">
        <v>29271</v>
      </c>
      <c r="AH37" s="84">
        <v>29271</v>
      </c>
      <c r="AI37" s="84">
        <v>29261</v>
      </c>
      <c r="AJ37" s="84">
        <v>29251</v>
      </c>
      <c r="AK37" s="84">
        <v>29251</v>
      </c>
      <c r="AL37" s="84">
        <v>29241</v>
      </c>
      <c r="AM37" s="84">
        <v>29231</v>
      </c>
      <c r="AN37" s="84">
        <v>29231</v>
      </c>
      <c r="AO37" s="84">
        <v>29221</v>
      </c>
      <c r="AP37" s="85">
        <v>29211</v>
      </c>
    </row>
    <row r="38" spans="1:42" ht="15.75" thickBot="1" x14ac:dyDescent="0.3">
      <c r="A38" s="122"/>
      <c r="B38" s="142"/>
      <c r="C38" s="142"/>
      <c r="D38" s="202"/>
      <c r="E38" s="202"/>
      <c r="F38" s="14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42"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row>
    <row r="40" spans="1:42" x14ac:dyDescent="0.25">
      <c r="A40" s="122"/>
      <c r="B40" s="146"/>
      <c r="C40" s="147"/>
      <c r="D40" s="206" t="s">
        <v>138</v>
      </c>
      <c r="E40" s="206"/>
      <c r="F40" s="148"/>
      <c r="G40" s="26">
        <v>24599</v>
      </c>
      <c r="H40" s="26">
        <v>25176</v>
      </c>
      <c r="I40" s="26">
        <v>25351</v>
      </c>
      <c r="J40" s="26">
        <v>25530</v>
      </c>
      <c r="K40" s="26">
        <v>25680</v>
      </c>
      <c r="L40" s="26">
        <v>26005</v>
      </c>
      <c r="M40" s="26">
        <v>26375</v>
      </c>
      <c r="N40" s="26">
        <v>26562</v>
      </c>
      <c r="O40" s="26">
        <v>26932</v>
      </c>
      <c r="P40" s="26">
        <v>27283</v>
      </c>
      <c r="Q40" s="26">
        <v>27641</v>
      </c>
      <c r="R40" s="26">
        <v>27994</v>
      </c>
      <c r="S40" s="26">
        <v>28353</v>
      </c>
      <c r="T40" s="26">
        <v>28706</v>
      </c>
      <c r="U40" s="26">
        <v>29055</v>
      </c>
      <c r="V40" s="26">
        <v>29414</v>
      </c>
      <c r="W40" s="26">
        <v>29777</v>
      </c>
      <c r="X40" s="71">
        <v>30141</v>
      </c>
      <c r="Y40" s="26">
        <v>30505</v>
      </c>
      <c r="Z40" s="26">
        <v>30870</v>
      </c>
      <c r="AA40" s="26">
        <v>31235</v>
      </c>
      <c r="AB40" s="26">
        <v>31600</v>
      </c>
      <c r="AC40" s="26">
        <v>31966</v>
      </c>
      <c r="AD40" s="26">
        <v>32331</v>
      </c>
      <c r="AE40" s="26">
        <v>32696</v>
      </c>
      <c r="AF40" s="26">
        <v>33062</v>
      </c>
      <c r="AG40" s="26">
        <v>33427</v>
      </c>
      <c r="AH40" s="26">
        <v>33792</v>
      </c>
      <c r="AI40" s="26">
        <v>34157</v>
      </c>
      <c r="AJ40" s="26">
        <v>34523</v>
      </c>
      <c r="AK40" s="26">
        <v>34888</v>
      </c>
      <c r="AL40" s="26">
        <v>35253</v>
      </c>
      <c r="AM40" s="26">
        <v>35619</v>
      </c>
      <c r="AN40" s="26">
        <v>35984</v>
      </c>
      <c r="AO40" s="26">
        <v>36349</v>
      </c>
      <c r="AP40" s="71">
        <v>36715</v>
      </c>
    </row>
    <row r="41" spans="1:42" x14ac:dyDescent="0.25">
      <c r="A41" s="122"/>
      <c r="B41" s="146"/>
      <c r="C41" s="147"/>
      <c r="D41" s="203" t="s">
        <v>97</v>
      </c>
      <c r="E41" s="200"/>
      <c r="F41" s="150"/>
      <c r="G41" s="26">
        <v>0</v>
      </c>
      <c r="H41" s="26">
        <v>0</v>
      </c>
      <c r="I41" s="26">
        <v>0</v>
      </c>
      <c r="J41" s="26">
        <v>0</v>
      </c>
      <c r="K41" s="26">
        <v>0</v>
      </c>
      <c r="L41" s="26">
        <v>0</v>
      </c>
      <c r="M41" s="26">
        <v>0</v>
      </c>
      <c r="N41" s="26">
        <v>0</v>
      </c>
      <c r="O41" s="26">
        <v>0</v>
      </c>
      <c r="P41" s="26">
        <v>0</v>
      </c>
      <c r="Q41" s="26">
        <v>0</v>
      </c>
      <c r="R41" s="26">
        <v>0</v>
      </c>
      <c r="S41" s="26">
        <v>0</v>
      </c>
      <c r="T41" s="26">
        <v>10</v>
      </c>
      <c r="U41" s="26">
        <v>20</v>
      </c>
      <c r="V41" s="26">
        <v>30</v>
      </c>
      <c r="W41" s="26">
        <v>30</v>
      </c>
      <c r="X41" s="71">
        <v>35</v>
      </c>
      <c r="Y41" s="26">
        <v>30</v>
      </c>
      <c r="Z41" s="26">
        <v>10</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row>
    <row r="42" spans="1:42" x14ac:dyDescent="0.25">
      <c r="A42" s="122"/>
      <c r="B42" s="146"/>
      <c r="C42" s="147"/>
      <c r="D42" s="204" t="s">
        <v>72</v>
      </c>
      <c r="E42" s="205"/>
      <c r="F42" s="151"/>
      <c r="G42" s="26">
        <v>-62</v>
      </c>
      <c r="H42" s="26">
        <v>-173</v>
      </c>
      <c r="I42" s="26">
        <v>-271</v>
      </c>
      <c r="J42" s="26">
        <v>-356</v>
      </c>
      <c r="K42" s="26">
        <v>-436</v>
      </c>
      <c r="L42" s="26">
        <v>-509</v>
      </c>
      <c r="M42" s="26">
        <v>-583</v>
      </c>
      <c r="N42" s="26">
        <v>-643</v>
      </c>
      <c r="O42" s="26">
        <v>-693</v>
      </c>
      <c r="P42" s="26">
        <v>-740</v>
      </c>
      <c r="Q42" s="26">
        <v>-782</v>
      </c>
      <c r="R42" s="26">
        <v>-805</v>
      </c>
      <c r="S42" s="26">
        <v>-820</v>
      </c>
      <c r="T42" s="26">
        <v>-841</v>
      </c>
      <c r="U42" s="26">
        <v>-865</v>
      </c>
      <c r="V42" s="26">
        <v>-866</v>
      </c>
      <c r="W42" s="26">
        <v>-850</v>
      </c>
      <c r="X42" s="71">
        <v>-832</v>
      </c>
      <c r="Y42" s="26">
        <v>-816</v>
      </c>
      <c r="Z42" s="26">
        <v>-803</v>
      </c>
      <c r="AA42" s="26">
        <v>-779</v>
      </c>
      <c r="AB42" s="26">
        <v>-743</v>
      </c>
      <c r="AC42" s="26">
        <v>-711</v>
      </c>
      <c r="AD42" s="26">
        <v>-682</v>
      </c>
      <c r="AE42" s="26">
        <v>-657</v>
      </c>
      <c r="AF42" s="26">
        <v>-628</v>
      </c>
      <c r="AG42" s="26">
        <v>-598</v>
      </c>
      <c r="AH42" s="26">
        <v>-568</v>
      </c>
      <c r="AI42" s="26">
        <v>-540</v>
      </c>
      <c r="AJ42" s="26">
        <v>-516</v>
      </c>
      <c r="AK42" s="26">
        <v>-487</v>
      </c>
      <c r="AL42" s="26">
        <v>-459</v>
      </c>
      <c r="AM42" s="26">
        <v>-431</v>
      </c>
      <c r="AN42" s="26">
        <v>-404</v>
      </c>
      <c r="AO42" s="26">
        <v>-377</v>
      </c>
      <c r="AP42" s="71">
        <v>-349</v>
      </c>
    </row>
    <row r="43" spans="1:42" x14ac:dyDescent="0.25">
      <c r="A43" s="122"/>
      <c r="B43" s="152">
        <v>8</v>
      </c>
      <c r="C43" s="53" t="s">
        <v>98</v>
      </c>
      <c r="D43" s="53"/>
      <c r="E43" s="53"/>
      <c r="F43" s="153"/>
      <c r="G43" s="132">
        <v>24537</v>
      </c>
      <c r="H43" s="132">
        <v>25003</v>
      </c>
      <c r="I43" s="132">
        <v>25080</v>
      </c>
      <c r="J43" s="132">
        <v>25174</v>
      </c>
      <c r="K43" s="132">
        <v>25244</v>
      </c>
      <c r="L43" s="132">
        <v>25496</v>
      </c>
      <c r="M43" s="132">
        <v>25792</v>
      </c>
      <c r="N43" s="132">
        <v>25919</v>
      </c>
      <c r="O43" s="132">
        <v>26239</v>
      </c>
      <c r="P43" s="132">
        <v>26543</v>
      </c>
      <c r="Q43" s="132">
        <v>26859</v>
      </c>
      <c r="R43" s="132">
        <v>27189</v>
      </c>
      <c r="S43" s="132">
        <v>27533</v>
      </c>
      <c r="T43" s="132">
        <v>27875</v>
      </c>
      <c r="U43" s="132">
        <v>28210</v>
      </c>
      <c r="V43" s="132">
        <v>28578</v>
      </c>
      <c r="W43" s="132">
        <v>28957</v>
      </c>
      <c r="X43" s="133">
        <v>29344</v>
      </c>
      <c r="Y43" s="132">
        <v>29719</v>
      </c>
      <c r="Z43" s="132">
        <v>30077</v>
      </c>
      <c r="AA43" s="132">
        <v>30456</v>
      </c>
      <c r="AB43" s="132">
        <v>30857</v>
      </c>
      <c r="AC43" s="132">
        <v>31255</v>
      </c>
      <c r="AD43" s="132">
        <v>31649</v>
      </c>
      <c r="AE43" s="132">
        <v>32039</v>
      </c>
      <c r="AF43" s="132">
        <v>32434</v>
      </c>
      <c r="AG43" s="132">
        <v>32829</v>
      </c>
      <c r="AH43" s="132">
        <v>33224</v>
      </c>
      <c r="AI43" s="132">
        <v>33617</v>
      </c>
      <c r="AJ43" s="132">
        <v>34007</v>
      </c>
      <c r="AK43" s="132">
        <v>34401</v>
      </c>
      <c r="AL43" s="132">
        <v>34794</v>
      </c>
      <c r="AM43" s="132">
        <v>35188</v>
      </c>
      <c r="AN43" s="132">
        <v>35580</v>
      </c>
      <c r="AO43" s="132">
        <v>35972</v>
      </c>
      <c r="AP43" s="133">
        <v>36366</v>
      </c>
    </row>
    <row r="44" spans="1:42" x14ac:dyDescent="0.25">
      <c r="A44" s="130"/>
      <c r="B44" s="47"/>
      <c r="C44" s="201"/>
      <c r="D44" s="201" t="s">
        <v>74</v>
      </c>
      <c r="E44" s="201"/>
      <c r="F44" s="74"/>
      <c r="G44" s="50">
        <v>3293</v>
      </c>
      <c r="H44" s="50">
        <v>3156</v>
      </c>
      <c r="I44" s="50">
        <v>3156</v>
      </c>
      <c r="J44" s="50">
        <v>2115</v>
      </c>
      <c r="K44" s="50">
        <v>2012</v>
      </c>
      <c r="L44" s="50">
        <v>2012</v>
      </c>
      <c r="M44" s="50">
        <v>2012</v>
      </c>
      <c r="N44" s="50">
        <v>2012</v>
      </c>
      <c r="O44" s="50">
        <v>2012</v>
      </c>
      <c r="P44" s="50">
        <v>2012</v>
      </c>
      <c r="Q44" s="50">
        <v>2012</v>
      </c>
      <c r="R44" s="50">
        <v>2012</v>
      </c>
      <c r="S44" s="50">
        <v>2012</v>
      </c>
      <c r="T44" s="50">
        <v>249</v>
      </c>
      <c r="U44" s="50">
        <v>145</v>
      </c>
      <c r="V44" s="50">
        <v>145</v>
      </c>
      <c r="W44" s="50">
        <v>145</v>
      </c>
      <c r="X44" s="44">
        <v>145</v>
      </c>
      <c r="Y44" s="50">
        <v>145</v>
      </c>
      <c r="Z44" s="50">
        <v>145</v>
      </c>
      <c r="AA44" s="50">
        <v>145</v>
      </c>
      <c r="AB44" s="50">
        <v>145</v>
      </c>
      <c r="AC44" s="50">
        <v>145</v>
      </c>
      <c r="AD44" s="50">
        <v>145</v>
      </c>
      <c r="AE44" s="50">
        <v>145</v>
      </c>
      <c r="AF44" s="50">
        <v>145</v>
      </c>
      <c r="AG44" s="50">
        <v>145</v>
      </c>
      <c r="AH44" s="50">
        <v>145</v>
      </c>
      <c r="AI44" s="50">
        <v>145</v>
      </c>
      <c r="AJ44" s="50">
        <v>145</v>
      </c>
      <c r="AK44" s="50">
        <v>145</v>
      </c>
      <c r="AL44" s="50">
        <v>145</v>
      </c>
      <c r="AM44" s="50">
        <v>145</v>
      </c>
      <c r="AN44" s="50">
        <v>145</v>
      </c>
      <c r="AO44" s="50">
        <v>145</v>
      </c>
      <c r="AP44" s="51">
        <v>145</v>
      </c>
    </row>
    <row r="45" spans="1:42" x14ac:dyDescent="0.25">
      <c r="A45" s="130"/>
      <c r="B45" s="47"/>
      <c r="C45" s="154"/>
      <c r="D45" s="155" t="s">
        <v>75</v>
      </c>
      <c r="E45" s="201"/>
      <c r="F45" s="156"/>
      <c r="G45" s="50">
        <v>0</v>
      </c>
      <c r="H45" s="50">
        <v>0</v>
      </c>
      <c r="I45" s="50">
        <v>0</v>
      </c>
      <c r="J45" s="50">
        <v>162</v>
      </c>
      <c r="K45" s="50">
        <v>162</v>
      </c>
      <c r="L45" s="50">
        <v>162</v>
      </c>
      <c r="M45" s="50">
        <v>162</v>
      </c>
      <c r="N45" s="50">
        <v>162</v>
      </c>
      <c r="O45" s="50">
        <v>162</v>
      </c>
      <c r="P45" s="50">
        <v>162</v>
      </c>
      <c r="Q45" s="50">
        <v>162</v>
      </c>
      <c r="R45" s="50">
        <v>162</v>
      </c>
      <c r="S45" s="50">
        <v>162</v>
      </c>
      <c r="T45" s="50">
        <v>0</v>
      </c>
      <c r="U45" s="50">
        <v>0</v>
      </c>
      <c r="V45" s="50">
        <v>0</v>
      </c>
      <c r="W45" s="50">
        <v>0</v>
      </c>
      <c r="X45" s="51">
        <v>0</v>
      </c>
      <c r="Y45" s="64">
        <v>0</v>
      </c>
      <c r="Z45" s="64">
        <v>0</v>
      </c>
      <c r="AA45" s="64">
        <v>0</v>
      </c>
      <c r="AB45" s="64">
        <v>0</v>
      </c>
      <c r="AC45" s="64">
        <v>0</v>
      </c>
      <c r="AD45" s="64">
        <v>0</v>
      </c>
      <c r="AE45" s="64">
        <v>0</v>
      </c>
      <c r="AF45" s="64">
        <v>0</v>
      </c>
      <c r="AG45" s="64">
        <v>0</v>
      </c>
      <c r="AH45" s="64">
        <v>0</v>
      </c>
      <c r="AI45" s="64">
        <v>0</v>
      </c>
      <c r="AJ45" s="64">
        <v>0</v>
      </c>
      <c r="AK45" s="64">
        <v>0</v>
      </c>
      <c r="AL45" s="64">
        <v>0</v>
      </c>
      <c r="AM45" s="64">
        <v>0</v>
      </c>
      <c r="AN45" s="64">
        <v>0</v>
      </c>
      <c r="AO45" s="64">
        <v>0</v>
      </c>
      <c r="AP45" s="51">
        <v>0</v>
      </c>
    </row>
    <row r="46" spans="1:42" x14ac:dyDescent="0.25">
      <c r="A46" s="130"/>
      <c r="B46" s="47"/>
      <c r="C46" s="154"/>
      <c r="D46" s="251" t="s">
        <v>99</v>
      </c>
      <c r="E46" s="252"/>
      <c r="F46" s="157"/>
      <c r="G46" s="17">
        <v>-91</v>
      </c>
      <c r="H46" s="17">
        <v>0</v>
      </c>
      <c r="I46" s="17">
        <v>0</v>
      </c>
      <c r="J46" s="17">
        <v>-309</v>
      </c>
      <c r="K46" s="17">
        <v>-370</v>
      </c>
      <c r="L46" s="17">
        <v>-370</v>
      </c>
      <c r="M46" s="17">
        <v>-370</v>
      </c>
      <c r="N46" s="17">
        <v>-370</v>
      </c>
      <c r="O46" s="17">
        <v>-370</v>
      </c>
      <c r="P46" s="17">
        <v>-370</v>
      </c>
      <c r="Q46" s="17">
        <v>-370</v>
      </c>
      <c r="R46" s="17">
        <v>-370</v>
      </c>
      <c r="S46" s="17">
        <v>-370</v>
      </c>
      <c r="T46" s="17">
        <v>-61</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row>
    <row r="47" spans="1:42" ht="15.75" thickBot="1" x14ac:dyDescent="0.3">
      <c r="A47" s="122"/>
      <c r="B47" s="36">
        <v>9</v>
      </c>
      <c r="C47" s="38" t="s">
        <v>100</v>
      </c>
      <c r="D47" s="52"/>
      <c r="E47" s="45"/>
      <c r="F47" s="159"/>
      <c r="G47" s="160">
        <v>3202</v>
      </c>
      <c r="H47" s="160">
        <v>3156</v>
      </c>
      <c r="I47" s="160">
        <v>3156</v>
      </c>
      <c r="J47" s="160">
        <v>1968</v>
      </c>
      <c r="K47" s="160">
        <v>1804</v>
      </c>
      <c r="L47" s="160">
        <v>1804</v>
      </c>
      <c r="M47" s="160">
        <v>1804</v>
      </c>
      <c r="N47" s="160">
        <v>1804</v>
      </c>
      <c r="O47" s="160">
        <v>1804</v>
      </c>
      <c r="P47" s="160">
        <v>1804</v>
      </c>
      <c r="Q47" s="160">
        <v>1804</v>
      </c>
      <c r="R47" s="160">
        <v>1804</v>
      </c>
      <c r="S47" s="160">
        <v>1804</v>
      </c>
      <c r="T47" s="160">
        <v>188</v>
      </c>
      <c r="U47" s="160">
        <v>145</v>
      </c>
      <c r="V47" s="160">
        <v>145</v>
      </c>
      <c r="W47" s="160">
        <v>145</v>
      </c>
      <c r="X47" s="161">
        <v>145</v>
      </c>
      <c r="Y47" s="160">
        <v>145</v>
      </c>
      <c r="Z47" s="160">
        <v>145</v>
      </c>
      <c r="AA47" s="160">
        <v>145</v>
      </c>
      <c r="AB47" s="160">
        <v>145</v>
      </c>
      <c r="AC47" s="160">
        <v>145</v>
      </c>
      <c r="AD47" s="160">
        <v>145</v>
      </c>
      <c r="AE47" s="160">
        <v>145</v>
      </c>
      <c r="AF47" s="160">
        <v>145</v>
      </c>
      <c r="AG47" s="160">
        <v>145</v>
      </c>
      <c r="AH47" s="160">
        <v>145</v>
      </c>
      <c r="AI47" s="160">
        <v>145</v>
      </c>
      <c r="AJ47" s="160">
        <v>145</v>
      </c>
      <c r="AK47" s="160">
        <v>145</v>
      </c>
      <c r="AL47" s="160">
        <v>145</v>
      </c>
      <c r="AM47" s="160">
        <v>145</v>
      </c>
      <c r="AN47" s="160">
        <v>145</v>
      </c>
      <c r="AO47" s="160">
        <v>145</v>
      </c>
      <c r="AP47" s="161">
        <v>145</v>
      </c>
    </row>
    <row r="48" spans="1:42" ht="15.75" thickBot="1" x14ac:dyDescent="0.3">
      <c r="A48" s="122"/>
      <c r="B48" s="162">
        <v>10</v>
      </c>
      <c r="C48" s="163" t="s">
        <v>101</v>
      </c>
      <c r="D48" s="163"/>
      <c r="E48" s="163"/>
      <c r="F48" s="164" t="s">
        <v>102</v>
      </c>
      <c r="G48" s="165">
        <v>27739</v>
      </c>
      <c r="H48" s="165">
        <v>28159</v>
      </c>
      <c r="I48" s="165">
        <v>28236</v>
      </c>
      <c r="J48" s="165">
        <v>27142</v>
      </c>
      <c r="K48" s="165">
        <v>27048</v>
      </c>
      <c r="L48" s="165">
        <v>27300</v>
      </c>
      <c r="M48" s="165">
        <v>27596</v>
      </c>
      <c r="N48" s="165">
        <v>27723</v>
      </c>
      <c r="O48" s="165">
        <v>28043</v>
      </c>
      <c r="P48" s="165">
        <v>28347</v>
      </c>
      <c r="Q48" s="165">
        <v>28663</v>
      </c>
      <c r="R48" s="165">
        <v>28993</v>
      </c>
      <c r="S48" s="165">
        <v>29337</v>
      </c>
      <c r="T48" s="165">
        <v>28063</v>
      </c>
      <c r="U48" s="165">
        <v>28355</v>
      </c>
      <c r="V48" s="165">
        <v>28723</v>
      </c>
      <c r="W48" s="165">
        <v>29102</v>
      </c>
      <c r="X48" s="86">
        <v>29489</v>
      </c>
      <c r="Y48" s="165">
        <v>29864</v>
      </c>
      <c r="Z48" s="165">
        <v>30222</v>
      </c>
      <c r="AA48" s="165">
        <v>30601</v>
      </c>
      <c r="AB48" s="165">
        <v>31002</v>
      </c>
      <c r="AC48" s="165">
        <v>31400</v>
      </c>
      <c r="AD48" s="165">
        <v>31794</v>
      </c>
      <c r="AE48" s="165">
        <v>32184</v>
      </c>
      <c r="AF48" s="165">
        <v>32579</v>
      </c>
      <c r="AG48" s="165">
        <v>32974</v>
      </c>
      <c r="AH48" s="165">
        <v>33369</v>
      </c>
      <c r="AI48" s="165">
        <v>33762</v>
      </c>
      <c r="AJ48" s="165">
        <v>34152</v>
      </c>
      <c r="AK48" s="165">
        <v>34546</v>
      </c>
      <c r="AL48" s="165">
        <v>34939</v>
      </c>
      <c r="AM48" s="165">
        <v>35333</v>
      </c>
      <c r="AN48" s="165">
        <v>35725</v>
      </c>
      <c r="AO48" s="165">
        <v>36117</v>
      </c>
      <c r="AP48" s="86">
        <v>36511</v>
      </c>
    </row>
    <row r="49" spans="1:42" ht="15.75" thickBot="1" x14ac:dyDescent="0.3">
      <c r="A49" s="122"/>
      <c r="B49" s="142"/>
      <c r="C49" s="142"/>
      <c r="D49" s="202"/>
      <c r="E49" s="202"/>
      <c r="F49" s="143"/>
      <c r="G49" s="26"/>
      <c r="H49" s="26"/>
      <c r="I49" s="50"/>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row>
    <row r="50" spans="1:42" x14ac:dyDescent="0.25">
      <c r="A50" s="122"/>
      <c r="B50" s="166">
        <v>11</v>
      </c>
      <c r="C50" s="167" t="s">
        <v>80</v>
      </c>
      <c r="D50" s="167"/>
      <c r="E50" s="167"/>
      <c r="F50" s="168" t="s">
        <v>103</v>
      </c>
      <c r="G50" s="169">
        <v>2250</v>
      </c>
      <c r="H50" s="170">
        <v>2094</v>
      </c>
      <c r="I50" s="170">
        <v>2040</v>
      </c>
      <c r="J50" s="170">
        <v>3535</v>
      </c>
      <c r="K50" s="170">
        <v>3669</v>
      </c>
      <c r="L50" s="170">
        <v>3636</v>
      </c>
      <c r="M50" s="170">
        <v>3330</v>
      </c>
      <c r="N50" s="170">
        <v>2964</v>
      </c>
      <c r="O50" s="170">
        <v>2042</v>
      </c>
      <c r="P50" s="170">
        <v>1728</v>
      </c>
      <c r="Q50" s="170">
        <v>1402</v>
      </c>
      <c r="R50" s="170">
        <v>1072</v>
      </c>
      <c r="S50" s="170">
        <v>718</v>
      </c>
      <c r="T50" s="170">
        <v>1053</v>
      </c>
      <c r="U50" s="170">
        <v>613</v>
      </c>
      <c r="V50" s="170">
        <v>272</v>
      </c>
      <c r="W50" s="171">
        <v>-79</v>
      </c>
      <c r="X50" s="215">
        <v>-428</v>
      </c>
      <c r="Y50" s="216">
        <v>-715</v>
      </c>
      <c r="Z50" s="171">
        <v>-947</v>
      </c>
      <c r="AA50" s="172">
        <v>-1298</v>
      </c>
      <c r="AB50" s="172">
        <v>-1701</v>
      </c>
      <c r="AC50" s="172">
        <v>-2099</v>
      </c>
      <c r="AD50" s="172">
        <v>-2503</v>
      </c>
      <c r="AE50" s="172">
        <v>-2903</v>
      </c>
      <c r="AF50" s="172">
        <v>-3298</v>
      </c>
      <c r="AG50" s="172">
        <v>-3703</v>
      </c>
      <c r="AH50" s="172">
        <v>-4098</v>
      </c>
      <c r="AI50" s="172">
        <v>-4501</v>
      </c>
      <c r="AJ50" s="172">
        <v>-4901</v>
      </c>
      <c r="AK50" s="172">
        <v>-5295</v>
      </c>
      <c r="AL50" s="172">
        <v>-5698</v>
      </c>
      <c r="AM50" s="172">
        <v>-6102</v>
      </c>
      <c r="AN50" s="172">
        <v>-6494</v>
      </c>
      <c r="AO50" s="172">
        <v>-6896</v>
      </c>
      <c r="AP50" s="173">
        <v>-7300</v>
      </c>
    </row>
    <row r="51" spans="1:42" x14ac:dyDescent="0.25">
      <c r="A51" s="122"/>
      <c r="B51" s="146">
        <v>12</v>
      </c>
      <c r="C51" s="147"/>
      <c r="D51" s="202" t="s">
        <v>104</v>
      </c>
      <c r="E51" s="202" t="s">
        <v>83</v>
      </c>
      <c r="F51" s="156"/>
      <c r="G51" s="175">
        <v>-811</v>
      </c>
      <c r="H51" s="26">
        <v>-811</v>
      </c>
      <c r="I51" s="26">
        <v>-811</v>
      </c>
      <c r="J51" s="26">
        <v>-811</v>
      </c>
      <c r="K51" s="26">
        <v>-811</v>
      </c>
      <c r="L51" s="26">
        <v>-811</v>
      </c>
      <c r="M51" s="26">
        <v>-811</v>
      </c>
      <c r="N51" s="26">
        <v>-592</v>
      </c>
      <c r="O51" s="26">
        <v>0</v>
      </c>
      <c r="P51" s="26">
        <v>0</v>
      </c>
      <c r="Q51" s="26">
        <v>0</v>
      </c>
      <c r="R51" s="26">
        <v>0</v>
      </c>
      <c r="S51" s="26">
        <v>0</v>
      </c>
      <c r="T51" s="26">
        <v>0</v>
      </c>
      <c r="U51" s="26">
        <v>0</v>
      </c>
      <c r="V51" s="26">
        <v>0</v>
      </c>
      <c r="W51" s="26">
        <v>0</v>
      </c>
      <c r="X51" s="71">
        <v>0</v>
      </c>
      <c r="Y51" s="175">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row>
    <row r="52" spans="1:42" ht="15.75" thickBot="1" x14ac:dyDescent="0.3">
      <c r="A52" s="122"/>
      <c r="B52" s="146">
        <v>13</v>
      </c>
      <c r="C52" s="147"/>
      <c r="D52" s="202"/>
      <c r="E52" s="202" t="s">
        <v>105</v>
      </c>
      <c r="F52" s="156"/>
      <c r="G52" s="175">
        <v>-91</v>
      </c>
      <c r="H52" s="26">
        <v>0</v>
      </c>
      <c r="I52" s="26">
        <v>0</v>
      </c>
      <c r="J52" s="26">
        <v>-309</v>
      </c>
      <c r="K52" s="26">
        <v>-370</v>
      </c>
      <c r="L52" s="26">
        <v>-370</v>
      </c>
      <c r="M52" s="26">
        <v>-370</v>
      </c>
      <c r="N52" s="26">
        <v>-370</v>
      </c>
      <c r="O52" s="26">
        <v>-370</v>
      </c>
      <c r="P52" s="26">
        <v>-370</v>
      </c>
      <c r="Q52" s="26">
        <v>-370</v>
      </c>
      <c r="R52" s="26">
        <v>-370</v>
      </c>
      <c r="S52" s="26">
        <v>-370</v>
      </c>
      <c r="T52" s="26">
        <v>-61</v>
      </c>
      <c r="U52" s="26">
        <v>0</v>
      </c>
      <c r="V52" s="26">
        <v>0</v>
      </c>
      <c r="W52" s="26">
        <v>0</v>
      </c>
      <c r="X52" s="71">
        <v>0</v>
      </c>
      <c r="Y52" s="176">
        <v>0</v>
      </c>
      <c r="Z52" s="177">
        <v>0</v>
      </c>
      <c r="AA52" s="177">
        <v>0</v>
      </c>
      <c r="AB52" s="177">
        <v>0</v>
      </c>
      <c r="AC52" s="177">
        <v>0</v>
      </c>
      <c r="AD52" s="177">
        <v>0</v>
      </c>
      <c r="AE52" s="177">
        <v>0</v>
      </c>
      <c r="AF52" s="177">
        <v>0</v>
      </c>
      <c r="AG52" s="177">
        <v>0</v>
      </c>
      <c r="AH52" s="177">
        <v>0</v>
      </c>
      <c r="AI52" s="177">
        <v>0</v>
      </c>
      <c r="AJ52" s="177">
        <v>0</v>
      </c>
      <c r="AK52" s="177">
        <v>0</v>
      </c>
      <c r="AL52" s="177">
        <v>0</v>
      </c>
      <c r="AM52" s="177">
        <v>0</v>
      </c>
      <c r="AN52" s="177">
        <v>0</v>
      </c>
      <c r="AO52" s="177">
        <v>0</v>
      </c>
      <c r="AP52" s="178">
        <v>0</v>
      </c>
    </row>
    <row r="53" spans="1:42" ht="15.75" thickBot="1" x14ac:dyDescent="0.3">
      <c r="A53" s="122"/>
      <c r="B53" s="115"/>
      <c r="C53" s="116" t="s">
        <v>84</v>
      </c>
      <c r="D53" s="116"/>
      <c r="E53" s="116"/>
      <c r="F53" s="179" t="s">
        <v>106</v>
      </c>
      <c r="G53" s="180">
        <v>1348</v>
      </c>
      <c r="H53" s="118">
        <v>1283</v>
      </c>
      <c r="I53" s="118">
        <v>1229</v>
      </c>
      <c r="J53" s="118">
        <v>2415</v>
      </c>
      <c r="K53" s="118">
        <v>2488</v>
      </c>
      <c r="L53" s="118">
        <v>2455</v>
      </c>
      <c r="M53" s="118">
        <v>2149</v>
      </c>
      <c r="N53" s="118">
        <v>2002</v>
      </c>
      <c r="O53" s="118">
        <v>1672</v>
      </c>
      <c r="P53" s="118">
        <v>1358</v>
      </c>
      <c r="Q53" s="118">
        <v>1032</v>
      </c>
      <c r="R53" s="118">
        <v>702</v>
      </c>
      <c r="S53" s="118">
        <v>348</v>
      </c>
      <c r="T53" s="118">
        <v>992</v>
      </c>
      <c r="U53" s="118">
        <v>613</v>
      </c>
      <c r="V53" s="118">
        <v>272</v>
      </c>
      <c r="W53" s="118">
        <v>0</v>
      </c>
      <c r="X53" s="119">
        <v>0</v>
      </c>
      <c r="Y53" s="118">
        <v>0</v>
      </c>
      <c r="Z53" s="118">
        <v>0</v>
      </c>
      <c r="AA53" s="118">
        <v>0</v>
      </c>
      <c r="AB53" s="118">
        <v>0</v>
      </c>
      <c r="AC53" s="118">
        <v>0</v>
      </c>
      <c r="AD53" s="118">
        <v>0</v>
      </c>
      <c r="AE53" s="118">
        <v>0</v>
      </c>
      <c r="AF53" s="118">
        <v>0</v>
      </c>
      <c r="AG53" s="118">
        <v>0</v>
      </c>
      <c r="AH53" s="118">
        <v>0</v>
      </c>
      <c r="AI53" s="118">
        <v>0</v>
      </c>
      <c r="AJ53" s="118">
        <v>0</v>
      </c>
      <c r="AK53" s="118">
        <v>0</v>
      </c>
      <c r="AL53" s="118">
        <v>0</v>
      </c>
      <c r="AM53" s="118">
        <v>0</v>
      </c>
      <c r="AN53" s="118">
        <v>0</v>
      </c>
      <c r="AO53" s="118">
        <v>0</v>
      </c>
      <c r="AP53" s="119">
        <v>0</v>
      </c>
    </row>
  </sheetData>
  <mergeCells count="12">
    <mergeCell ref="D25:E25"/>
    <mergeCell ref="D33:E33"/>
    <mergeCell ref="D46:E46"/>
    <mergeCell ref="B5:X5"/>
    <mergeCell ref="Y5:AP5"/>
    <mergeCell ref="D13:E13"/>
    <mergeCell ref="D24:E24"/>
    <mergeCell ref="B2:E2"/>
    <mergeCell ref="B3:X3"/>
    <mergeCell ref="Y3:AP3"/>
    <mergeCell ref="B4:X4"/>
    <mergeCell ref="Y4:AP4"/>
  </mergeCell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A5" sqref="A5"/>
    </sheetView>
  </sheetViews>
  <sheetFormatPr defaultRowHeight="15" x14ac:dyDescent="0.25"/>
  <cols>
    <col min="1" max="1" width="26"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150</v>
      </c>
      <c r="B2" s="197">
        <f>0.1*('2013 Energy'!G43-145)</f>
        <v>2498.6000000000004</v>
      </c>
      <c r="C2" s="197">
        <f>0.1*('2013 Energy'!H43-145)</f>
        <v>2532.7000000000003</v>
      </c>
      <c r="D2" s="197">
        <f>0.1*('2013 Energy'!I43-145)</f>
        <v>2558</v>
      </c>
      <c r="E2" s="197">
        <f>0.1*('2013 Energy'!J43-145)</f>
        <v>2581.5</v>
      </c>
      <c r="F2" s="197">
        <f>0.1*('2013 Energy'!K43-145)</f>
        <v>2602.8000000000002</v>
      </c>
      <c r="G2" s="197">
        <f>0.1*('2013 Energy'!L43-145)</f>
        <v>2635.7000000000003</v>
      </c>
      <c r="H2" s="197">
        <f>0.1*('2013 Energy'!M43-145)</f>
        <v>2670.5</v>
      </c>
      <c r="I2" s="197">
        <f>0.1*('2013 Energy'!N43-145)</f>
        <v>2705.6000000000004</v>
      </c>
      <c r="J2" s="197">
        <f>0.1*('2013 Energy'!O43-145)</f>
        <v>2742.4</v>
      </c>
      <c r="K2" s="197">
        <f>0.1*('2013 Energy'!P43-145)</f>
        <v>2779.3</v>
      </c>
      <c r="L2" s="197">
        <f>0.1*('2013 Energy'!Q43-145)</f>
        <v>2817.2000000000003</v>
      </c>
      <c r="M2" s="197">
        <f>0.1*('2013 Energy'!R43-145)</f>
        <v>2856.1000000000004</v>
      </c>
      <c r="N2" s="197">
        <f>0.1*('2013 Energy'!S43-145)</f>
        <v>2894.9</v>
      </c>
      <c r="O2" s="197">
        <f>0.1*('2013 Energy'!T43-145)</f>
        <v>2933.3</v>
      </c>
      <c r="P2" s="197">
        <f>0.1*('2013 Energy'!U43-145)</f>
        <v>2971.9</v>
      </c>
      <c r="Q2" s="197">
        <f>0.1*('2013 Energy'!V43-145)</f>
        <v>3015.7000000000003</v>
      </c>
      <c r="R2" s="197">
        <f>0.1*('2013 Energy'!W43-145)</f>
        <v>3060</v>
      </c>
      <c r="S2" s="197">
        <f>0.1*('2013 Energy'!X43-145)</f>
        <v>3100.4</v>
      </c>
      <c r="T2" s="197">
        <f>0.1*('2013 Energy'!Y43-145)</f>
        <v>3141.6000000000004</v>
      </c>
      <c r="U2" s="197">
        <f>0.1*('2013 Energy'!Z43-145)</f>
        <v>3182.5</v>
      </c>
      <c r="V2" s="197">
        <f>0.1*('2013 Energy'!AA43-145)</f>
        <v>3225.9</v>
      </c>
      <c r="W2" s="197">
        <f>0.1*('2013 Energy'!AB43-145)</f>
        <v>3269</v>
      </c>
      <c r="X2" s="197">
        <f>0.1*('2013 Energy'!AC43-145)</f>
        <v>3311.9</v>
      </c>
      <c r="Y2" s="197">
        <f>0.1*('2013 Energy'!AD43-145)</f>
        <v>3354.4</v>
      </c>
      <c r="Z2" s="197">
        <f>0.1*('2013 Energy'!AE43-145)</f>
        <v>3396.9</v>
      </c>
      <c r="AA2" s="197">
        <f>0.1*('2013 Energy'!AF43-145)</f>
        <v>3439.8</v>
      </c>
      <c r="AB2" s="197">
        <f>0.1*('2013 Energy'!AG43-145)</f>
        <v>3482.7000000000003</v>
      </c>
      <c r="AC2" s="197">
        <f>0.1*('2013 Energy'!AH43-145)</f>
        <v>3525.3</v>
      </c>
      <c r="AD2" s="197">
        <f>0.1*('2013 Energy'!AI43-145)</f>
        <v>3567.3</v>
      </c>
      <c r="AE2" s="197">
        <f>0.1*('2013 Energy'!AJ43-145)</f>
        <v>3609.4</v>
      </c>
      <c r="AF2" s="197">
        <f>0.1*('2013 Energy'!AK43-145)</f>
        <v>3649.6000000000004</v>
      </c>
      <c r="AG2" s="197">
        <f>0.1*('2013 Energy'!AL43-145)</f>
        <v>3689.8</v>
      </c>
      <c r="AH2" s="197">
        <f>0.1*('2013 Energy'!AM43-145)</f>
        <v>3729.9</v>
      </c>
      <c r="AI2" s="197">
        <f>0.1*('2013 Energy'!AN43-145)</f>
        <v>3770.1000000000004</v>
      </c>
      <c r="AJ2" s="197">
        <f>0.1*('2013 Energy'!AO43-145)</f>
        <v>3810.3</v>
      </c>
      <c r="AK2" s="197">
        <f>0.1*('2013 Energy'!AP43-145)</f>
        <v>3850.5</v>
      </c>
      <c r="AL2" s="197"/>
    </row>
    <row r="3" spans="1:38" x14ac:dyDescent="0.25">
      <c r="A3" t="s">
        <v>147</v>
      </c>
      <c r="B3" s="197">
        <f>B2+'2013 Energy'!G47</f>
        <v>5654.6</v>
      </c>
      <c r="C3" s="197">
        <f>C2+'2013 Energy'!H47</f>
        <v>5688.7000000000007</v>
      </c>
      <c r="D3" s="197">
        <f>D2+'2013 Energy'!I47</f>
        <v>4758</v>
      </c>
      <c r="E3" s="197">
        <f>E2+'2013 Energy'!J47</f>
        <v>4637.5</v>
      </c>
      <c r="F3" s="197">
        <f>F2+'2013 Energy'!K47</f>
        <v>4658.8</v>
      </c>
      <c r="G3" s="197">
        <f>G2+'2013 Energy'!L47</f>
        <v>4691.7000000000007</v>
      </c>
      <c r="H3" s="197">
        <f>H2+'2013 Energy'!M47</f>
        <v>4726.5</v>
      </c>
      <c r="I3" s="197">
        <f>I2+'2013 Energy'!N47</f>
        <v>4551.6000000000004</v>
      </c>
      <c r="J3" s="197">
        <f>J2+'2013 Energy'!O47</f>
        <v>4546.3999999999996</v>
      </c>
      <c r="K3" s="197">
        <f>K2+'2013 Energy'!P47</f>
        <v>4583.3</v>
      </c>
      <c r="L3" s="197">
        <f>L2+'2013 Energy'!Q47</f>
        <v>4621.2000000000007</v>
      </c>
      <c r="M3" s="197">
        <f>M2+'2013 Energy'!R47</f>
        <v>4660.1000000000004</v>
      </c>
      <c r="N3" s="197">
        <f>N2+'2013 Energy'!S47</f>
        <v>3244.9</v>
      </c>
      <c r="O3" s="197">
        <f>O2+'2013 Energy'!T47</f>
        <v>3240.3</v>
      </c>
      <c r="P3" s="197">
        <f>P2+'2013 Energy'!U47</f>
        <v>3278.9</v>
      </c>
      <c r="Q3" s="197">
        <f>Q2+'2013 Energy'!V47</f>
        <v>3322.7000000000003</v>
      </c>
      <c r="R3" s="197">
        <f>R2+'2013 Energy'!W47</f>
        <v>3367</v>
      </c>
      <c r="S3" s="197">
        <f>S2+'2013 Energy'!X47</f>
        <v>3245.4</v>
      </c>
      <c r="T3" s="197">
        <f>T2+'2013 Energy'!Y47</f>
        <v>3286.6000000000004</v>
      </c>
      <c r="U3" s="197">
        <f>U2+'2013 Energy'!Z47</f>
        <v>3327.5</v>
      </c>
      <c r="V3" s="197">
        <f>V2+'2013 Energy'!AA47</f>
        <v>3370.9</v>
      </c>
      <c r="W3" s="197">
        <f>W2+'2013 Energy'!AB47</f>
        <v>3414</v>
      </c>
      <c r="X3" s="197">
        <f>X2+'2013 Energy'!AC47</f>
        <v>3456.9</v>
      </c>
      <c r="Y3" s="197">
        <f>Y2+'2013 Energy'!AD47</f>
        <v>3499.4</v>
      </c>
      <c r="Z3" s="197">
        <f>Z2+'2013 Energy'!AE47</f>
        <v>3541.9</v>
      </c>
      <c r="AA3" s="197">
        <f>AA2+'2013 Energy'!AF47</f>
        <v>3584.8</v>
      </c>
      <c r="AB3" s="197">
        <f>AB2+'2013 Energy'!AG47</f>
        <v>3627.7000000000003</v>
      </c>
      <c r="AC3" s="197">
        <f>AC2+'2013 Energy'!AH47</f>
        <v>3670.3</v>
      </c>
      <c r="AD3" s="197">
        <f>AD2+'2013 Energy'!AI47</f>
        <v>3712.3</v>
      </c>
      <c r="AE3" s="197">
        <f>AE2+'2013 Energy'!AJ47</f>
        <v>3754.4</v>
      </c>
      <c r="AF3" s="197">
        <f>AF2+'2013 Energy'!AK47</f>
        <v>3794.6000000000004</v>
      </c>
      <c r="AG3" s="197">
        <f>AG2+'2013 Energy'!AL47</f>
        <v>3834.8</v>
      </c>
      <c r="AH3" s="197">
        <f>AH2+'2013 Energy'!AM47</f>
        <v>3874.9</v>
      </c>
      <c r="AI3" s="197">
        <f>AI2+'2013 Energy'!AN47</f>
        <v>3915.1000000000004</v>
      </c>
      <c r="AJ3" s="197">
        <f>AJ2+'2013 Energy'!AO47</f>
        <v>3955.3</v>
      </c>
      <c r="AK3" s="197">
        <f>AK2+'2013 Energy'!AP47</f>
        <v>3995.5</v>
      </c>
    </row>
    <row r="4" spans="1:38" x14ac:dyDescent="0.25">
      <c r="A4" t="s">
        <v>151</v>
      </c>
      <c r="B4" s="197">
        <v>6443</v>
      </c>
      <c r="C4" s="197">
        <v>6443</v>
      </c>
      <c r="D4" s="197">
        <v>6443</v>
      </c>
      <c r="E4" s="197">
        <v>6443</v>
      </c>
      <c r="F4" s="197">
        <v>6443</v>
      </c>
      <c r="G4" s="197">
        <v>6443</v>
      </c>
      <c r="H4" s="197">
        <v>6443</v>
      </c>
      <c r="I4" s="197">
        <v>6443</v>
      </c>
      <c r="J4" s="197">
        <v>6443</v>
      </c>
      <c r="K4" s="197">
        <v>6443</v>
      </c>
      <c r="L4" s="197">
        <v>6443</v>
      </c>
      <c r="M4" s="197">
        <v>6443</v>
      </c>
      <c r="N4" s="197">
        <v>6443</v>
      </c>
      <c r="O4" s="197">
        <v>6443</v>
      </c>
      <c r="P4" s="197">
        <v>6443</v>
      </c>
      <c r="Q4" s="197">
        <v>6443</v>
      </c>
      <c r="R4" s="197">
        <v>6443</v>
      </c>
      <c r="S4" s="197">
        <v>6443</v>
      </c>
      <c r="T4" s="197">
        <v>6443</v>
      </c>
      <c r="U4" s="197">
        <v>6443</v>
      </c>
      <c r="V4" s="197">
        <v>6443</v>
      </c>
      <c r="W4" s="197">
        <v>6443</v>
      </c>
      <c r="X4" s="197">
        <v>6443</v>
      </c>
      <c r="Y4" s="197">
        <v>6443</v>
      </c>
      <c r="Z4" s="197">
        <v>6443</v>
      </c>
      <c r="AA4" s="197">
        <v>6443</v>
      </c>
      <c r="AB4" s="197">
        <v>6443</v>
      </c>
      <c r="AC4" s="197">
        <v>6443</v>
      </c>
      <c r="AD4" s="197">
        <v>6443</v>
      </c>
      <c r="AE4" s="197">
        <v>6443</v>
      </c>
      <c r="AF4" s="197">
        <v>6443</v>
      </c>
      <c r="AG4" s="197">
        <v>6443</v>
      </c>
      <c r="AH4" s="197">
        <v>6443</v>
      </c>
      <c r="AI4" s="197">
        <v>6443</v>
      </c>
      <c r="AJ4" s="197">
        <v>6443</v>
      </c>
      <c r="AK4" s="197">
        <v>6443</v>
      </c>
      <c r="AL4" s="197"/>
    </row>
    <row r="5" spans="1:38" x14ac:dyDescent="0.25">
      <c r="A5" t="s">
        <v>149</v>
      </c>
      <c r="B5" s="197">
        <f>MIN(B3:B4)</f>
        <v>5654.6</v>
      </c>
      <c r="C5" s="197">
        <f t="shared" ref="C5:AK5" si="0">MIN(C3:C4)</f>
        <v>5688.7000000000007</v>
      </c>
      <c r="D5" s="197">
        <f t="shared" si="0"/>
        <v>4758</v>
      </c>
      <c r="E5" s="197">
        <f t="shared" si="0"/>
        <v>4637.5</v>
      </c>
      <c r="F5" s="197">
        <f t="shared" si="0"/>
        <v>4658.8</v>
      </c>
      <c r="G5" s="197">
        <f t="shared" si="0"/>
        <v>4691.7000000000007</v>
      </c>
      <c r="H5" s="197">
        <f t="shared" si="0"/>
        <v>4726.5</v>
      </c>
      <c r="I5" s="197">
        <f t="shared" si="0"/>
        <v>4551.6000000000004</v>
      </c>
      <c r="J5" s="197">
        <f t="shared" si="0"/>
        <v>4546.3999999999996</v>
      </c>
      <c r="K5" s="197">
        <f t="shared" si="0"/>
        <v>4583.3</v>
      </c>
      <c r="L5" s="197">
        <f t="shared" si="0"/>
        <v>4621.2000000000007</v>
      </c>
      <c r="M5" s="197">
        <f t="shared" si="0"/>
        <v>4660.1000000000004</v>
      </c>
      <c r="N5" s="197">
        <f t="shared" si="0"/>
        <v>3244.9</v>
      </c>
      <c r="O5" s="197">
        <f t="shared" si="0"/>
        <v>3240.3</v>
      </c>
      <c r="P5" s="197">
        <f t="shared" si="0"/>
        <v>3278.9</v>
      </c>
      <c r="Q5" s="197">
        <f t="shared" si="0"/>
        <v>3322.7000000000003</v>
      </c>
      <c r="R5" s="197">
        <f t="shared" si="0"/>
        <v>3367</v>
      </c>
      <c r="S5" s="197">
        <f t="shared" si="0"/>
        <v>3245.4</v>
      </c>
      <c r="T5" s="197">
        <f t="shared" si="0"/>
        <v>3286.6000000000004</v>
      </c>
      <c r="U5" s="197">
        <f t="shared" si="0"/>
        <v>3327.5</v>
      </c>
      <c r="V5" s="197">
        <f t="shared" si="0"/>
        <v>3370.9</v>
      </c>
      <c r="W5" s="197">
        <f t="shared" si="0"/>
        <v>3414</v>
      </c>
      <c r="X5" s="197">
        <f t="shared" si="0"/>
        <v>3456.9</v>
      </c>
      <c r="Y5" s="197">
        <f t="shared" si="0"/>
        <v>3499.4</v>
      </c>
      <c r="Z5" s="197">
        <f t="shared" si="0"/>
        <v>3541.9</v>
      </c>
      <c r="AA5" s="197">
        <f t="shared" si="0"/>
        <v>3584.8</v>
      </c>
      <c r="AB5" s="197">
        <f t="shared" si="0"/>
        <v>3627.7000000000003</v>
      </c>
      <c r="AC5" s="197">
        <f t="shared" si="0"/>
        <v>3670.3</v>
      </c>
      <c r="AD5" s="197">
        <f t="shared" si="0"/>
        <v>3712.3</v>
      </c>
      <c r="AE5" s="197">
        <f t="shared" si="0"/>
        <v>3754.4</v>
      </c>
      <c r="AF5" s="197">
        <f t="shared" si="0"/>
        <v>3794.6000000000004</v>
      </c>
      <c r="AG5" s="197">
        <f t="shared" si="0"/>
        <v>3834.8</v>
      </c>
      <c r="AH5" s="197">
        <f t="shared" si="0"/>
        <v>3874.9</v>
      </c>
      <c r="AI5" s="197">
        <f t="shared" si="0"/>
        <v>3915.1000000000004</v>
      </c>
      <c r="AJ5" s="197">
        <f t="shared" si="0"/>
        <v>3955.3</v>
      </c>
      <c r="AK5" s="197">
        <f t="shared" si="0"/>
        <v>3995.5</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EI54"/>
  <sheetViews>
    <sheetView showGridLines="0" workbookViewId="0"/>
  </sheetViews>
  <sheetFormatPr defaultRowHeight="15" x14ac:dyDescent="0.25"/>
  <cols>
    <col min="1" max="1" width="3.7109375" customWidth="1"/>
    <col min="2" max="2" width="2.85546875" customWidth="1"/>
    <col min="3" max="3" width="3.28515625" customWidth="1"/>
    <col min="4" max="4" width="5" customWidth="1"/>
    <col min="5" max="5" width="19.7109375" customWidth="1"/>
    <col min="6" max="6" width="13.5703125" customWidth="1"/>
    <col min="7" max="42" width="9.140625" customWidth="1"/>
    <col min="43" max="43" width="3.7109375" customWidth="1"/>
  </cols>
  <sheetData>
    <row r="1" spans="1:59" x14ac:dyDescent="0.25">
      <c r="A1" t="s">
        <v>183</v>
      </c>
    </row>
    <row r="2" spans="1:59" s="3" customFormat="1" ht="15.75" x14ac:dyDescent="0.25">
      <c r="B2" s="255" t="s">
        <v>0</v>
      </c>
      <c r="C2" s="255"/>
      <c r="D2" s="255"/>
      <c r="E2" s="255"/>
      <c r="F2" s="121"/>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59" s="3" customFormat="1" ht="15.75" x14ac:dyDescent="0.25">
      <c r="A3" s="120"/>
      <c r="B3" s="256" t="s">
        <v>86</v>
      </c>
      <c r="C3" s="257"/>
      <c r="D3" s="257"/>
      <c r="E3" s="257"/>
      <c r="F3" s="257"/>
      <c r="G3" s="257"/>
      <c r="H3" s="257"/>
      <c r="I3" s="257"/>
      <c r="J3" s="257"/>
      <c r="K3" s="257"/>
      <c r="L3" s="257"/>
      <c r="M3" s="257"/>
      <c r="N3" s="257"/>
      <c r="O3" s="257"/>
      <c r="P3" s="257"/>
      <c r="Q3" s="257"/>
      <c r="R3" s="257"/>
      <c r="S3" s="257"/>
      <c r="T3" s="257"/>
      <c r="U3" s="257"/>
      <c r="V3" s="257"/>
      <c r="W3" s="257"/>
      <c r="X3" s="257"/>
      <c r="Y3" s="256"/>
      <c r="Z3" s="256"/>
      <c r="AA3" s="256"/>
      <c r="AB3" s="256"/>
      <c r="AC3" s="256"/>
      <c r="AD3" s="256"/>
      <c r="AE3" s="256"/>
      <c r="AF3" s="256"/>
      <c r="AG3" s="256"/>
      <c r="AH3" s="256"/>
      <c r="AI3" s="256"/>
      <c r="AJ3" s="256"/>
      <c r="AK3" s="256"/>
      <c r="AL3" s="256"/>
      <c r="AM3" s="256"/>
      <c r="AN3" s="256"/>
      <c r="AO3" s="256"/>
      <c r="AP3" s="256"/>
    </row>
    <row r="4" spans="1:59" s="3" customFormat="1" ht="15.75" x14ac:dyDescent="0.25">
      <c r="A4" s="120"/>
      <c r="B4" s="256" t="s">
        <v>107</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59" s="3" customFormat="1" x14ac:dyDescent="0.25">
      <c r="A5" s="120"/>
      <c r="B5" s="254" t="s">
        <v>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row>
    <row r="6" spans="1:59" s="3" customFormat="1" ht="15.75" thickBot="1" x14ac:dyDescent="0.3">
      <c r="A6" s="122"/>
      <c r="B6" s="4" t="s">
        <v>4</v>
      </c>
      <c r="C6" s="120"/>
      <c r="E6" s="4"/>
      <c r="F6" s="5"/>
      <c r="G6" s="6" t="s">
        <v>6</v>
      </c>
      <c r="H6" s="123" t="s">
        <v>7</v>
      </c>
      <c r="I6" s="123" t="s">
        <v>8</v>
      </c>
      <c r="J6" s="123" t="s">
        <v>9</v>
      </c>
      <c r="K6" s="123" t="s">
        <v>10</v>
      </c>
      <c r="L6" s="123" t="s">
        <v>11</v>
      </c>
      <c r="M6" s="123" t="s">
        <v>12</v>
      </c>
      <c r="N6" s="123" t="s">
        <v>13</v>
      </c>
      <c r="O6" s="123" t="s">
        <v>14</v>
      </c>
      <c r="P6" s="123" t="s">
        <v>15</v>
      </c>
      <c r="Q6" s="123" t="s">
        <v>16</v>
      </c>
      <c r="R6" s="123" t="s">
        <v>17</v>
      </c>
      <c r="S6" s="123" t="s">
        <v>18</v>
      </c>
      <c r="T6" s="123" t="s">
        <v>19</v>
      </c>
      <c r="U6" s="123" t="s">
        <v>20</v>
      </c>
      <c r="V6" s="123" t="s">
        <v>21</v>
      </c>
      <c r="W6" s="123" t="s">
        <v>22</v>
      </c>
      <c r="X6" s="123" t="s">
        <v>23</v>
      </c>
      <c r="Y6" s="125" t="s">
        <v>24</v>
      </c>
      <c r="Z6" s="125" t="s">
        <v>25</v>
      </c>
      <c r="AA6" s="125" t="s">
        <v>26</v>
      </c>
      <c r="AB6" s="125" t="s">
        <v>27</v>
      </c>
      <c r="AC6" s="125" t="s">
        <v>28</v>
      </c>
      <c r="AD6" s="125" t="s">
        <v>29</v>
      </c>
      <c r="AE6" s="125" t="s">
        <v>30</v>
      </c>
      <c r="AF6" s="125" t="s">
        <v>31</v>
      </c>
      <c r="AG6" s="125" t="s">
        <v>32</v>
      </c>
      <c r="AH6" s="125" t="s">
        <v>33</v>
      </c>
      <c r="AI6" s="125" t="s">
        <v>34</v>
      </c>
      <c r="AJ6" s="125" t="s">
        <v>35</v>
      </c>
      <c r="AK6" s="125" t="s">
        <v>36</v>
      </c>
      <c r="AL6" s="125" t="s">
        <v>37</v>
      </c>
      <c r="AM6" s="125" t="s">
        <v>38</v>
      </c>
      <c r="AN6" s="125" t="s">
        <v>39</v>
      </c>
      <c r="AO6" s="125" t="s">
        <v>40</v>
      </c>
      <c r="AP6" s="182" t="s">
        <v>108</v>
      </c>
    </row>
    <row r="7" spans="1:59" s="3" customFormat="1" x14ac:dyDescent="0.25">
      <c r="A7" s="122"/>
      <c r="B7" s="11" t="s">
        <v>41</v>
      </c>
      <c r="C7" s="12"/>
      <c r="D7" s="12"/>
      <c r="E7" s="13"/>
      <c r="F7" s="126"/>
      <c r="G7" s="15"/>
      <c r="H7" s="15"/>
      <c r="I7" s="15"/>
      <c r="J7" s="15"/>
      <c r="K7" s="15"/>
      <c r="L7" s="15"/>
      <c r="M7" s="15"/>
      <c r="N7" s="15"/>
      <c r="O7" s="15"/>
      <c r="P7" s="15"/>
      <c r="Q7" s="15"/>
      <c r="R7" s="15"/>
      <c r="S7" s="15"/>
      <c r="T7" s="15"/>
      <c r="U7" s="15"/>
      <c r="V7" s="15"/>
      <c r="W7" s="15"/>
      <c r="X7" s="16"/>
      <c r="Y7" s="15"/>
      <c r="Z7" s="15"/>
      <c r="AA7" s="15"/>
      <c r="AB7" s="15"/>
      <c r="AC7" s="15"/>
      <c r="AD7" s="15"/>
      <c r="AE7" s="15"/>
      <c r="AF7" s="15"/>
      <c r="AG7" s="15"/>
      <c r="AH7" s="15"/>
      <c r="AI7" s="15"/>
      <c r="AJ7" s="15"/>
      <c r="AK7" s="15"/>
      <c r="AL7" s="15"/>
      <c r="AM7" s="15"/>
      <c r="AN7" s="15"/>
      <c r="AO7" s="15"/>
      <c r="AP7" s="16"/>
      <c r="AQ7" s="32"/>
      <c r="AR7" s="32"/>
      <c r="AS7" s="32"/>
      <c r="AT7" s="32"/>
      <c r="AU7" s="32"/>
      <c r="AV7" s="32"/>
      <c r="AW7" s="32"/>
      <c r="AX7" s="32"/>
      <c r="AY7" s="32"/>
      <c r="AZ7" s="32"/>
      <c r="BA7" s="32"/>
      <c r="BB7" s="32"/>
      <c r="BC7" s="32"/>
      <c r="BD7" s="32"/>
      <c r="BE7" s="32"/>
      <c r="BF7" s="32"/>
      <c r="BG7" s="32"/>
    </row>
    <row r="8" spans="1:59" s="3" customFormat="1" x14ac:dyDescent="0.25">
      <c r="A8" s="122"/>
      <c r="B8" s="19"/>
      <c r="C8" s="127" t="s">
        <v>42</v>
      </c>
      <c r="D8" s="21"/>
      <c r="E8" s="22"/>
      <c r="F8" s="128"/>
      <c r="G8" s="24"/>
      <c r="H8" s="24"/>
      <c r="I8" s="24"/>
      <c r="J8" s="24"/>
      <c r="K8" s="24"/>
      <c r="L8" s="24"/>
      <c r="M8" s="24"/>
      <c r="N8" s="24"/>
      <c r="O8" s="24"/>
      <c r="P8" s="24"/>
      <c r="Q8" s="24"/>
      <c r="R8" s="24"/>
      <c r="S8" s="24"/>
      <c r="T8" s="24"/>
      <c r="U8" s="24"/>
      <c r="V8" s="24"/>
      <c r="W8" s="24"/>
      <c r="X8" s="25"/>
      <c r="Y8" s="24"/>
      <c r="Z8" s="24"/>
      <c r="AA8" s="24"/>
      <c r="AB8" s="24"/>
      <c r="AC8" s="24"/>
      <c r="AD8" s="24"/>
      <c r="AE8" s="24"/>
      <c r="AF8" s="24"/>
      <c r="AG8" s="24"/>
      <c r="AH8" s="24"/>
      <c r="AI8" s="24"/>
      <c r="AJ8" s="24"/>
      <c r="AK8" s="24"/>
      <c r="AL8" s="24"/>
      <c r="AM8" s="24"/>
      <c r="AN8" s="24"/>
      <c r="AO8" s="24"/>
      <c r="AP8" s="25"/>
      <c r="AQ8" s="32"/>
      <c r="AR8" s="32"/>
      <c r="AS8" s="32"/>
      <c r="AT8" s="32"/>
      <c r="AU8" s="32"/>
      <c r="AV8" s="32"/>
      <c r="AW8" s="32"/>
      <c r="AX8" s="32"/>
      <c r="AY8" s="32"/>
      <c r="AZ8" s="32"/>
      <c r="BA8" s="32"/>
      <c r="BB8" s="32"/>
      <c r="BC8" s="32"/>
      <c r="BD8" s="32"/>
      <c r="BE8" s="32"/>
      <c r="BF8" s="32"/>
      <c r="BG8" s="32"/>
    </row>
    <row r="9" spans="1:59" s="3" customFormat="1" x14ac:dyDescent="0.25">
      <c r="A9" s="122"/>
      <c r="B9" s="27"/>
      <c r="C9" s="21"/>
      <c r="D9" s="28" t="s">
        <v>43</v>
      </c>
      <c r="E9" s="29"/>
      <c r="F9" s="129"/>
      <c r="G9" s="24"/>
      <c r="H9" s="24"/>
      <c r="I9" s="24"/>
      <c r="J9" s="24"/>
      <c r="K9" s="24"/>
      <c r="L9" s="24"/>
      <c r="M9" s="24"/>
      <c r="N9" s="24"/>
      <c r="O9" s="24"/>
      <c r="P9" s="24"/>
      <c r="Q9" s="24"/>
      <c r="R9" s="24"/>
      <c r="S9" s="24"/>
      <c r="T9" s="24"/>
      <c r="U9" s="24"/>
      <c r="V9" s="24"/>
      <c r="W9" s="24"/>
      <c r="X9" s="25"/>
      <c r="Y9" s="24"/>
      <c r="Z9" s="24"/>
      <c r="AA9" s="24"/>
      <c r="AB9" s="24"/>
      <c r="AC9" s="24"/>
      <c r="AD9" s="24"/>
      <c r="AE9" s="24"/>
      <c r="AF9" s="24"/>
      <c r="AG9" s="24"/>
      <c r="AH9" s="24"/>
      <c r="AI9" s="24"/>
      <c r="AJ9" s="24"/>
      <c r="AK9" s="24"/>
      <c r="AL9" s="24"/>
      <c r="AM9" s="24"/>
      <c r="AN9" s="24"/>
      <c r="AO9" s="24"/>
      <c r="AP9" s="25"/>
      <c r="AQ9" s="32"/>
      <c r="AR9" s="32"/>
      <c r="AS9" s="32"/>
      <c r="AT9" s="32"/>
      <c r="AU9" s="32"/>
      <c r="AV9" s="32"/>
      <c r="AW9" s="32"/>
      <c r="AX9" s="32"/>
      <c r="AY9" s="32"/>
      <c r="AZ9" s="32"/>
      <c r="BA9" s="32"/>
      <c r="BB9" s="32"/>
      <c r="BC9" s="32"/>
      <c r="BD9" s="32"/>
      <c r="BE9" s="32"/>
      <c r="BF9" s="32"/>
      <c r="BG9" s="32"/>
    </row>
    <row r="10" spans="1:59" s="3" customFormat="1" x14ac:dyDescent="0.25">
      <c r="A10" s="122"/>
      <c r="B10" s="27"/>
      <c r="C10" s="21"/>
      <c r="D10" s="32"/>
      <c r="E10" s="33" t="s">
        <v>44</v>
      </c>
      <c r="F10" s="34"/>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5">
        <v>0</v>
      </c>
      <c r="Y10" s="24">
        <v>0</v>
      </c>
      <c r="Z10" s="24">
        <v>0</v>
      </c>
      <c r="AA10" s="24">
        <v>0</v>
      </c>
      <c r="AB10" s="24">
        <v>0</v>
      </c>
      <c r="AC10" s="24">
        <v>0</v>
      </c>
      <c r="AD10" s="24">
        <v>0</v>
      </c>
      <c r="AE10" s="24">
        <v>0</v>
      </c>
      <c r="AF10" s="24">
        <v>0</v>
      </c>
      <c r="AG10" s="24">
        <v>0</v>
      </c>
      <c r="AH10" s="24">
        <v>0</v>
      </c>
      <c r="AI10" s="24">
        <v>0</v>
      </c>
      <c r="AJ10" s="24">
        <v>0</v>
      </c>
      <c r="AK10" s="24">
        <v>0</v>
      </c>
      <c r="AL10" s="24">
        <v>0</v>
      </c>
      <c r="AM10" s="24">
        <v>0</v>
      </c>
      <c r="AN10" s="24">
        <v>0</v>
      </c>
      <c r="AO10" s="24">
        <v>0</v>
      </c>
      <c r="AP10" s="25">
        <v>0</v>
      </c>
      <c r="AQ10" s="32"/>
      <c r="AR10" s="32"/>
      <c r="AS10" s="32"/>
      <c r="AT10" s="32"/>
      <c r="AU10" s="32"/>
      <c r="AV10" s="32"/>
      <c r="AW10" s="32"/>
      <c r="AX10" s="32"/>
      <c r="AY10" s="32"/>
      <c r="AZ10" s="32"/>
      <c r="BA10" s="32"/>
      <c r="BB10" s="32"/>
      <c r="BC10" s="32"/>
      <c r="BD10" s="32"/>
      <c r="BE10" s="32"/>
      <c r="BF10" s="32"/>
      <c r="BG10" s="32"/>
    </row>
    <row r="11" spans="1:59" s="3" customFormat="1" ht="13.5" customHeight="1" x14ac:dyDescent="0.25">
      <c r="A11" s="122"/>
      <c r="B11" s="27"/>
      <c r="C11" s="21"/>
      <c r="D11" s="32"/>
      <c r="E11" s="33" t="s">
        <v>45</v>
      </c>
      <c r="F11" s="34"/>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5">
        <v>0</v>
      </c>
      <c r="Y11" s="24">
        <v>0</v>
      </c>
      <c r="Z11" s="24">
        <v>0</v>
      </c>
      <c r="AA11" s="24">
        <v>0</v>
      </c>
      <c r="AB11" s="24">
        <v>0</v>
      </c>
      <c r="AC11" s="24">
        <v>0</v>
      </c>
      <c r="AD11" s="24">
        <v>0</v>
      </c>
      <c r="AE11" s="24">
        <v>0</v>
      </c>
      <c r="AF11" s="24">
        <v>0</v>
      </c>
      <c r="AG11" s="24">
        <v>0</v>
      </c>
      <c r="AH11" s="24">
        <v>0</v>
      </c>
      <c r="AI11" s="24">
        <v>0</v>
      </c>
      <c r="AJ11" s="24">
        <v>0</v>
      </c>
      <c r="AK11" s="24">
        <v>0</v>
      </c>
      <c r="AL11" s="24">
        <v>0</v>
      </c>
      <c r="AM11" s="24">
        <v>0</v>
      </c>
      <c r="AN11" s="24">
        <v>0</v>
      </c>
      <c r="AO11" s="24">
        <v>0</v>
      </c>
      <c r="AP11" s="25">
        <v>0</v>
      </c>
      <c r="AQ11" s="32"/>
      <c r="AR11" s="32"/>
      <c r="AS11" s="32"/>
      <c r="AT11" s="32"/>
      <c r="AU11" s="32"/>
      <c r="AV11" s="32"/>
      <c r="AW11" s="32"/>
      <c r="AX11" s="32"/>
      <c r="AY11" s="32"/>
      <c r="AZ11" s="32"/>
      <c r="BA11" s="32"/>
      <c r="BB11" s="32"/>
      <c r="BC11" s="32"/>
      <c r="BD11" s="32"/>
      <c r="BE11" s="32"/>
      <c r="BF11" s="32"/>
      <c r="BG11" s="32"/>
    </row>
    <row r="12" spans="1:59" s="3" customFormat="1" x14ac:dyDescent="0.25">
      <c r="A12" s="130"/>
      <c r="B12" s="36">
        <v>1</v>
      </c>
      <c r="C12" s="38"/>
      <c r="D12" s="38" t="s">
        <v>46</v>
      </c>
      <c r="E12" s="77"/>
      <c r="F12" s="131"/>
      <c r="G12" s="132">
        <v>0</v>
      </c>
      <c r="H12" s="132">
        <v>0</v>
      </c>
      <c r="I12" s="132">
        <v>0</v>
      </c>
      <c r="J12" s="132">
        <v>0</v>
      </c>
      <c r="K12" s="132">
        <v>0</v>
      </c>
      <c r="L12" s="132">
        <v>0</v>
      </c>
      <c r="M12" s="132">
        <v>0</v>
      </c>
      <c r="N12" s="132">
        <v>0</v>
      </c>
      <c r="O12" s="132">
        <v>0</v>
      </c>
      <c r="P12" s="132">
        <v>0</v>
      </c>
      <c r="Q12" s="132">
        <v>0</v>
      </c>
      <c r="R12" s="132">
        <v>0</v>
      </c>
      <c r="S12" s="132">
        <v>0</v>
      </c>
      <c r="T12" s="132">
        <v>0</v>
      </c>
      <c r="U12" s="132">
        <v>0</v>
      </c>
      <c r="V12" s="132">
        <v>0</v>
      </c>
      <c r="W12" s="132">
        <v>0</v>
      </c>
      <c r="X12" s="133">
        <v>0</v>
      </c>
      <c r="Y12" s="132">
        <v>0</v>
      </c>
      <c r="Z12" s="132">
        <v>0</v>
      </c>
      <c r="AA12" s="132">
        <v>0</v>
      </c>
      <c r="AB12" s="132">
        <v>0</v>
      </c>
      <c r="AC12" s="132">
        <v>0</v>
      </c>
      <c r="AD12" s="132">
        <v>0</v>
      </c>
      <c r="AE12" s="132">
        <v>0</v>
      </c>
      <c r="AF12" s="132">
        <v>0</v>
      </c>
      <c r="AG12" s="132">
        <v>0</v>
      </c>
      <c r="AH12" s="132">
        <v>0</v>
      </c>
      <c r="AI12" s="132">
        <v>0</v>
      </c>
      <c r="AJ12" s="132">
        <v>0</v>
      </c>
      <c r="AK12" s="132">
        <v>0</v>
      </c>
      <c r="AL12" s="132">
        <v>0</v>
      </c>
      <c r="AM12" s="132">
        <v>0</v>
      </c>
      <c r="AN12" s="132">
        <v>0</v>
      </c>
      <c r="AO12" s="132">
        <v>0</v>
      </c>
      <c r="AP12" s="133">
        <v>0</v>
      </c>
      <c r="AQ12" s="32"/>
      <c r="AR12" s="32"/>
      <c r="AS12" s="32"/>
      <c r="AT12" s="32"/>
      <c r="AU12" s="32"/>
      <c r="AV12" s="32"/>
      <c r="AW12" s="32"/>
      <c r="AX12" s="32"/>
      <c r="AY12" s="32"/>
      <c r="AZ12" s="32"/>
      <c r="BA12" s="32"/>
      <c r="BB12" s="32"/>
      <c r="BC12" s="32"/>
      <c r="BD12" s="32"/>
      <c r="BE12" s="32"/>
      <c r="BF12" s="32"/>
      <c r="BG12" s="32"/>
    </row>
    <row r="13" spans="1:59" s="3" customFormat="1" x14ac:dyDescent="0.25">
      <c r="A13" s="122"/>
      <c r="B13" s="93"/>
      <c r="C13" s="21"/>
      <c r="D13" s="246" t="s">
        <v>47</v>
      </c>
      <c r="E13" s="247"/>
      <c r="F13" s="129"/>
      <c r="G13" s="17"/>
      <c r="H13" s="17"/>
      <c r="I13" s="24"/>
      <c r="J13" s="24"/>
      <c r="K13" s="24"/>
      <c r="L13" s="24"/>
      <c r="M13" s="24"/>
      <c r="N13" s="24"/>
      <c r="O13" s="24"/>
      <c r="P13" s="24"/>
      <c r="Q13" s="24"/>
      <c r="R13" s="24"/>
      <c r="S13" s="24"/>
      <c r="T13" s="24"/>
      <c r="U13" s="24"/>
      <c r="V13" s="24"/>
      <c r="W13" s="24"/>
      <c r="X13" s="25"/>
      <c r="Y13" s="24"/>
      <c r="Z13" s="24"/>
      <c r="AA13" s="24"/>
      <c r="AB13" s="24"/>
      <c r="AC13" s="24"/>
      <c r="AD13" s="24"/>
      <c r="AE13" s="24"/>
      <c r="AF13" s="24"/>
      <c r="AG13" s="24"/>
      <c r="AH13" s="24"/>
      <c r="AI13" s="24"/>
      <c r="AJ13" s="24"/>
      <c r="AK13" s="24"/>
      <c r="AL13" s="24"/>
      <c r="AM13" s="24"/>
      <c r="AN13" s="24"/>
      <c r="AO13" s="24"/>
      <c r="AP13" s="25"/>
      <c r="AQ13" s="32"/>
      <c r="AR13" s="32"/>
      <c r="AS13" s="32"/>
      <c r="AT13" s="32"/>
      <c r="AU13" s="32"/>
      <c r="AV13" s="32"/>
      <c r="AW13" s="32"/>
      <c r="AX13" s="32"/>
      <c r="AY13" s="32"/>
      <c r="AZ13" s="32"/>
      <c r="BA13" s="32"/>
      <c r="BB13" s="32"/>
      <c r="BC13" s="32"/>
      <c r="BD13" s="32"/>
      <c r="BE13" s="32"/>
      <c r="BF13" s="32"/>
      <c r="BG13" s="32"/>
    </row>
    <row r="14" spans="1:59" s="3" customFormat="1" x14ac:dyDescent="0.25">
      <c r="A14" s="122"/>
      <c r="B14" s="47"/>
      <c r="D14" s="32"/>
      <c r="E14" s="3" t="s">
        <v>48</v>
      </c>
      <c r="F14" s="30"/>
      <c r="G14" s="17">
        <v>0</v>
      </c>
      <c r="H14" s="17">
        <v>0</v>
      </c>
      <c r="I14" s="17">
        <v>0</v>
      </c>
      <c r="J14" s="17">
        <v>0</v>
      </c>
      <c r="K14" s="17">
        <v>0</v>
      </c>
      <c r="L14" s="17">
        <v>0</v>
      </c>
      <c r="M14" s="17">
        <v>0</v>
      </c>
      <c r="N14" s="50">
        <v>0</v>
      </c>
      <c r="O14" s="17">
        <v>0</v>
      </c>
      <c r="P14" s="17">
        <v>0</v>
      </c>
      <c r="Q14" s="17">
        <v>0</v>
      </c>
      <c r="R14" s="17">
        <v>0</v>
      </c>
      <c r="S14" s="17">
        <v>0</v>
      </c>
      <c r="T14" s="17">
        <v>0</v>
      </c>
      <c r="U14" s="17">
        <v>0</v>
      </c>
      <c r="V14" s="17">
        <v>0</v>
      </c>
      <c r="W14" s="17">
        <v>0</v>
      </c>
      <c r="X14" s="44">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44">
        <v>0</v>
      </c>
      <c r="AQ14" s="32"/>
      <c r="AR14" s="32"/>
      <c r="AS14" s="32"/>
      <c r="AT14" s="32"/>
      <c r="AU14" s="32"/>
      <c r="AV14" s="32"/>
      <c r="AW14" s="32"/>
      <c r="AX14" s="32"/>
      <c r="AY14" s="32"/>
      <c r="AZ14" s="32"/>
      <c r="BA14" s="32"/>
      <c r="BB14" s="32"/>
      <c r="BC14" s="32"/>
      <c r="BD14" s="32"/>
      <c r="BE14" s="32"/>
      <c r="BF14" s="32"/>
      <c r="BG14" s="32"/>
    </row>
    <row r="15" spans="1:59" s="3" customFormat="1" x14ac:dyDescent="0.25">
      <c r="A15" s="122"/>
      <c r="B15" s="93"/>
      <c r="C15" s="21"/>
      <c r="D15" s="32"/>
      <c r="E15" s="3" t="s">
        <v>49</v>
      </c>
      <c r="F15" s="30"/>
      <c r="G15" s="17">
        <v>0</v>
      </c>
      <c r="H15" s="17">
        <v>0</v>
      </c>
      <c r="I15" s="24">
        <v>0</v>
      </c>
      <c r="J15" s="24">
        <v>0</v>
      </c>
      <c r="K15" s="24">
        <v>0</v>
      </c>
      <c r="L15" s="24">
        <v>0</v>
      </c>
      <c r="M15" s="24">
        <v>0</v>
      </c>
      <c r="N15" s="24">
        <v>0</v>
      </c>
      <c r="O15" s="24">
        <v>0</v>
      </c>
      <c r="P15" s="24">
        <v>0</v>
      </c>
      <c r="Q15" s="24">
        <v>0</v>
      </c>
      <c r="R15" s="24">
        <v>0</v>
      </c>
      <c r="S15" s="24">
        <v>0</v>
      </c>
      <c r="T15" s="24">
        <v>0</v>
      </c>
      <c r="U15" s="24">
        <v>0</v>
      </c>
      <c r="V15" s="24">
        <v>0</v>
      </c>
      <c r="W15" s="24">
        <v>0</v>
      </c>
      <c r="X15" s="25">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5">
        <v>0</v>
      </c>
      <c r="AQ15" s="32"/>
      <c r="AR15" s="32"/>
      <c r="AS15" s="32"/>
      <c r="AT15" s="32"/>
      <c r="AU15" s="32"/>
      <c r="AV15" s="32"/>
      <c r="AW15" s="32"/>
      <c r="AX15" s="32"/>
      <c r="AY15" s="32"/>
      <c r="AZ15" s="32"/>
      <c r="BA15" s="32"/>
      <c r="BB15" s="32"/>
      <c r="BC15" s="32"/>
      <c r="BD15" s="32"/>
      <c r="BE15" s="32"/>
      <c r="BF15" s="32"/>
      <c r="BG15" s="32"/>
    </row>
    <row r="16" spans="1:59" s="3" customFormat="1" x14ac:dyDescent="0.25">
      <c r="A16" s="130"/>
      <c r="B16" s="36">
        <v>2</v>
      </c>
      <c r="C16" s="52"/>
      <c r="D16" s="38" t="s">
        <v>50</v>
      </c>
      <c r="E16" s="45"/>
      <c r="F16" s="134"/>
      <c r="G16" s="132">
        <v>0</v>
      </c>
      <c r="H16" s="132">
        <v>0</v>
      </c>
      <c r="I16" s="132">
        <v>0</v>
      </c>
      <c r="J16" s="132">
        <v>0</v>
      </c>
      <c r="K16" s="132">
        <v>0</v>
      </c>
      <c r="L16" s="132">
        <v>0</v>
      </c>
      <c r="M16" s="132">
        <v>0</v>
      </c>
      <c r="N16" s="132">
        <v>0</v>
      </c>
      <c r="O16" s="132">
        <v>0</v>
      </c>
      <c r="P16" s="132">
        <v>0</v>
      </c>
      <c r="Q16" s="132">
        <v>0</v>
      </c>
      <c r="R16" s="132">
        <v>0</v>
      </c>
      <c r="S16" s="132">
        <v>0</v>
      </c>
      <c r="T16" s="132">
        <v>0</v>
      </c>
      <c r="U16" s="132">
        <v>0</v>
      </c>
      <c r="V16" s="132">
        <v>0</v>
      </c>
      <c r="W16" s="132">
        <v>0</v>
      </c>
      <c r="X16" s="133">
        <v>0</v>
      </c>
      <c r="Y16" s="132">
        <v>0</v>
      </c>
      <c r="Z16" s="132">
        <v>0</v>
      </c>
      <c r="AA16" s="132">
        <v>0</v>
      </c>
      <c r="AB16" s="132">
        <v>0</v>
      </c>
      <c r="AC16" s="132">
        <v>0</v>
      </c>
      <c r="AD16" s="132">
        <v>0</v>
      </c>
      <c r="AE16" s="132">
        <v>0</v>
      </c>
      <c r="AF16" s="132">
        <v>0</v>
      </c>
      <c r="AG16" s="132">
        <v>0</v>
      </c>
      <c r="AH16" s="132">
        <v>0</v>
      </c>
      <c r="AI16" s="132">
        <v>0</v>
      </c>
      <c r="AJ16" s="132">
        <v>0</v>
      </c>
      <c r="AK16" s="132">
        <v>0</v>
      </c>
      <c r="AL16" s="132">
        <v>0</v>
      </c>
      <c r="AM16" s="132">
        <v>0</v>
      </c>
      <c r="AN16" s="132">
        <v>0</v>
      </c>
      <c r="AO16" s="132">
        <v>0</v>
      </c>
      <c r="AP16" s="133">
        <v>0</v>
      </c>
      <c r="AQ16" s="32"/>
      <c r="AR16" s="32"/>
      <c r="AS16" s="32"/>
      <c r="AT16" s="32"/>
      <c r="AU16" s="32"/>
      <c r="AV16" s="32"/>
      <c r="AW16" s="32"/>
      <c r="AX16" s="32"/>
      <c r="AY16" s="32"/>
      <c r="AZ16" s="32"/>
      <c r="BA16" s="32"/>
      <c r="BB16" s="32"/>
      <c r="BC16" s="32"/>
      <c r="BD16" s="32"/>
      <c r="BE16" s="32"/>
      <c r="BF16" s="32"/>
      <c r="BG16" s="32"/>
    </row>
    <row r="17" spans="1:59" s="3" customFormat="1" x14ac:dyDescent="0.25">
      <c r="A17" s="130"/>
      <c r="B17" s="47"/>
      <c r="D17" s="48" t="s">
        <v>51</v>
      </c>
      <c r="F17" s="49"/>
      <c r="G17" s="50"/>
      <c r="H17" s="50"/>
      <c r="I17" s="50"/>
      <c r="J17" s="50"/>
      <c r="K17" s="50"/>
      <c r="L17" s="50"/>
      <c r="M17" s="50"/>
      <c r="N17" s="50"/>
      <c r="O17" s="50"/>
      <c r="P17" s="50"/>
      <c r="Q17" s="50"/>
      <c r="R17" s="50"/>
      <c r="S17" s="50"/>
      <c r="T17" s="50"/>
      <c r="U17" s="50"/>
      <c r="V17" s="50"/>
      <c r="W17" s="50"/>
      <c r="X17" s="51"/>
      <c r="Y17" s="50"/>
      <c r="Z17" s="50"/>
      <c r="AA17" s="50"/>
      <c r="AB17" s="50"/>
      <c r="AC17" s="50"/>
      <c r="AD17" s="50"/>
      <c r="AE17" s="50"/>
      <c r="AF17" s="50"/>
      <c r="AG17" s="50"/>
      <c r="AH17" s="50"/>
      <c r="AI17" s="50"/>
      <c r="AJ17" s="50"/>
      <c r="AK17" s="50"/>
      <c r="AL17" s="50"/>
      <c r="AM17" s="50"/>
      <c r="AN17" s="50"/>
      <c r="AO17" s="50"/>
      <c r="AP17" s="51"/>
    </row>
    <row r="18" spans="1:59" s="3" customFormat="1" x14ac:dyDescent="0.25">
      <c r="A18" s="130"/>
      <c r="B18" s="47"/>
      <c r="D18" s="48"/>
      <c r="E18" s="3" t="s">
        <v>87</v>
      </c>
      <c r="F18" s="135"/>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1">
        <v>0</v>
      </c>
      <c r="Y18" s="50">
        <v>0</v>
      </c>
      <c r="Z18" s="50">
        <v>0</v>
      </c>
      <c r="AA18" s="50">
        <v>0</v>
      </c>
      <c r="AB18" s="50">
        <v>0</v>
      </c>
      <c r="AC18" s="50">
        <v>0</v>
      </c>
      <c r="AD18" s="50">
        <v>0</v>
      </c>
      <c r="AE18" s="50">
        <v>0</v>
      </c>
      <c r="AF18" s="50">
        <v>0</v>
      </c>
      <c r="AG18" s="50">
        <v>0</v>
      </c>
      <c r="AH18" s="50">
        <v>0</v>
      </c>
      <c r="AI18" s="50">
        <v>0</v>
      </c>
      <c r="AJ18" s="50">
        <v>0</v>
      </c>
      <c r="AK18" s="50">
        <v>0</v>
      </c>
      <c r="AL18" s="50">
        <v>0</v>
      </c>
      <c r="AM18" s="50">
        <v>0</v>
      </c>
      <c r="AN18" s="50">
        <v>0</v>
      </c>
      <c r="AO18" s="50">
        <v>0</v>
      </c>
      <c r="AP18" s="51">
        <v>0</v>
      </c>
    </row>
    <row r="19" spans="1:59" s="3" customFormat="1" x14ac:dyDescent="0.25">
      <c r="A19" s="130"/>
      <c r="B19" s="47"/>
      <c r="D19" s="48"/>
      <c r="E19" s="3" t="s">
        <v>88</v>
      </c>
      <c r="F19" s="49"/>
      <c r="G19" s="50">
        <v>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1">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50">
        <v>0</v>
      </c>
      <c r="AP19" s="51">
        <v>0</v>
      </c>
    </row>
    <row r="20" spans="1:59" s="3" customFormat="1" x14ac:dyDescent="0.25">
      <c r="A20" s="130"/>
      <c r="B20" s="36">
        <v>3</v>
      </c>
      <c r="C20" s="52"/>
      <c r="D20" s="38" t="s">
        <v>54</v>
      </c>
      <c r="E20" s="45"/>
      <c r="F20" s="134"/>
      <c r="G20" s="132">
        <v>0</v>
      </c>
      <c r="H20" s="132">
        <v>0</v>
      </c>
      <c r="I20" s="132">
        <v>0</v>
      </c>
      <c r="J20" s="132">
        <v>0</v>
      </c>
      <c r="K20" s="132">
        <v>0</v>
      </c>
      <c r="L20" s="132">
        <v>0</v>
      </c>
      <c r="M20" s="132">
        <v>0</v>
      </c>
      <c r="N20" s="132">
        <v>0</v>
      </c>
      <c r="O20" s="132">
        <v>0</v>
      </c>
      <c r="P20" s="132">
        <v>0</v>
      </c>
      <c r="Q20" s="132">
        <v>0</v>
      </c>
      <c r="R20" s="132">
        <v>0</v>
      </c>
      <c r="S20" s="132">
        <v>0</v>
      </c>
      <c r="T20" s="132">
        <v>0</v>
      </c>
      <c r="U20" s="132">
        <v>0</v>
      </c>
      <c r="V20" s="132">
        <v>0</v>
      </c>
      <c r="W20" s="132">
        <v>0</v>
      </c>
      <c r="X20" s="133">
        <v>0</v>
      </c>
      <c r="Y20" s="132">
        <v>0</v>
      </c>
      <c r="Z20" s="132">
        <v>0</v>
      </c>
      <c r="AA20" s="132">
        <v>0</v>
      </c>
      <c r="AB20" s="132">
        <v>0</v>
      </c>
      <c r="AC20" s="132">
        <v>0</v>
      </c>
      <c r="AD20" s="132">
        <v>0</v>
      </c>
      <c r="AE20" s="132">
        <v>0</v>
      </c>
      <c r="AF20" s="132">
        <v>0</v>
      </c>
      <c r="AG20" s="132">
        <v>0</v>
      </c>
      <c r="AH20" s="132">
        <v>0</v>
      </c>
      <c r="AI20" s="132">
        <v>0</v>
      </c>
      <c r="AJ20" s="132">
        <v>0</v>
      </c>
      <c r="AK20" s="132">
        <v>0</v>
      </c>
      <c r="AL20" s="132">
        <v>0</v>
      </c>
      <c r="AM20" s="132">
        <v>0</v>
      </c>
      <c r="AN20" s="132">
        <v>0</v>
      </c>
      <c r="AO20" s="132">
        <v>0</v>
      </c>
      <c r="AP20" s="133">
        <v>0</v>
      </c>
      <c r="AQ20" s="32"/>
      <c r="AR20" s="32"/>
      <c r="AS20" s="32"/>
      <c r="AT20" s="32"/>
      <c r="AU20" s="32"/>
      <c r="AV20" s="32"/>
      <c r="AW20" s="32"/>
      <c r="AX20" s="32"/>
      <c r="AY20" s="32"/>
      <c r="AZ20" s="32"/>
      <c r="BA20" s="32"/>
      <c r="BB20" s="32"/>
      <c r="BC20" s="32"/>
      <c r="BD20" s="32"/>
      <c r="BE20" s="32"/>
      <c r="BF20" s="32"/>
      <c r="BG20" s="32"/>
    </row>
    <row r="21" spans="1:59" s="3" customFormat="1" x14ac:dyDescent="0.25">
      <c r="A21" s="130"/>
      <c r="B21" s="47">
        <v>4</v>
      </c>
      <c r="D21" s="32" t="s">
        <v>89</v>
      </c>
      <c r="E21" s="33"/>
      <c r="F21" s="136"/>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44">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44">
        <v>0</v>
      </c>
      <c r="AQ21" s="32"/>
      <c r="AR21" s="32"/>
      <c r="AS21" s="32"/>
      <c r="AT21" s="32"/>
      <c r="AU21" s="32"/>
      <c r="AV21" s="32"/>
      <c r="AW21" s="32"/>
      <c r="AX21" s="32"/>
      <c r="AY21" s="32"/>
      <c r="AZ21" s="32"/>
      <c r="BA21" s="32"/>
      <c r="BB21" s="32"/>
      <c r="BC21" s="32"/>
      <c r="BD21" s="32"/>
      <c r="BE21" s="32"/>
      <c r="BF21" s="32"/>
      <c r="BG21" s="32"/>
    </row>
    <row r="22" spans="1:59" s="66" customFormat="1" x14ac:dyDescent="0.25">
      <c r="A22" s="137"/>
      <c r="B22" s="57">
        <v>5</v>
      </c>
      <c r="C22" s="58" t="s">
        <v>55</v>
      </c>
      <c r="D22" s="59"/>
      <c r="E22" s="60"/>
      <c r="F22" s="61" t="s">
        <v>90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3">
        <v>0</v>
      </c>
      <c r="Y22" s="62">
        <v>0</v>
      </c>
      <c r="Z22" s="62">
        <v>0</v>
      </c>
      <c r="AA22" s="62">
        <v>0</v>
      </c>
      <c r="AB22" s="62">
        <v>0</v>
      </c>
      <c r="AC22" s="62">
        <v>0</v>
      </c>
      <c r="AD22" s="62">
        <v>0</v>
      </c>
      <c r="AE22" s="62">
        <v>0</v>
      </c>
      <c r="AF22" s="62">
        <v>0</v>
      </c>
      <c r="AG22" s="62">
        <v>0</v>
      </c>
      <c r="AH22" s="62">
        <v>0</v>
      </c>
      <c r="AI22" s="62">
        <v>0</v>
      </c>
      <c r="AJ22" s="62">
        <v>0</v>
      </c>
      <c r="AK22" s="62">
        <v>0</v>
      </c>
      <c r="AL22" s="62">
        <v>0</v>
      </c>
      <c r="AM22" s="62">
        <v>0</v>
      </c>
      <c r="AN22" s="62">
        <v>0</v>
      </c>
      <c r="AO22" s="62">
        <v>0</v>
      </c>
      <c r="AP22" s="63">
        <v>0</v>
      </c>
    </row>
    <row r="23" spans="1:59" s="66" customFormat="1" x14ac:dyDescent="0.25">
      <c r="A23" s="137"/>
      <c r="B23" s="138"/>
      <c r="C23" s="20" t="s">
        <v>57</v>
      </c>
      <c r="E23" s="33"/>
      <c r="F23" s="30"/>
      <c r="G23" s="64"/>
      <c r="H23" s="64"/>
      <c r="I23" s="64"/>
      <c r="J23" s="64"/>
      <c r="K23" s="64"/>
      <c r="L23" s="64"/>
      <c r="M23" s="64"/>
      <c r="N23" s="64"/>
      <c r="O23" s="64"/>
      <c r="P23" s="64"/>
      <c r="Q23" s="64"/>
      <c r="R23" s="64"/>
      <c r="S23" s="64"/>
      <c r="T23" s="64"/>
      <c r="U23" s="64"/>
      <c r="V23" s="64"/>
      <c r="W23" s="64"/>
      <c r="X23" s="139"/>
      <c r="Y23" s="64"/>
      <c r="Z23" s="64"/>
      <c r="AA23" s="64"/>
      <c r="AB23" s="64"/>
      <c r="AC23" s="64"/>
      <c r="AD23" s="64"/>
      <c r="AE23" s="64"/>
      <c r="AF23" s="64"/>
      <c r="AG23" s="64"/>
      <c r="AH23" s="64"/>
      <c r="AI23" s="64"/>
      <c r="AJ23" s="64"/>
      <c r="AK23" s="64"/>
      <c r="AL23" s="64"/>
      <c r="AM23" s="64"/>
      <c r="AN23" s="64"/>
      <c r="AO23" s="140"/>
      <c r="AP23" s="139"/>
    </row>
    <row r="24" spans="1:59" s="3" customFormat="1" x14ac:dyDescent="0.25">
      <c r="A24" s="130"/>
      <c r="B24" s="43"/>
      <c r="D24" s="248" t="s">
        <v>58</v>
      </c>
      <c r="E24" s="249"/>
      <c r="F24" s="69"/>
      <c r="G24" s="50">
        <v>21914</v>
      </c>
      <c r="H24" s="50">
        <v>21912</v>
      </c>
      <c r="I24" s="50">
        <v>21911</v>
      </c>
      <c r="J24" s="50">
        <v>21899</v>
      </c>
      <c r="K24" s="50">
        <v>21888</v>
      </c>
      <c r="L24" s="50">
        <v>21880</v>
      </c>
      <c r="M24" s="50">
        <v>21862</v>
      </c>
      <c r="N24" s="50">
        <v>21854</v>
      </c>
      <c r="O24" s="50">
        <v>21846</v>
      </c>
      <c r="P24" s="50">
        <v>21838</v>
      </c>
      <c r="Q24" s="50">
        <v>21838</v>
      </c>
      <c r="R24" s="50">
        <v>21828</v>
      </c>
      <c r="S24" s="50">
        <v>21818</v>
      </c>
      <c r="T24" s="50">
        <v>21818</v>
      </c>
      <c r="U24" s="50">
        <v>21808</v>
      </c>
      <c r="V24" s="50">
        <v>21798</v>
      </c>
      <c r="W24" s="50">
        <v>21798</v>
      </c>
      <c r="X24" s="51">
        <v>21788</v>
      </c>
      <c r="Y24" s="50">
        <v>21788</v>
      </c>
      <c r="Z24" s="50">
        <v>21778</v>
      </c>
      <c r="AA24" s="50">
        <v>21768</v>
      </c>
      <c r="AB24" s="17">
        <v>21768</v>
      </c>
      <c r="AC24" s="50">
        <v>21758</v>
      </c>
      <c r="AD24" s="17">
        <v>21748</v>
      </c>
      <c r="AE24" s="17">
        <v>21748</v>
      </c>
      <c r="AF24" s="17">
        <v>21738</v>
      </c>
      <c r="AG24" s="17">
        <v>21738</v>
      </c>
      <c r="AH24" s="17">
        <v>21728</v>
      </c>
      <c r="AI24" s="17">
        <v>21718</v>
      </c>
      <c r="AJ24" s="17">
        <v>21718</v>
      </c>
      <c r="AK24" s="17">
        <v>21708</v>
      </c>
      <c r="AL24" s="17">
        <v>21698</v>
      </c>
      <c r="AM24" s="17">
        <v>21698</v>
      </c>
      <c r="AN24" s="17">
        <v>21688</v>
      </c>
      <c r="AO24" s="17">
        <v>21678</v>
      </c>
      <c r="AP24" s="44">
        <v>21678</v>
      </c>
    </row>
    <row r="25" spans="1:59" s="3" customFormat="1" x14ac:dyDescent="0.25">
      <c r="A25" s="122"/>
      <c r="B25" s="27"/>
      <c r="C25" s="21"/>
      <c r="D25" s="242" t="s">
        <v>59</v>
      </c>
      <c r="E25" s="243"/>
      <c r="F25" s="30"/>
      <c r="G25" s="50"/>
      <c r="H25" s="50"/>
      <c r="I25" s="26"/>
      <c r="J25" s="26"/>
      <c r="K25" s="26"/>
      <c r="L25" s="26"/>
      <c r="M25" s="26"/>
      <c r="N25" s="26"/>
      <c r="O25" s="26"/>
      <c r="P25" s="26"/>
      <c r="Q25" s="26"/>
      <c r="R25" s="26"/>
      <c r="S25" s="26"/>
      <c r="T25" s="26"/>
      <c r="U25" s="26"/>
      <c r="V25" s="26"/>
      <c r="W25" s="26"/>
      <c r="X25" s="71"/>
      <c r="Y25" s="26"/>
      <c r="Z25" s="26"/>
      <c r="AA25" s="26"/>
      <c r="AB25" s="26"/>
      <c r="AC25" s="26"/>
      <c r="AD25" s="26"/>
      <c r="AE25" s="26"/>
      <c r="AF25" s="26"/>
      <c r="AG25" s="26"/>
      <c r="AH25" s="26"/>
      <c r="AI25" s="26"/>
      <c r="AJ25" s="26"/>
      <c r="AK25" s="26"/>
      <c r="AL25" s="26"/>
      <c r="AM25" s="26"/>
      <c r="AN25" s="26"/>
      <c r="AO25" s="26"/>
      <c r="AP25" s="71"/>
    </row>
    <row r="26" spans="1:59" s="3" customFormat="1" ht="15.75" customHeight="1" x14ac:dyDescent="0.25">
      <c r="A26" s="122"/>
      <c r="B26" s="27"/>
      <c r="C26" s="21"/>
      <c r="D26" s="32"/>
      <c r="E26" s="72" t="s">
        <v>60</v>
      </c>
      <c r="F26" s="73"/>
      <c r="G26" s="50">
        <v>811</v>
      </c>
      <c r="H26" s="50">
        <v>811</v>
      </c>
      <c r="I26" s="26">
        <v>811</v>
      </c>
      <c r="J26" s="26">
        <v>811</v>
      </c>
      <c r="K26" s="26">
        <v>811</v>
      </c>
      <c r="L26" s="26">
        <v>811</v>
      </c>
      <c r="M26" s="26">
        <v>592</v>
      </c>
      <c r="N26" s="26">
        <v>0</v>
      </c>
      <c r="O26" s="26">
        <v>0</v>
      </c>
      <c r="P26" s="26">
        <v>0</v>
      </c>
      <c r="Q26" s="26">
        <v>0</v>
      </c>
      <c r="R26" s="26">
        <v>0</v>
      </c>
      <c r="S26" s="26">
        <v>0</v>
      </c>
      <c r="T26" s="26">
        <v>0</v>
      </c>
      <c r="U26" s="26">
        <v>0</v>
      </c>
      <c r="V26" s="26">
        <v>0</v>
      </c>
      <c r="W26" s="26">
        <v>0</v>
      </c>
      <c r="X26" s="71">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71">
        <v>0</v>
      </c>
    </row>
    <row r="27" spans="1:59" s="3" customFormat="1" x14ac:dyDescent="0.25">
      <c r="A27" s="122"/>
      <c r="B27" s="27"/>
      <c r="C27" s="21"/>
      <c r="D27" s="32"/>
      <c r="E27" s="33" t="s">
        <v>61</v>
      </c>
      <c r="F27" s="30"/>
      <c r="G27" s="50">
        <v>953</v>
      </c>
      <c r="H27" s="50">
        <v>953</v>
      </c>
      <c r="I27" s="26">
        <v>953</v>
      </c>
      <c r="J27" s="26">
        <v>953</v>
      </c>
      <c r="K27" s="26">
        <v>953</v>
      </c>
      <c r="L27" s="26">
        <v>953</v>
      </c>
      <c r="M27" s="26">
        <v>953</v>
      </c>
      <c r="N27" s="26">
        <v>953</v>
      </c>
      <c r="O27" s="26">
        <v>953</v>
      </c>
      <c r="P27" s="26">
        <v>953</v>
      </c>
      <c r="Q27" s="26">
        <v>953</v>
      </c>
      <c r="R27" s="26">
        <v>953</v>
      </c>
      <c r="S27" s="26">
        <v>953</v>
      </c>
      <c r="T27" s="26">
        <v>953</v>
      </c>
      <c r="U27" s="26">
        <v>953</v>
      </c>
      <c r="V27" s="26">
        <v>953</v>
      </c>
      <c r="W27" s="26">
        <v>953</v>
      </c>
      <c r="X27" s="71">
        <v>953</v>
      </c>
      <c r="Y27" s="26">
        <v>953</v>
      </c>
      <c r="Z27" s="26">
        <v>953</v>
      </c>
      <c r="AA27" s="26">
        <v>953</v>
      </c>
      <c r="AB27" s="26">
        <v>953</v>
      </c>
      <c r="AC27" s="26">
        <v>953</v>
      </c>
      <c r="AD27" s="26">
        <v>953</v>
      </c>
      <c r="AE27" s="26">
        <v>953</v>
      </c>
      <c r="AF27" s="26">
        <v>953</v>
      </c>
      <c r="AG27" s="26">
        <v>953</v>
      </c>
      <c r="AH27" s="26">
        <v>953</v>
      </c>
      <c r="AI27" s="26">
        <v>953</v>
      </c>
      <c r="AJ27" s="26">
        <v>953</v>
      </c>
      <c r="AK27" s="26">
        <v>953</v>
      </c>
      <c r="AL27" s="26">
        <v>953</v>
      </c>
      <c r="AM27" s="26">
        <v>953</v>
      </c>
      <c r="AN27" s="26">
        <v>953</v>
      </c>
      <c r="AO27" s="26">
        <v>953</v>
      </c>
      <c r="AP27" s="71">
        <v>953</v>
      </c>
    </row>
    <row r="28" spans="1:59" s="3" customFormat="1" x14ac:dyDescent="0.25">
      <c r="A28" s="122"/>
      <c r="B28" s="27"/>
      <c r="C28" s="21"/>
      <c r="D28" s="32"/>
      <c r="E28" s="32" t="s">
        <v>62</v>
      </c>
      <c r="F28" s="30"/>
      <c r="G28" s="50">
        <v>2354</v>
      </c>
      <c r="H28" s="50">
        <v>2354</v>
      </c>
      <c r="I28" s="26">
        <v>2354</v>
      </c>
      <c r="J28" s="26">
        <v>2354</v>
      </c>
      <c r="K28" s="26">
        <v>2354</v>
      </c>
      <c r="L28" s="26">
        <v>2354</v>
      </c>
      <c r="M28" s="26">
        <v>2354</v>
      </c>
      <c r="N28" s="26">
        <v>2354</v>
      </c>
      <c r="O28" s="26">
        <v>2354</v>
      </c>
      <c r="P28" s="26">
        <v>2354</v>
      </c>
      <c r="Q28" s="26">
        <v>2354</v>
      </c>
      <c r="R28" s="26">
        <v>2354</v>
      </c>
      <c r="S28" s="26">
        <v>2354</v>
      </c>
      <c r="T28" s="26">
        <v>2354</v>
      </c>
      <c r="U28" s="26">
        <v>2354</v>
      </c>
      <c r="V28" s="26">
        <v>2354</v>
      </c>
      <c r="W28" s="26">
        <v>2354</v>
      </c>
      <c r="X28" s="71">
        <v>2354</v>
      </c>
      <c r="Y28" s="26">
        <v>2354</v>
      </c>
      <c r="Z28" s="26">
        <v>2354</v>
      </c>
      <c r="AA28" s="26">
        <v>2354</v>
      </c>
      <c r="AB28" s="26">
        <v>2354</v>
      </c>
      <c r="AC28" s="26">
        <v>2354</v>
      </c>
      <c r="AD28" s="26">
        <v>2354</v>
      </c>
      <c r="AE28" s="26">
        <v>2354</v>
      </c>
      <c r="AF28" s="26">
        <v>2354</v>
      </c>
      <c r="AG28" s="26">
        <v>2354</v>
      </c>
      <c r="AH28" s="26">
        <v>2354</v>
      </c>
      <c r="AI28" s="26">
        <v>2354</v>
      </c>
      <c r="AJ28" s="26">
        <v>2354</v>
      </c>
      <c r="AK28" s="26">
        <v>2354</v>
      </c>
      <c r="AL28" s="26">
        <v>2354</v>
      </c>
      <c r="AM28" s="26">
        <v>2354</v>
      </c>
      <c r="AN28" s="26">
        <v>2354</v>
      </c>
      <c r="AO28" s="26">
        <v>2354</v>
      </c>
      <c r="AP28" s="71">
        <v>2354</v>
      </c>
    </row>
    <row r="29" spans="1:59" s="3" customFormat="1" x14ac:dyDescent="0.25">
      <c r="A29" s="130"/>
      <c r="B29" s="43"/>
      <c r="D29" s="3" t="s">
        <v>63</v>
      </c>
      <c r="E29" s="32"/>
      <c r="F29" s="30"/>
      <c r="G29" s="50">
        <v>2705</v>
      </c>
      <c r="H29" s="50">
        <v>1949</v>
      </c>
      <c r="I29" s="50">
        <v>1549</v>
      </c>
      <c r="J29" s="50">
        <v>1639</v>
      </c>
      <c r="K29" s="50">
        <v>1639</v>
      </c>
      <c r="L29" s="50">
        <v>1639</v>
      </c>
      <c r="M29" s="50">
        <v>1639</v>
      </c>
      <c r="N29" s="50">
        <v>1639</v>
      </c>
      <c r="O29" s="50">
        <v>1639</v>
      </c>
      <c r="P29" s="50">
        <v>1639</v>
      </c>
      <c r="Q29" s="50">
        <v>1639</v>
      </c>
      <c r="R29" s="50">
        <v>1639</v>
      </c>
      <c r="S29" s="50">
        <v>271</v>
      </c>
      <c r="T29" s="50">
        <v>0</v>
      </c>
      <c r="U29" s="50">
        <v>0</v>
      </c>
      <c r="V29" s="50">
        <v>0</v>
      </c>
      <c r="W29" s="50">
        <v>0</v>
      </c>
      <c r="X29" s="51">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1">
        <v>0</v>
      </c>
    </row>
    <row r="30" spans="1:59" s="3" customFormat="1" x14ac:dyDescent="0.25">
      <c r="A30" s="130"/>
      <c r="B30" s="43"/>
      <c r="D30" s="3" t="s">
        <v>64</v>
      </c>
      <c r="E30" s="32"/>
      <c r="F30" s="30"/>
      <c r="G30" s="50">
        <v>0</v>
      </c>
      <c r="H30" s="50">
        <v>781</v>
      </c>
      <c r="I30" s="50">
        <v>936</v>
      </c>
      <c r="J30" s="50">
        <v>936</v>
      </c>
      <c r="K30" s="50">
        <v>936</v>
      </c>
      <c r="L30" s="50">
        <v>936</v>
      </c>
      <c r="M30" s="50">
        <v>936</v>
      </c>
      <c r="N30" s="50">
        <v>936</v>
      </c>
      <c r="O30" s="50">
        <v>936</v>
      </c>
      <c r="P30" s="50">
        <v>936</v>
      </c>
      <c r="Q30" s="50">
        <v>936</v>
      </c>
      <c r="R30" s="50">
        <v>936</v>
      </c>
      <c r="S30" s="50">
        <v>936</v>
      </c>
      <c r="T30" s="50">
        <v>936</v>
      </c>
      <c r="U30" s="50">
        <v>936</v>
      </c>
      <c r="V30" s="50">
        <v>936</v>
      </c>
      <c r="W30" s="50">
        <v>936</v>
      </c>
      <c r="X30" s="51">
        <v>155</v>
      </c>
      <c r="Y30" s="50">
        <v>0</v>
      </c>
      <c r="Z30" s="50">
        <v>0</v>
      </c>
      <c r="AA30" s="50">
        <v>0</v>
      </c>
      <c r="AB30" s="50">
        <v>0</v>
      </c>
      <c r="AC30" s="50">
        <v>0</v>
      </c>
      <c r="AD30" s="50">
        <v>0</v>
      </c>
      <c r="AE30" s="50">
        <v>0</v>
      </c>
      <c r="AF30" s="50">
        <v>0</v>
      </c>
      <c r="AG30" s="50">
        <v>0</v>
      </c>
      <c r="AH30" s="50">
        <v>0</v>
      </c>
      <c r="AI30" s="50">
        <v>0</v>
      </c>
      <c r="AJ30" s="50">
        <v>0</v>
      </c>
      <c r="AK30" s="50">
        <v>0</v>
      </c>
      <c r="AL30" s="50">
        <v>0</v>
      </c>
      <c r="AM30" s="50">
        <v>0</v>
      </c>
      <c r="AN30" s="50">
        <v>0</v>
      </c>
      <c r="AO30" s="50">
        <v>0</v>
      </c>
      <c r="AP30" s="51">
        <v>0</v>
      </c>
    </row>
    <row r="31" spans="1:59" s="3" customFormat="1" x14ac:dyDescent="0.25">
      <c r="A31" s="130"/>
      <c r="B31" s="43"/>
      <c r="D31" s="3" t="s">
        <v>91</v>
      </c>
      <c r="F31" s="74"/>
      <c r="G31" s="50">
        <v>340</v>
      </c>
      <c r="H31" s="50">
        <v>373</v>
      </c>
      <c r="I31" s="50">
        <v>784</v>
      </c>
      <c r="J31" s="50">
        <v>844</v>
      </c>
      <c r="K31" s="50">
        <v>844</v>
      </c>
      <c r="L31" s="50">
        <v>844</v>
      </c>
      <c r="M31" s="50">
        <v>844</v>
      </c>
      <c r="N31" s="50">
        <v>844</v>
      </c>
      <c r="O31" s="50">
        <v>844</v>
      </c>
      <c r="P31" s="50">
        <v>844</v>
      </c>
      <c r="Q31" s="50">
        <v>844</v>
      </c>
      <c r="R31" s="50">
        <v>844</v>
      </c>
      <c r="S31" s="50">
        <v>406</v>
      </c>
      <c r="T31" s="50">
        <v>307</v>
      </c>
      <c r="U31" s="50">
        <v>307</v>
      </c>
      <c r="V31" s="50">
        <v>307</v>
      </c>
      <c r="W31" s="50">
        <v>307</v>
      </c>
      <c r="X31" s="51">
        <v>70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1">
        <v>0</v>
      </c>
    </row>
    <row r="32" spans="1:59" s="3" customFormat="1" x14ac:dyDescent="0.25">
      <c r="A32" s="130"/>
      <c r="B32" s="47"/>
      <c r="D32" s="48" t="s">
        <v>92</v>
      </c>
      <c r="F32" s="49"/>
      <c r="G32" s="50">
        <v>363</v>
      </c>
      <c r="H32" s="50">
        <v>338</v>
      </c>
      <c r="I32" s="50">
        <v>583</v>
      </c>
      <c r="J32" s="50">
        <v>493</v>
      </c>
      <c r="K32" s="50">
        <v>493</v>
      </c>
      <c r="L32" s="50">
        <v>493</v>
      </c>
      <c r="M32" s="50">
        <v>493</v>
      </c>
      <c r="N32" s="50">
        <v>493</v>
      </c>
      <c r="O32" s="50">
        <v>493</v>
      </c>
      <c r="P32" s="50">
        <v>493</v>
      </c>
      <c r="Q32" s="50">
        <v>493</v>
      </c>
      <c r="R32" s="50">
        <v>493</v>
      </c>
      <c r="S32" s="50">
        <v>1861</v>
      </c>
      <c r="T32" s="50">
        <v>2132</v>
      </c>
      <c r="U32" s="50">
        <v>2132</v>
      </c>
      <c r="V32" s="50">
        <v>2132</v>
      </c>
      <c r="W32" s="50">
        <v>2132</v>
      </c>
      <c r="X32" s="51">
        <v>2913</v>
      </c>
      <c r="Y32" s="50">
        <v>3068</v>
      </c>
      <c r="Z32" s="50">
        <v>3068</v>
      </c>
      <c r="AA32" s="50">
        <v>3068</v>
      </c>
      <c r="AB32" s="50">
        <v>3068</v>
      </c>
      <c r="AC32" s="50">
        <v>3068</v>
      </c>
      <c r="AD32" s="50">
        <v>3068</v>
      </c>
      <c r="AE32" s="50">
        <v>3068</v>
      </c>
      <c r="AF32" s="50">
        <v>3068</v>
      </c>
      <c r="AG32" s="50">
        <v>3068</v>
      </c>
      <c r="AH32" s="50">
        <v>3068</v>
      </c>
      <c r="AI32" s="50">
        <v>3068</v>
      </c>
      <c r="AJ32" s="50">
        <v>3068</v>
      </c>
      <c r="AK32" s="50">
        <v>3068</v>
      </c>
      <c r="AL32" s="50">
        <v>3068</v>
      </c>
      <c r="AM32" s="50">
        <v>3068</v>
      </c>
      <c r="AN32" s="50">
        <v>3068</v>
      </c>
      <c r="AO32" s="50">
        <v>3068</v>
      </c>
      <c r="AP32" s="51">
        <v>3068</v>
      </c>
    </row>
    <row r="33" spans="1:9603" s="3" customFormat="1" x14ac:dyDescent="0.25">
      <c r="A33" s="130"/>
      <c r="B33" s="27"/>
      <c r="C33" s="21"/>
      <c r="D33" s="246" t="s">
        <v>93</v>
      </c>
      <c r="E33" s="247"/>
      <c r="F33" s="30"/>
      <c r="G33" s="50">
        <v>771</v>
      </c>
      <c r="H33" s="50">
        <v>771</v>
      </c>
      <c r="I33" s="50">
        <v>771</v>
      </c>
      <c r="J33" s="50">
        <v>771</v>
      </c>
      <c r="K33" s="50">
        <v>771</v>
      </c>
      <c r="L33" s="50">
        <v>771</v>
      </c>
      <c r="M33" s="50">
        <v>771</v>
      </c>
      <c r="N33" s="50">
        <v>771</v>
      </c>
      <c r="O33" s="50">
        <v>771</v>
      </c>
      <c r="P33" s="50">
        <v>771</v>
      </c>
      <c r="Q33" s="50">
        <v>771</v>
      </c>
      <c r="R33" s="50">
        <v>771</v>
      </c>
      <c r="S33" s="50">
        <v>771</v>
      </c>
      <c r="T33" s="50">
        <v>771</v>
      </c>
      <c r="U33" s="50">
        <v>771</v>
      </c>
      <c r="V33" s="50">
        <v>771</v>
      </c>
      <c r="W33" s="50">
        <v>771</v>
      </c>
      <c r="X33" s="51">
        <v>771</v>
      </c>
      <c r="Y33" s="50">
        <v>771</v>
      </c>
      <c r="Z33" s="50">
        <v>771</v>
      </c>
      <c r="AA33" s="50">
        <v>771</v>
      </c>
      <c r="AB33" s="50">
        <v>771</v>
      </c>
      <c r="AC33" s="50">
        <v>771</v>
      </c>
      <c r="AD33" s="50">
        <v>771</v>
      </c>
      <c r="AE33" s="50">
        <v>771</v>
      </c>
      <c r="AF33" s="50">
        <v>771</v>
      </c>
      <c r="AG33" s="50">
        <v>771</v>
      </c>
      <c r="AH33" s="50">
        <v>771</v>
      </c>
      <c r="AI33" s="50">
        <v>771</v>
      </c>
      <c r="AJ33" s="50">
        <v>771</v>
      </c>
      <c r="AK33" s="50">
        <v>771</v>
      </c>
      <c r="AL33" s="50">
        <v>771</v>
      </c>
      <c r="AM33" s="50">
        <v>771</v>
      </c>
      <c r="AN33" s="50">
        <v>771</v>
      </c>
      <c r="AO33" s="50">
        <v>771</v>
      </c>
      <c r="AP33" s="51">
        <v>771</v>
      </c>
    </row>
    <row r="34" spans="1:9603" s="3" customFormat="1" ht="14.25" customHeight="1" x14ac:dyDescent="0.25">
      <c r="A34" s="122"/>
      <c r="B34" s="27"/>
      <c r="C34" s="21"/>
      <c r="D34" s="72" t="s">
        <v>65</v>
      </c>
      <c r="F34" s="30"/>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71">
        <v>60</v>
      </c>
      <c r="Y34" s="26">
        <v>150</v>
      </c>
      <c r="Z34" s="26">
        <v>150</v>
      </c>
      <c r="AA34" s="26">
        <v>150</v>
      </c>
      <c r="AB34" s="26">
        <v>150</v>
      </c>
      <c r="AC34" s="26">
        <v>150</v>
      </c>
      <c r="AD34" s="26">
        <v>150</v>
      </c>
      <c r="AE34" s="26">
        <v>150</v>
      </c>
      <c r="AF34" s="26">
        <v>150</v>
      </c>
      <c r="AG34" s="26">
        <v>150</v>
      </c>
      <c r="AH34" s="26">
        <v>150</v>
      </c>
      <c r="AI34" s="26">
        <v>150</v>
      </c>
      <c r="AJ34" s="26">
        <v>150</v>
      </c>
      <c r="AK34" s="26">
        <v>150</v>
      </c>
      <c r="AL34" s="26">
        <v>150</v>
      </c>
      <c r="AM34" s="26">
        <v>150</v>
      </c>
      <c r="AN34" s="26">
        <v>150</v>
      </c>
      <c r="AO34" s="26">
        <v>150</v>
      </c>
      <c r="AP34" s="71">
        <v>150</v>
      </c>
    </row>
    <row r="35" spans="1:9603" s="3" customFormat="1" x14ac:dyDescent="0.25">
      <c r="A35" s="122"/>
      <c r="B35" s="27"/>
      <c r="C35" s="21"/>
      <c r="D35" s="242" t="s">
        <v>66</v>
      </c>
      <c r="E35" s="243"/>
      <c r="F35" s="30"/>
      <c r="G35" s="26">
        <v>0</v>
      </c>
      <c r="H35" s="26">
        <v>0</v>
      </c>
      <c r="I35" s="26">
        <v>0</v>
      </c>
      <c r="J35" s="26">
        <v>0</v>
      </c>
      <c r="K35" s="26">
        <v>190</v>
      </c>
      <c r="L35" s="26">
        <v>190</v>
      </c>
      <c r="M35" s="26">
        <v>190</v>
      </c>
      <c r="N35" s="26">
        <v>190</v>
      </c>
      <c r="O35" s="26">
        <v>190</v>
      </c>
      <c r="P35" s="26">
        <v>190</v>
      </c>
      <c r="Q35" s="26">
        <v>190</v>
      </c>
      <c r="R35" s="26">
        <v>190</v>
      </c>
      <c r="S35" s="26">
        <v>190</v>
      </c>
      <c r="T35" s="26">
        <v>190</v>
      </c>
      <c r="U35" s="26">
        <v>190</v>
      </c>
      <c r="V35" s="26">
        <v>190</v>
      </c>
      <c r="W35" s="26">
        <v>190</v>
      </c>
      <c r="X35" s="71">
        <v>190</v>
      </c>
      <c r="Y35" s="26">
        <v>190</v>
      </c>
      <c r="Z35" s="26">
        <v>190</v>
      </c>
      <c r="AA35" s="26">
        <v>190</v>
      </c>
      <c r="AB35" s="26">
        <v>190</v>
      </c>
      <c r="AC35" s="26">
        <v>190</v>
      </c>
      <c r="AD35" s="26">
        <v>190</v>
      </c>
      <c r="AE35" s="26">
        <v>190</v>
      </c>
      <c r="AF35" s="26">
        <v>190</v>
      </c>
      <c r="AG35" s="26">
        <v>190</v>
      </c>
      <c r="AH35" s="26">
        <v>190</v>
      </c>
      <c r="AI35" s="26">
        <v>190</v>
      </c>
      <c r="AJ35" s="26">
        <v>190</v>
      </c>
      <c r="AK35" s="26">
        <v>190</v>
      </c>
      <c r="AL35" s="26">
        <v>190</v>
      </c>
      <c r="AM35" s="26">
        <v>190</v>
      </c>
      <c r="AN35" s="26">
        <v>190</v>
      </c>
      <c r="AO35" s="26">
        <v>190</v>
      </c>
      <c r="AP35" s="71">
        <v>190</v>
      </c>
    </row>
    <row r="36" spans="1:9603" s="3" customFormat="1" ht="15.75" thickBot="1" x14ac:dyDescent="0.3">
      <c r="A36" s="122"/>
      <c r="B36" s="75">
        <v>6</v>
      </c>
      <c r="C36" s="76" t="s">
        <v>94</v>
      </c>
      <c r="D36" s="37"/>
      <c r="E36" s="77"/>
      <c r="F36" s="78"/>
      <c r="G36" s="79">
        <v>30211</v>
      </c>
      <c r="H36" s="79">
        <v>30242</v>
      </c>
      <c r="I36" s="79">
        <v>30652</v>
      </c>
      <c r="J36" s="79">
        <v>30700</v>
      </c>
      <c r="K36" s="79">
        <v>30879</v>
      </c>
      <c r="L36" s="79">
        <v>30871</v>
      </c>
      <c r="M36" s="79">
        <v>30634</v>
      </c>
      <c r="N36" s="79">
        <v>30034</v>
      </c>
      <c r="O36" s="79">
        <v>30026</v>
      </c>
      <c r="P36" s="79">
        <v>30018</v>
      </c>
      <c r="Q36" s="79">
        <v>30018</v>
      </c>
      <c r="R36" s="79">
        <v>30008</v>
      </c>
      <c r="S36" s="79">
        <v>29560</v>
      </c>
      <c r="T36" s="79">
        <v>29461</v>
      </c>
      <c r="U36" s="79">
        <v>29451</v>
      </c>
      <c r="V36" s="79">
        <v>29441</v>
      </c>
      <c r="W36" s="79">
        <v>29441</v>
      </c>
      <c r="X36" s="80">
        <v>29254</v>
      </c>
      <c r="Y36" s="79">
        <v>29274</v>
      </c>
      <c r="Z36" s="79">
        <v>29264</v>
      </c>
      <c r="AA36" s="79">
        <v>29254</v>
      </c>
      <c r="AB36" s="79">
        <v>29254</v>
      </c>
      <c r="AC36" s="79">
        <v>29244</v>
      </c>
      <c r="AD36" s="79">
        <v>29234</v>
      </c>
      <c r="AE36" s="79">
        <v>29234</v>
      </c>
      <c r="AF36" s="79">
        <v>29224</v>
      </c>
      <c r="AG36" s="79">
        <v>29224</v>
      </c>
      <c r="AH36" s="79">
        <v>29214</v>
      </c>
      <c r="AI36" s="79">
        <v>29204</v>
      </c>
      <c r="AJ36" s="79">
        <v>29204</v>
      </c>
      <c r="AK36" s="79">
        <v>29194</v>
      </c>
      <c r="AL36" s="79">
        <v>29184</v>
      </c>
      <c r="AM36" s="79">
        <v>29184</v>
      </c>
      <c r="AN36" s="79">
        <v>29174</v>
      </c>
      <c r="AO36" s="79">
        <v>29164</v>
      </c>
      <c r="AP36" s="80">
        <v>29164</v>
      </c>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c r="OR36" s="50"/>
      <c r="OS36" s="50"/>
      <c r="OT36" s="50"/>
      <c r="OU36" s="50"/>
      <c r="OV36" s="50"/>
      <c r="OW36" s="50"/>
      <c r="OX36" s="50"/>
      <c r="OY36" s="50"/>
      <c r="OZ36" s="50"/>
      <c r="PA36" s="50"/>
      <c r="PB36" s="50"/>
      <c r="PC36" s="50"/>
      <c r="PD36" s="50"/>
      <c r="PE36" s="50"/>
      <c r="PF36" s="50"/>
      <c r="PG36" s="50"/>
      <c r="PH36" s="50"/>
      <c r="PI36" s="50"/>
      <c r="PJ36" s="50"/>
      <c r="PK36" s="50"/>
      <c r="PL36" s="50"/>
      <c r="PM36" s="50"/>
      <c r="PN36" s="50"/>
      <c r="PO36" s="50"/>
      <c r="PP36" s="50"/>
      <c r="PQ36" s="50"/>
      <c r="PR36" s="50"/>
      <c r="PS36" s="50"/>
      <c r="PT36" s="50"/>
      <c r="PU36" s="50"/>
      <c r="PV36" s="50"/>
      <c r="PW36" s="50"/>
      <c r="PX36" s="50"/>
      <c r="PY36" s="50"/>
      <c r="PZ36" s="50"/>
      <c r="QA36" s="50"/>
      <c r="QB36" s="50"/>
      <c r="QC36" s="50"/>
      <c r="QD36" s="50"/>
      <c r="QE36" s="50"/>
      <c r="QF36" s="50"/>
      <c r="QG36" s="50"/>
      <c r="QH36" s="50"/>
      <c r="QI36" s="50"/>
      <c r="QJ36" s="50"/>
      <c r="QK36" s="50"/>
      <c r="QL36" s="50"/>
      <c r="QM36" s="50"/>
      <c r="QN36" s="50"/>
      <c r="QO36" s="50"/>
      <c r="QP36" s="50"/>
      <c r="QQ36" s="50"/>
      <c r="QR36" s="50"/>
      <c r="QS36" s="50"/>
      <c r="QT36" s="50"/>
      <c r="QU36" s="50"/>
      <c r="QV36" s="50"/>
      <c r="QW36" s="50"/>
      <c r="QX36" s="50"/>
      <c r="QY36" s="50"/>
      <c r="QZ36" s="50"/>
      <c r="RA36" s="50"/>
      <c r="RB36" s="50"/>
      <c r="RC36" s="50"/>
      <c r="RD36" s="50"/>
      <c r="RE36" s="50"/>
      <c r="RF36" s="50"/>
      <c r="RG36" s="50"/>
      <c r="RH36" s="50"/>
      <c r="RI36" s="50"/>
      <c r="RJ36" s="50"/>
      <c r="RK36" s="50"/>
      <c r="RL36" s="50"/>
      <c r="RM36" s="50"/>
      <c r="RN36" s="50"/>
      <c r="RO36" s="50"/>
      <c r="RP36" s="50"/>
      <c r="RQ36" s="50"/>
      <c r="RR36" s="50"/>
      <c r="RS36" s="50"/>
      <c r="RT36" s="50"/>
      <c r="RU36" s="50"/>
      <c r="RV36" s="50"/>
      <c r="RW36" s="50"/>
      <c r="RX36" s="50"/>
      <c r="RY36" s="50"/>
      <c r="RZ36" s="50"/>
      <c r="SA36" s="50"/>
      <c r="SB36" s="50"/>
      <c r="SC36" s="50"/>
      <c r="SD36" s="50"/>
      <c r="SE36" s="50"/>
      <c r="SF36" s="50"/>
      <c r="SG36" s="50"/>
      <c r="SH36" s="50"/>
      <c r="SI36" s="50"/>
      <c r="SJ36" s="50"/>
      <c r="SK36" s="50"/>
      <c r="SL36" s="50"/>
      <c r="SM36" s="50"/>
      <c r="SN36" s="50"/>
      <c r="SO36" s="50"/>
      <c r="SP36" s="50"/>
      <c r="SQ36" s="50"/>
      <c r="SR36" s="50"/>
      <c r="SS36" s="50"/>
      <c r="ST36" s="50"/>
      <c r="SU36" s="50"/>
      <c r="SV36" s="50"/>
      <c r="SW36" s="50"/>
      <c r="SX36" s="50"/>
      <c r="SY36" s="50"/>
      <c r="SZ36" s="50"/>
      <c r="TA36" s="50"/>
      <c r="TB36" s="50"/>
      <c r="TC36" s="50"/>
      <c r="TD36" s="50"/>
      <c r="TE36" s="50"/>
      <c r="TF36" s="50"/>
      <c r="TG36" s="50"/>
      <c r="TH36" s="50"/>
      <c r="TI36" s="50"/>
      <c r="TJ36" s="50"/>
      <c r="TK36" s="50"/>
      <c r="TL36" s="50"/>
      <c r="TM36" s="50"/>
      <c r="TN36" s="50"/>
      <c r="TO36" s="50"/>
      <c r="TP36" s="50"/>
      <c r="TQ36" s="50"/>
      <c r="TR36" s="50"/>
      <c r="TS36" s="50"/>
      <c r="TT36" s="50"/>
      <c r="TU36" s="50"/>
      <c r="TV36" s="50"/>
      <c r="TW36" s="50"/>
      <c r="TX36" s="50"/>
      <c r="TY36" s="50"/>
      <c r="TZ36" s="50"/>
      <c r="UA36" s="50"/>
      <c r="UB36" s="50"/>
      <c r="UC36" s="50"/>
      <c r="UD36" s="50"/>
      <c r="UE36" s="50"/>
      <c r="UF36" s="50"/>
      <c r="UG36" s="50"/>
      <c r="UH36" s="50"/>
      <c r="UI36" s="50"/>
      <c r="UJ36" s="50"/>
      <c r="UK36" s="50"/>
      <c r="UL36" s="50"/>
      <c r="UM36" s="50"/>
      <c r="UN36" s="50"/>
      <c r="UO36" s="50"/>
      <c r="UP36" s="50"/>
      <c r="UQ36" s="50"/>
      <c r="UR36" s="50"/>
      <c r="US36" s="50"/>
      <c r="UT36" s="50"/>
      <c r="UU36" s="50"/>
      <c r="UV36" s="50"/>
      <c r="UW36" s="50"/>
      <c r="UX36" s="50"/>
      <c r="UY36" s="50"/>
      <c r="UZ36" s="50"/>
      <c r="VA36" s="50"/>
      <c r="VB36" s="50"/>
      <c r="VC36" s="50"/>
      <c r="VD36" s="50"/>
      <c r="VE36" s="50"/>
      <c r="VF36" s="50"/>
      <c r="VG36" s="50"/>
      <c r="VH36" s="50"/>
      <c r="VI36" s="50"/>
      <c r="VJ36" s="50"/>
      <c r="VK36" s="50"/>
      <c r="VL36" s="50"/>
      <c r="VM36" s="50"/>
      <c r="VN36" s="50"/>
      <c r="VO36" s="50"/>
      <c r="VP36" s="50"/>
      <c r="VQ36" s="50"/>
      <c r="VR36" s="50"/>
      <c r="VS36" s="50"/>
      <c r="VT36" s="50"/>
      <c r="VU36" s="50"/>
      <c r="VV36" s="50"/>
      <c r="VW36" s="50"/>
      <c r="VX36" s="50"/>
      <c r="VY36" s="50"/>
      <c r="VZ36" s="50"/>
      <c r="WA36" s="50"/>
      <c r="WB36" s="50"/>
      <c r="WC36" s="50"/>
      <c r="WD36" s="50"/>
      <c r="WE36" s="50"/>
      <c r="WF36" s="50"/>
      <c r="WG36" s="50"/>
      <c r="WH36" s="50"/>
      <c r="WI36" s="50"/>
      <c r="WJ36" s="50"/>
      <c r="WK36" s="50"/>
      <c r="WL36" s="50"/>
      <c r="WM36" s="50"/>
      <c r="WN36" s="50"/>
      <c r="WO36" s="50"/>
      <c r="WP36" s="50"/>
      <c r="WQ36" s="50"/>
      <c r="WR36" s="50"/>
      <c r="WS36" s="50"/>
      <c r="WT36" s="50"/>
      <c r="WU36" s="50"/>
      <c r="WV36" s="50"/>
      <c r="WW36" s="50"/>
      <c r="WX36" s="50"/>
      <c r="WY36" s="50"/>
      <c r="WZ36" s="50"/>
      <c r="XA36" s="50"/>
      <c r="XB36" s="50"/>
      <c r="XC36" s="50"/>
      <c r="XD36" s="50"/>
      <c r="XE36" s="50"/>
      <c r="XF36" s="50"/>
      <c r="XG36" s="50"/>
      <c r="XH36" s="50"/>
      <c r="XI36" s="50"/>
      <c r="XJ36" s="50"/>
      <c r="XK36" s="50"/>
      <c r="XL36" s="50"/>
      <c r="XM36" s="50"/>
      <c r="XN36" s="50"/>
      <c r="XO36" s="50"/>
      <c r="XP36" s="50"/>
      <c r="XQ36" s="50"/>
      <c r="XR36" s="50"/>
      <c r="XS36" s="50"/>
      <c r="XT36" s="50"/>
      <c r="XU36" s="50"/>
      <c r="XV36" s="50"/>
      <c r="XW36" s="50"/>
      <c r="XX36" s="50"/>
      <c r="XY36" s="50"/>
      <c r="XZ36" s="50"/>
      <c r="YA36" s="50"/>
      <c r="YB36" s="50"/>
      <c r="YC36" s="50"/>
      <c r="YD36" s="50"/>
      <c r="YE36" s="50"/>
      <c r="YF36" s="50"/>
      <c r="YG36" s="50"/>
      <c r="YH36" s="50"/>
      <c r="YI36" s="50"/>
      <c r="YJ36" s="50"/>
      <c r="YK36" s="50"/>
      <c r="YL36" s="50"/>
      <c r="YM36" s="50"/>
      <c r="YN36" s="50"/>
      <c r="YO36" s="50"/>
      <c r="YP36" s="50"/>
      <c r="YQ36" s="50"/>
      <c r="YR36" s="50"/>
      <c r="YS36" s="50"/>
      <c r="YT36" s="50"/>
      <c r="YU36" s="50"/>
      <c r="YV36" s="50"/>
      <c r="YW36" s="50"/>
      <c r="YX36" s="50"/>
      <c r="YY36" s="50"/>
      <c r="YZ36" s="50"/>
      <c r="ZA36" s="50"/>
      <c r="ZB36" s="50"/>
      <c r="ZC36" s="50"/>
      <c r="ZD36" s="50"/>
      <c r="ZE36" s="50"/>
      <c r="ZF36" s="50"/>
      <c r="ZG36" s="50"/>
      <c r="ZH36" s="50"/>
      <c r="ZI36" s="50"/>
      <c r="ZJ36" s="50"/>
      <c r="ZK36" s="50"/>
      <c r="ZL36" s="50"/>
      <c r="ZM36" s="50"/>
      <c r="ZN36" s="50"/>
      <c r="ZO36" s="50"/>
      <c r="ZP36" s="50"/>
      <c r="ZQ36" s="50"/>
      <c r="ZR36" s="50"/>
      <c r="ZS36" s="50"/>
      <c r="ZT36" s="50"/>
      <c r="ZU36" s="50"/>
      <c r="ZV36" s="50"/>
      <c r="ZW36" s="50"/>
      <c r="ZX36" s="50"/>
      <c r="ZY36" s="50"/>
      <c r="ZZ36" s="50"/>
      <c r="AAA36" s="50"/>
      <c r="AAB36" s="50"/>
      <c r="AAC36" s="50"/>
      <c r="AAD36" s="50"/>
      <c r="AAE36" s="50"/>
      <c r="AAF36" s="50"/>
      <c r="AAG36" s="50"/>
      <c r="AAH36" s="50"/>
      <c r="AAI36" s="50"/>
      <c r="AAJ36" s="50"/>
      <c r="AAK36" s="50"/>
      <c r="AAL36" s="50"/>
      <c r="AAM36" s="50"/>
      <c r="AAN36" s="50"/>
      <c r="AAO36" s="50"/>
      <c r="AAP36" s="50"/>
      <c r="AAQ36" s="50"/>
      <c r="AAR36" s="50"/>
      <c r="AAS36" s="50"/>
      <c r="AAT36" s="50"/>
      <c r="AAU36" s="50"/>
      <c r="AAV36" s="50"/>
      <c r="AAW36" s="50"/>
      <c r="AAX36" s="50"/>
      <c r="AAY36" s="50"/>
      <c r="AAZ36" s="50"/>
      <c r="ABA36" s="50"/>
      <c r="ABB36" s="50"/>
      <c r="ABC36" s="50"/>
      <c r="ABD36" s="50"/>
      <c r="ABE36" s="50"/>
      <c r="ABF36" s="50"/>
      <c r="ABG36" s="50"/>
      <c r="ABH36" s="50"/>
      <c r="ABI36" s="50"/>
      <c r="ABJ36" s="50"/>
      <c r="ABK36" s="50"/>
      <c r="ABL36" s="50"/>
      <c r="ABM36" s="50"/>
      <c r="ABN36" s="50"/>
      <c r="ABO36" s="50"/>
      <c r="ABP36" s="50"/>
      <c r="ABQ36" s="50"/>
      <c r="ABR36" s="50"/>
      <c r="ABS36" s="50"/>
      <c r="ABT36" s="50"/>
      <c r="ABU36" s="50"/>
      <c r="ABV36" s="50"/>
      <c r="ABW36" s="50"/>
      <c r="ABX36" s="50"/>
      <c r="ABY36" s="50"/>
      <c r="ABZ36" s="50"/>
      <c r="ACA36" s="50"/>
      <c r="ACB36" s="50"/>
      <c r="ACC36" s="50"/>
      <c r="ACD36" s="50"/>
      <c r="ACE36" s="50"/>
      <c r="ACF36" s="50"/>
      <c r="ACG36" s="50"/>
      <c r="ACH36" s="50"/>
      <c r="ACI36" s="50"/>
      <c r="ACJ36" s="50"/>
      <c r="ACK36" s="50"/>
      <c r="ACL36" s="50"/>
      <c r="ACM36" s="50"/>
      <c r="ACN36" s="50"/>
      <c r="ACO36" s="50"/>
      <c r="ACP36" s="50"/>
      <c r="ACQ36" s="50"/>
      <c r="ACR36" s="50"/>
      <c r="ACS36" s="50"/>
      <c r="ACT36" s="50"/>
      <c r="ACU36" s="50"/>
      <c r="ACV36" s="50"/>
      <c r="ACW36" s="50"/>
      <c r="ACX36" s="50"/>
      <c r="ACY36" s="50"/>
      <c r="ACZ36" s="50"/>
      <c r="ADA36" s="50"/>
      <c r="ADB36" s="50"/>
      <c r="ADC36" s="50"/>
      <c r="ADD36" s="50"/>
      <c r="ADE36" s="50"/>
      <c r="ADF36" s="50"/>
      <c r="ADG36" s="50"/>
      <c r="ADH36" s="50"/>
      <c r="ADI36" s="50"/>
      <c r="ADJ36" s="50"/>
      <c r="ADK36" s="50"/>
      <c r="ADL36" s="50"/>
      <c r="ADM36" s="50"/>
      <c r="ADN36" s="50"/>
      <c r="ADO36" s="50"/>
      <c r="ADP36" s="50"/>
      <c r="ADQ36" s="50"/>
      <c r="ADR36" s="50"/>
      <c r="ADS36" s="50"/>
      <c r="ADT36" s="50"/>
      <c r="ADU36" s="50"/>
      <c r="ADV36" s="50"/>
      <c r="ADW36" s="50"/>
      <c r="ADX36" s="50"/>
      <c r="ADY36" s="50"/>
      <c r="ADZ36" s="50"/>
      <c r="AEA36" s="50"/>
      <c r="AEB36" s="50"/>
      <c r="AEC36" s="50"/>
      <c r="AED36" s="50"/>
      <c r="AEE36" s="50"/>
      <c r="AEF36" s="50"/>
      <c r="AEG36" s="50"/>
      <c r="AEH36" s="50"/>
      <c r="AEI36" s="50"/>
      <c r="AEJ36" s="50"/>
      <c r="AEK36" s="50"/>
      <c r="AEL36" s="50"/>
      <c r="AEM36" s="50"/>
      <c r="AEN36" s="50"/>
      <c r="AEO36" s="50"/>
      <c r="AEP36" s="50"/>
      <c r="AEQ36" s="50"/>
      <c r="AER36" s="50"/>
      <c r="AES36" s="50"/>
      <c r="AET36" s="50"/>
      <c r="AEU36" s="50"/>
      <c r="AEV36" s="50"/>
      <c r="AEW36" s="50"/>
      <c r="AEX36" s="50"/>
      <c r="AEY36" s="50"/>
      <c r="AEZ36" s="50"/>
      <c r="AFA36" s="50"/>
      <c r="AFB36" s="50"/>
      <c r="AFC36" s="50"/>
      <c r="AFD36" s="50"/>
      <c r="AFE36" s="50"/>
      <c r="AFF36" s="50"/>
      <c r="AFG36" s="50"/>
      <c r="AFH36" s="50"/>
      <c r="AFI36" s="50"/>
      <c r="AFJ36" s="50"/>
      <c r="AFK36" s="50"/>
      <c r="AFL36" s="50"/>
      <c r="AFM36" s="50"/>
      <c r="AFN36" s="50"/>
      <c r="AFO36" s="50"/>
      <c r="AFP36" s="50"/>
      <c r="AFQ36" s="50"/>
      <c r="AFR36" s="50"/>
      <c r="AFS36" s="50"/>
      <c r="AFT36" s="50"/>
      <c r="AFU36" s="50"/>
      <c r="AFV36" s="50"/>
      <c r="AFW36" s="50"/>
      <c r="AFX36" s="50"/>
      <c r="AFY36" s="50"/>
      <c r="AFZ36" s="50"/>
      <c r="AGA36" s="50"/>
      <c r="AGB36" s="50"/>
      <c r="AGC36" s="50"/>
      <c r="AGD36" s="50"/>
      <c r="AGE36" s="50"/>
      <c r="AGF36" s="50"/>
      <c r="AGG36" s="50"/>
      <c r="AGH36" s="50"/>
      <c r="AGI36" s="50"/>
      <c r="AGJ36" s="50"/>
      <c r="AGK36" s="50"/>
      <c r="AGL36" s="50"/>
      <c r="AGM36" s="50"/>
      <c r="AGN36" s="50"/>
      <c r="AGO36" s="50"/>
      <c r="AGP36" s="50"/>
      <c r="AGQ36" s="50"/>
      <c r="AGR36" s="50"/>
      <c r="AGS36" s="50"/>
      <c r="AGT36" s="50"/>
      <c r="AGU36" s="50"/>
      <c r="AGV36" s="50"/>
      <c r="AGW36" s="50"/>
      <c r="AGX36" s="50"/>
      <c r="AGY36" s="50"/>
      <c r="AGZ36" s="50"/>
      <c r="AHA36" s="50"/>
      <c r="AHB36" s="50"/>
      <c r="AHC36" s="50"/>
      <c r="AHD36" s="50"/>
      <c r="AHE36" s="50"/>
      <c r="AHF36" s="50"/>
      <c r="AHG36" s="50"/>
      <c r="AHH36" s="50"/>
      <c r="AHI36" s="50"/>
      <c r="AHJ36" s="50"/>
      <c r="AHK36" s="50"/>
      <c r="AHL36" s="50"/>
      <c r="AHM36" s="50"/>
      <c r="AHN36" s="50"/>
      <c r="AHO36" s="50"/>
      <c r="AHP36" s="50"/>
      <c r="AHQ36" s="50"/>
      <c r="AHR36" s="50"/>
      <c r="AHS36" s="50"/>
      <c r="AHT36" s="50"/>
      <c r="AHU36" s="50"/>
      <c r="AHV36" s="50"/>
      <c r="AHW36" s="50"/>
      <c r="AHX36" s="50"/>
      <c r="AHY36" s="50"/>
      <c r="AHZ36" s="50"/>
      <c r="AIA36" s="50"/>
      <c r="AIB36" s="50"/>
      <c r="AIC36" s="50"/>
      <c r="AID36" s="50"/>
      <c r="AIE36" s="50"/>
      <c r="AIF36" s="50"/>
      <c r="AIG36" s="50"/>
      <c r="AIH36" s="50"/>
      <c r="AII36" s="50"/>
      <c r="AIJ36" s="50"/>
      <c r="AIK36" s="50"/>
      <c r="AIL36" s="50"/>
      <c r="AIM36" s="50"/>
      <c r="AIN36" s="50"/>
      <c r="AIO36" s="50"/>
      <c r="AIP36" s="50"/>
      <c r="AIQ36" s="50"/>
      <c r="AIR36" s="50"/>
      <c r="AIS36" s="50"/>
      <c r="AIT36" s="50"/>
      <c r="AIU36" s="50"/>
      <c r="AIV36" s="50"/>
      <c r="AIW36" s="50"/>
      <c r="AIX36" s="50"/>
      <c r="AIY36" s="50"/>
      <c r="AIZ36" s="50"/>
      <c r="AJA36" s="50"/>
      <c r="AJB36" s="50"/>
      <c r="AJC36" s="50"/>
      <c r="AJD36" s="50"/>
      <c r="AJE36" s="50"/>
      <c r="AJF36" s="50"/>
      <c r="AJG36" s="50"/>
      <c r="AJH36" s="50"/>
      <c r="AJI36" s="50"/>
      <c r="AJJ36" s="50"/>
      <c r="AJK36" s="50"/>
      <c r="AJL36" s="50"/>
      <c r="AJM36" s="50"/>
      <c r="AJN36" s="50"/>
      <c r="AJO36" s="50"/>
      <c r="AJP36" s="50"/>
      <c r="AJQ36" s="50"/>
      <c r="AJR36" s="50"/>
      <c r="AJS36" s="50"/>
      <c r="AJT36" s="50"/>
      <c r="AJU36" s="50"/>
      <c r="AJV36" s="50"/>
      <c r="AJW36" s="50"/>
      <c r="AJX36" s="50"/>
      <c r="AJY36" s="50"/>
      <c r="AJZ36" s="50"/>
      <c r="AKA36" s="50"/>
      <c r="AKB36" s="50"/>
      <c r="AKC36" s="50"/>
      <c r="AKD36" s="50"/>
      <c r="AKE36" s="50"/>
      <c r="AKF36" s="50"/>
      <c r="AKG36" s="50"/>
      <c r="AKH36" s="50"/>
      <c r="AKI36" s="50"/>
      <c r="AKJ36" s="50"/>
      <c r="AKK36" s="50"/>
      <c r="AKL36" s="50"/>
      <c r="AKM36" s="50"/>
      <c r="AKN36" s="50"/>
      <c r="AKO36" s="50"/>
      <c r="AKP36" s="50"/>
      <c r="AKQ36" s="50"/>
      <c r="AKR36" s="50"/>
      <c r="AKS36" s="50"/>
      <c r="AKT36" s="50"/>
      <c r="AKU36" s="50"/>
      <c r="AKV36" s="50"/>
      <c r="AKW36" s="50"/>
      <c r="AKX36" s="50"/>
      <c r="AKY36" s="50"/>
      <c r="AKZ36" s="50"/>
      <c r="ALA36" s="50"/>
      <c r="ALB36" s="50"/>
      <c r="ALC36" s="50"/>
      <c r="ALD36" s="50"/>
      <c r="ALE36" s="50"/>
      <c r="ALF36" s="50"/>
      <c r="ALG36" s="50"/>
      <c r="ALH36" s="50"/>
      <c r="ALI36" s="50"/>
      <c r="ALJ36" s="50"/>
      <c r="ALK36" s="50"/>
      <c r="ALL36" s="50"/>
      <c r="ALM36" s="50"/>
      <c r="ALN36" s="50"/>
      <c r="ALO36" s="50"/>
      <c r="ALP36" s="50"/>
      <c r="ALQ36" s="50"/>
      <c r="ALR36" s="50"/>
      <c r="ALS36" s="50"/>
      <c r="ALT36" s="50"/>
      <c r="ALU36" s="50"/>
      <c r="ALV36" s="50"/>
      <c r="ALW36" s="50"/>
      <c r="ALX36" s="50"/>
      <c r="ALY36" s="50"/>
      <c r="ALZ36" s="50"/>
      <c r="AMA36" s="50"/>
      <c r="AMB36" s="50"/>
      <c r="AMC36" s="50"/>
      <c r="AMD36" s="50"/>
      <c r="AME36" s="50"/>
      <c r="AMF36" s="50"/>
      <c r="AMG36" s="50"/>
      <c r="AMH36" s="50"/>
      <c r="AMI36" s="50"/>
      <c r="AMJ36" s="50"/>
      <c r="AMK36" s="50"/>
      <c r="AML36" s="50"/>
      <c r="AMM36" s="50"/>
      <c r="AMN36" s="50"/>
      <c r="AMO36" s="50"/>
      <c r="AMP36" s="50"/>
      <c r="AMQ36" s="50"/>
      <c r="AMR36" s="50"/>
      <c r="AMS36" s="50"/>
      <c r="AMT36" s="50"/>
      <c r="AMU36" s="50"/>
      <c r="AMV36" s="50"/>
      <c r="AMW36" s="50"/>
      <c r="AMX36" s="50"/>
      <c r="AMY36" s="50"/>
      <c r="AMZ36" s="50"/>
      <c r="ANA36" s="50"/>
      <c r="ANB36" s="50"/>
      <c r="ANC36" s="50"/>
      <c r="AND36" s="50"/>
      <c r="ANE36" s="50"/>
      <c r="ANF36" s="50"/>
      <c r="ANG36" s="50"/>
      <c r="ANH36" s="50"/>
      <c r="ANI36" s="50"/>
      <c r="ANJ36" s="50"/>
      <c r="ANK36" s="50"/>
      <c r="ANL36" s="50"/>
      <c r="ANM36" s="50"/>
      <c r="ANN36" s="50"/>
      <c r="ANO36" s="50"/>
      <c r="ANP36" s="50"/>
      <c r="ANQ36" s="50"/>
      <c r="ANR36" s="50"/>
      <c r="ANS36" s="50"/>
      <c r="ANT36" s="50"/>
      <c r="ANU36" s="50"/>
      <c r="ANV36" s="50"/>
      <c r="ANW36" s="50"/>
      <c r="ANX36" s="50"/>
      <c r="ANY36" s="50"/>
      <c r="ANZ36" s="50"/>
      <c r="AOA36" s="50"/>
      <c r="AOB36" s="50"/>
      <c r="AOC36" s="50"/>
      <c r="AOD36" s="50"/>
      <c r="AOE36" s="50"/>
      <c r="AOF36" s="50"/>
      <c r="AOG36" s="50"/>
      <c r="AOH36" s="50"/>
      <c r="AOI36" s="50"/>
      <c r="AOJ36" s="50"/>
      <c r="AOK36" s="50"/>
      <c r="AOL36" s="50"/>
      <c r="AOM36" s="50"/>
      <c r="AON36" s="50"/>
      <c r="AOO36" s="50"/>
      <c r="AOP36" s="50"/>
      <c r="AOQ36" s="50"/>
      <c r="AOR36" s="50"/>
      <c r="AOS36" s="50"/>
      <c r="AOT36" s="50"/>
      <c r="AOU36" s="50"/>
      <c r="AOV36" s="50"/>
      <c r="AOW36" s="50"/>
      <c r="AOX36" s="50"/>
      <c r="AOY36" s="50"/>
      <c r="AOZ36" s="50"/>
      <c r="APA36" s="50"/>
      <c r="APB36" s="50"/>
      <c r="APC36" s="50"/>
      <c r="APD36" s="50"/>
      <c r="APE36" s="50"/>
      <c r="APF36" s="50"/>
      <c r="APG36" s="50"/>
      <c r="APH36" s="50"/>
      <c r="API36" s="50"/>
      <c r="APJ36" s="50"/>
      <c r="APK36" s="50"/>
      <c r="APL36" s="50"/>
      <c r="APM36" s="50"/>
      <c r="APN36" s="50"/>
      <c r="APO36" s="50"/>
      <c r="APP36" s="50"/>
      <c r="APQ36" s="50"/>
      <c r="APR36" s="50"/>
      <c r="APS36" s="50"/>
      <c r="APT36" s="50"/>
      <c r="APU36" s="50"/>
      <c r="APV36" s="50"/>
      <c r="APW36" s="50"/>
      <c r="APX36" s="50"/>
      <c r="APY36" s="50"/>
      <c r="APZ36" s="50"/>
      <c r="AQA36" s="50"/>
      <c r="AQB36" s="50"/>
      <c r="AQC36" s="50"/>
      <c r="AQD36" s="50"/>
      <c r="AQE36" s="50"/>
      <c r="AQF36" s="50"/>
      <c r="AQG36" s="50"/>
      <c r="AQH36" s="50"/>
      <c r="AQI36" s="50"/>
      <c r="AQJ36" s="50"/>
      <c r="AQK36" s="50"/>
      <c r="AQL36" s="50"/>
      <c r="AQM36" s="50"/>
      <c r="AQN36" s="50"/>
      <c r="AQO36" s="50"/>
      <c r="AQP36" s="50"/>
      <c r="AQQ36" s="50"/>
      <c r="AQR36" s="50"/>
      <c r="AQS36" s="50"/>
      <c r="AQT36" s="50"/>
      <c r="AQU36" s="50"/>
      <c r="AQV36" s="50"/>
      <c r="AQW36" s="50"/>
      <c r="AQX36" s="50"/>
      <c r="AQY36" s="50"/>
      <c r="AQZ36" s="50"/>
      <c r="ARA36" s="50"/>
      <c r="ARB36" s="50"/>
      <c r="ARC36" s="50"/>
      <c r="ARD36" s="50"/>
      <c r="ARE36" s="50"/>
      <c r="ARF36" s="50"/>
      <c r="ARG36" s="50"/>
      <c r="ARH36" s="50"/>
      <c r="ARI36" s="50"/>
      <c r="ARJ36" s="50"/>
      <c r="ARK36" s="50"/>
      <c r="ARL36" s="50"/>
      <c r="ARM36" s="50"/>
      <c r="ARN36" s="50"/>
      <c r="ARO36" s="50"/>
      <c r="ARP36" s="50"/>
      <c r="ARQ36" s="50"/>
      <c r="ARR36" s="50"/>
      <c r="ARS36" s="50"/>
      <c r="ART36" s="50"/>
      <c r="ARU36" s="50"/>
      <c r="ARV36" s="50"/>
      <c r="ARW36" s="50"/>
      <c r="ARX36" s="50"/>
      <c r="ARY36" s="50"/>
      <c r="ARZ36" s="50"/>
      <c r="ASA36" s="50"/>
      <c r="ASB36" s="50"/>
      <c r="ASC36" s="50"/>
      <c r="ASD36" s="50"/>
      <c r="ASE36" s="50"/>
      <c r="ASF36" s="50"/>
      <c r="ASG36" s="50"/>
      <c r="ASH36" s="50"/>
      <c r="ASI36" s="50"/>
      <c r="ASJ36" s="50"/>
      <c r="ASK36" s="50"/>
      <c r="ASL36" s="50"/>
      <c r="ASM36" s="50"/>
      <c r="ASN36" s="50"/>
      <c r="ASO36" s="50"/>
      <c r="ASP36" s="50"/>
      <c r="ASQ36" s="50"/>
      <c r="ASR36" s="50"/>
      <c r="ASS36" s="50"/>
      <c r="AST36" s="50"/>
      <c r="ASU36" s="50"/>
      <c r="ASV36" s="50"/>
      <c r="ASW36" s="50"/>
      <c r="ASX36" s="50"/>
      <c r="ASY36" s="50"/>
      <c r="ASZ36" s="50"/>
      <c r="ATA36" s="50"/>
      <c r="ATB36" s="50"/>
      <c r="ATC36" s="50"/>
      <c r="ATD36" s="50"/>
      <c r="ATE36" s="50"/>
      <c r="ATF36" s="50"/>
      <c r="ATG36" s="50"/>
      <c r="ATH36" s="50"/>
      <c r="ATI36" s="50"/>
      <c r="ATJ36" s="50"/>
      <c r="ATK36" s="50"/>
      <c r="ATL36" s="50"/>
      <c r="ATM36" s="50"/>
      <c r="ATN36" s="50"/>
      <c r="ATO36" s="50"/>
      <c r="ATP36" s="50"/>
      <c r="ATQ36" s="50"/>
      <c r="ATR36" s="50"/>
      <c r="ATS36" s="50"/>
      <c r="ATT36" s="50"/>
      <c r="ATU36" s="50"/>
      <c r="ATV36" s="50"/>
      <c r="ATW36" s="50"/>
      <c r="ATX36" s="50"/>
      <c r="ATY36" s="50"/>
      <c r="ATZ36" s="50"/>
      <c r="AUA36" s="50"/>
      <c r="AUB36" s="50"/>
      <c r="AUC36" s="50"/>
      <c r="AUD36" s="50"/>
      <c r="AUE36" s="50"/>
      <c r="AUF36" s="50"/>
      <c r="AUG36" s="50"/>
      <c r="AUH36" s="50"/>
      <c r="AUI36" s="50"/>
      <c r="AUJ36" s="50"/>
      <c r="AUK36" s="50"/>
      <c r="AUL36" s="50"/>
      <c r="AUM36" s="50"/>
      <c r="AUN36" s="50"/>
      <c r="AUO36" s="50"/>
      <c r="AUP36" s="50"/>
      <c r="AUQ36" s="50"/>
      <c r="AUR36" s="50"/>
      <c r="AUS36" s="50"/>
      <c r="AUT36" s="50"/>
      <c r="AUU36" s="50"/>
      <c r="AUV36" s="50"/>
      <c r="AUW36" s="50"/>
      <c r="AUX36" s="50"/>
      <c r="AUY36" s="50"/>
      <c r="AUZ36" s="50"/>
      <c r="AVA36" s="50"/>
      <c r="AVB36" s="50"/>
      <c r="AVC36" s="50"/>
      <c r="AVD36" s="50"/>
      <c r="AVE36" s="50"/>
      <c r="AVF36" s="50"/>
      <c r="AVG36" s="50"/>
      <c r="AVH36" s="50"/>
      <c r="AVI36" s="50"/>
      <c r="AVJ36" s="50"/>
      <c r="AVK36" s="50"/>
      <c r="AVL36" s="50"/>
      <c r="AVM36" s="50"/>
      <c r="AVN36" s="50"/>
      <c r="AVO36" s="50"/>
      <c r="AVP36" s="50"/>
      <c r="AVQ36" s="50"/>
      <c r="AVR36" s="50"/>
      <c r="AVS36" s="50"/>
      <c r="AVT36" s="50"/>
      <c r="AVU36" s="50"/>
      <c r="AVV36" s="50"/>
      <c r="AVW36" s="50"/>
      <c r="AVX36" s="50"/>
      <c r="AVY36" s="50"/>
      <c r="AVZ36" s="50"/>
      <c r="AWA36" s="50"/>
      <c r="AWB36" s="50"/>
      <c r="AWC36" s="50"/>
      <c r="AWD36" s="50"/>
      <c r="AWE36" s="50"/>
      <c r="AWF36" s="50"/>
      <c r="AWG36" s="50"/>
      <c r="AWH36" s="50"/>
      <c r="AWI36" s="50"/>
      <c r="AWJ36" s="50"/>
      <c r="AWK36" s="50"/>
      <c r="AWL36" s="50"/>
      <c r="AWM36" s="50"/>
      <c r="AWN36" s="50"/>
      <c r="AWO36" s="50"/>
      <c r="AWP36" s="50"/>
      <c r="AWQ36" s="50"/>
      <c r="AWR36" s="50"/>
      <c r="AWS36" s="50"/>
      <c r="AWT36" s="50"/>
      <c r="AWU36" s="50"/>
      <c r="AWV36" s="50"/>
      <c r="AWW36" s="50"/>
      <c r="AWX36" s="50"/>
      <c r="AWY36" s="50"/>
      <c r="AWZ36" s="50"/>
      <c r="AXA36" s="50"/>
      <c r="AXB36" s="50"/>
      <c r="AXC36" s="50"/>
      <c r="AXD36" s="50"/>
      <c r="AXE36" s="50"/>
      <c r="AXF36" s="50"/>
      <c r="AXG36" s="50"/>
      <c r="AXH36" s="50"/>
      <c r="AXI36" s="50"/>
      <c r="AXJ36" s="50"/>
      <c r="AXK36" s="50"/>
      <c r="AXL36" s="50"/>
      <c r="AXM36" s="50"/>
      <c r="AXN36" s="50"/>
      <c r="AXO36" s="50"/>
      <c r="AXP36" s="50"/>
      <c r="AXQ36" s="50"/>
      <c r="AXR36" s="50"/>
      <c r="AXS36" s="50"/>
      <c r="AXT36" s="50"/>
      <c r="AXU36" s="50"/>
      <c r="AXV36" s="50"/>
      <c r="AXW36" s="50"/>
      <c r="AXX36" s="50"/>
      <c r="AXY36" s="50"/>
      <c r="AXZ36" s="50"/>
      <c r="AYA36" s="50"/>
      <c r="AYB36" s="50"/>
      <c r="AYC36" s="50"/>
      <c r="AYD36" s="50"/>
      <c r="AYE36" s="50"/>
      <c r="AYF36" s="50"/>
      <c r="AYG36" s="50"/>
      <c r="AYH36" s="50"/>
      <c r="AYI36" s="50"/>
      <c r="AYJ36" s="50"/>
      <c r="AYK36" s="50"/>
      <c r="AYL36" s="50"/>
      <c r="AYM36" s="50"/>
      <c r="AYN36" s="50"/>
      <c r="AYO36" s="50"/>
      <c r="AYP36" s="50"/>
      <c r="AYQ36" s="50"/>
      <c r="AYR36" s="50"/>
      <c r="AYS36" s="50"/>
      <c r="AYT36" s="50"/>
      <c r="AYU36" s="50"/>
      <c r="AYV36" s="50"/>
      <c r="AYW36" s="50"/>
      <c r="AYX36" s="50"/>
      <c r="AYY36" s="50"/>
      <c r="AYZ36" s="50"/>
      <c r="AZA36" s="50"/>
      <c r="AZB36" s="50"/>
      <c r="AZC36" s="50"/>
      <c r="AZD36" s="50"/>
      <c r="AZE36" s="50"/>
      <c r="AZF36" s="50"/>
      <c r="AZG36" s="50"/>
      <c r="AZH36" s="50"/>
      <c r="AZI36" s="50"/>
      <c r="AZJ36" s="50"/>
      <c r="AZK36" s="50"/>
      <c r="AZL36" s="50"/>
      <c r="AZM36" s="50"/>
      <c r="AZN36" s="50"/>
      <c r="AZO36" s="50"/>
      <c r="AZP36" s="50"/>
      <c r="AZQ36" s="50"/>
      <c r="AZR36" s="50"/>
      <c r="AZS36" s="50"/>
      <c r="AZT36" s="50"/>
      <c r="AZU36" s="50"/>
      <c r="AZV36" s="50"/>
      <c r="AZW36" s="50"/>
      <c r="AZX36" s="50"/>
      <c r="AZY36" s="50"/>
      <c r="AZZ36" s="50"/>
      <c r="BAA36" s="50"/>
      <c r="BAB36" s="50"/>
      <c r="BAC36" s="50"/>
      <c r="BAD36" s="50"/>
      <c r="BAE36" s="50"/>
      <c r="BAF36" s="50"/>
      <c r="BAG36" s="50"/>
      <c r="BAH36" s="50"/>
      <c r="BAI36" s="50"/>
      <c r="BAJ36" s="50"/>
      <c r="BAK36" s="50"/>
      <c r="BAL36" s="50"/>
      <c r="BAM36" s="50"/>
      <c r="BAN36" s="50"/>
      <c r="BAO36" s="50"/>
      <c r="BAP36" s="50"/>
      <c r="BAQ36" s="50"/>
      <c r="BAR36" s="50"/>
      <c r="BAS36" s="50"/>
      <c r="BAT36" s="50"/>
      <c r="BAU36" s="50"/>
      <c r="BAV36" s="50"/>
      <c r="BAW36" s="50"/>
      <c r="BAX36" s="50"/>
      <c r="BAY36" s="50"/>
      <c r="BAZ36" s="50"/>
      <c r="BBA36" s="50"/>
      <c r="BBB36" s="50"/>
      <c r="BBC36" s="50"/>
      <c r="BBD36" s="50"/>
      <c r="BBE36" s="50"/>
      <c r="BBF36" s="50"/>
      <c r="BBG36" s="50"/>
      <c r="BBH36" s="50"/>
      <c r="BBI36" s="50"/>
      <c r="BBJ36" s="50"/>
      <c r="BBK36" s="50"/>
      <c r="BBL36" s="50"/>
      <c r="BBM36" s="50"/>
      <c r="BBN36" s="50"/>
      <c r="BBO36" s="50"/>
      <c r="BBP36" s="50"/>
      <c r="BBQ36" s="50"/>
      <c r="BBR36" s="50"/>
      <c r="BBS36" s="50"/>
      <c r="BBT36" s="50"/>
      <c r="BBU36" s="50"/>
      <c r="BBV36" s="50"/>
      <c r="BBW36" s="50"/>
      <c r="BBX36" s="50"/>
      <c r="BBY36" s="50"/>
      <c r="BBZ36" s="50"/>
      <c r="BCA36" s="50"/>
      <c r="BCB36" s="50"/>
      <c r="BCC36" s="50"/>
      <c r="BCD36" s="50"/>
      <c r="BCE36" s="50"/>
      <c r="BCF36" s="50"/>
      <c r="BCG36" s="50"/>
      <c r="BCH36" s="50"/>
      <c r="BCI36" s="50"/>
      <c r="BCJ36" s="50"/>
      <c r="BCK36" s="50"/>
      <c r="BCL36" s="50"/>
      <c r="BCM36" s="50"/>
      <c r="BCN36" s="50"/>
      <c r="BCO36" s="50"/>
      <c r="BCP36" s="50"/>
      <c r="BCQ36" s="50"/>
      <c r="BCR36" s="50"/>
      <c r="BCS36" s="50"/>
      <c r="BCT36" s="50"/>
      <c r="BCU36" s="50"/>
      <c r="BCV36" s="50"/>
      <c r="BCW36" s="50"/>
      <c r="BCX36" s="50"/>
      <c r="BCY36" s="50"/>
      <c r="BCZ36" s="50"/>
      <c r="BDA36" s="50"/>
      <c r="BDB36" s="50"/>
      <c r="BDC36" s="50"/>
      <c r="BDD36" s="50"/>
      <c r="BDE36" s="50"/>
      <c r="BDF36" s="50"/>
      <c r="BDG36" s="50"/>
      <c r="BDH36" s="50"/>
      <c r="BDI36" s="50"/>
      <c r="BDJ36" s="50"/>
      <c r="BDK36" s="50"/>
      <c r="BDL36" s="50"/>
      <c r="BDM36" s="50"/>
      <c r="BDN36" s="50"/>
      <c r="BDO36" s="50"/>
      <c r="BDP36" s="50"/>
      <c r="BDQ36" s="50"/>
      <c r="BDR36" s="50"/>
      <c r="BDS36" s="50"/>
      <c r="BDT36" s="50"/>
      <c r="BDU36" s="50"/>
      <c r="BDV36" s="50"/>
      <c r="BDW36" s="50"/>
      <c r="BDX36" s="50"/>
      <c r="BDY36" s="50"/>
      <c r="BDZ36" s="50"/>
      <c r="BEA36" s="50"/>
      <c r="BEB36" s="50"/>
      <c r="BEC36" s="50"/>
      <c r="BED36" s="50"/>
      <c r="BEE36" s="50"/>
      <c r="BEF36" s="50"/>
      <c r="BEG36" s="50"/>
      <c r="BEH36" s="50"/>
      <c r="BEI36" s="50"/>
      <c r="BEJ36" s="50"/>
      <c r="BEK36" s="50"/>
      <c r="BEL36" s="50"/>
      <c r="BEM36" s="50"/>
      <c r="BEN36" s="50"/>
      <c r="BEO36" s="50"/>
      <c r="BEP36" s="50"/>
      <c r="BEQ36" s="50"/>
      <c r="BER36" s="50"/>
      <c r="BES36" s="50"/>
      <c r="BET36" s="50"/>
      <c r="BEU36" s="50"/>
      <c r="BEV36" s="50"/>
      <c r="BEW36" s="50"/>
      <c r="BEX36" s="50"/>
      <c r="BEY36" s="50"/>
      <c r="BEZ36" s="50"/>
      <c r="BFA36" s="50"/>
      <c r="BFB36" s="50"/>
      <c r="BFC36" s="50"/>
      <c r="BFD36" s="50"/>
      <c r="BFE36" s="50"/>
      <c r="BFF36" s="50"/>
      <c r="BFG36" s="50"/>
      <c r="BFH36" s="50"/>
      <c r="BFI36" s="50"/>
      <c r="BFJ36" s="50"/>
      <c r="BFK36" s="50"/>
      <c r="BFL36" s="50"/>
      <c r="BFM36" s="50"/>
      <c r="BFN36" s="50"/>
      <c r="BFO36" s="50"/>
      <c r="BFP36" s="50"/>
      <c r="BFQ36" s="50"/>
      <c r="BFR36" s="50"/>
      <c r="BFS36" s="50"/>
      <c r="BFT36" s="50"/>
      <c r="BFU36" s="50"/>
      <c r="BFV36" s="50"/>
      <c r="BFW36" s="50"/>
      <c r="BFX36" s="50"/>
      <c r="BFY36" s="50"/>
      <c r="BFZ36" s="50"/>
      <c r="BGA36" s="50"/>
      <c r="BGB36" s="50"/>
      <c r="BGC36" s="50"/>
      <c r="BGD36" s="50"/>
      <c r="BGE36" s="50"/>
      <c r="BGF36" s="50"/>
      <c r="BGG36" s="50"/>
      <c r="BGH36" s="50"/>
      <c r="BGI36" s="50"/>
      <c r="BGJ36" s="50"/>
      <c r="BGK36" s="50"/>
      <c r="BGL36" s="50"/>
      <c r="BGM36" s="50"/>
      <c r="BGN36" s="50"/>
      <c r="BGO36" s="50"/>
      <c r="BGP36" s="50"/>
      <c r="BGQ36" s="50"/>
      <c r="BGR36" s="50"/>
      <c r="BGS36" s="50"/>
      <c r="BGT36" s="50"/>
      <c r="BGU36" s="50"/>
      <c r="BGV36" s="50"/>
      <c r="BGW36" s="50"/>
      <c r="BGX36" s="50"/>
      <c r="BGY36" s="50"/>
      <c r="BGZ36" s="50"/>
      <c r="BHA36" s="50"/>
      <c r="BHB36" s="50"/>
      <c r="BHC36" s="50"/>
      <c r="BHD36" s="50"/>
      <c r="BHE36" s="50"/>
      <c r="BHF36" s="50"/>
      <c r="BHG36" s="50"/>
      <c r="BHH36" s="50"/>
      <c r="BHI36" s="50"/>
      <c r="BHJ36" s="50"/>
      <c r="BHK36" s="50"/>
      <c r="BHL36" s="50"/>
      <c r="BHM36" s="50"/>
      <c r="BHN36" s="50"/>
      <c r="BHO36" s="50"/>
      <c r="BHP36" s="50"/>
      <c r="BHQ36" s="50"/>
      <c r="BHR36" s="50"/>
      <c r="BHS36" s="50"/>
      <c r="BHT36" s="50"/>
      <c r="BHU36" s="50"/>
      <c r="BHV36" s="50"/>
      <c r="BHW36" s="50"/>
      <c r="BHX36" s="50"/>
      <c r="BHY36" s="50"/>
      <c r="BHZ36" s="50"/>
      <c r="BIA36" s="50"/>
      <c r="BIB36" s="50"/>
      <c r="BIC36" s="50"/>
      <c r="BID36" s="50"/>
      <c r="BIE36" s="50"/>
      <c r="BIF36" s="50"/>
      <c r="BIG36" s="50"/>
      <c r="BIH36" s="50"/>
      <c r="BII36" s="50"/>
      <c r="BIJ36" s="50"/>
      <c r="BIK36" s="50"/>
      <c r="BIL36" s="50"/>
      <c r="BIM36" s="50"/>
      <c r="BIN36" s="50"/>
      <c r="BIO36" s="50"/>
      <c r="BIP36" s="50"/>
      <c r="BIQ36" s="50"/>
      <c r="BIR36" s="50"/>
      <c r="BIS36" s="50"/>
      <c r="BIT36" s="50"/>
      <c r="BIU36" s="50"/>
      <c r="BIV36" s="50"/>
      <c r="BIW36" s="50"/>
      <c r="BIX36" s="50"/>
      <c r="BIY36" s="50"/>
      <c r="BIZ36" s="50"/>
      <c r="BJA36" s="50"/>
      <c r="BJB36" s="50"/>
      <c r="BJC36" s="50"/>
      <c r="BJD36" s="50"/>
      <c r="BJE36" s="50"/>
      <c r="BJF36" s="50"/>
      <c r="BJG36" s="50"/>
      <c r="BJH36" s="50"/>
      <c r="BJI36" s="50"/>
      <c r="BJJ36" s="50"/>
      <c r="BJK36" s="50"/>
      <c r="BJL36" s="50"/>
      <c r="BJM36" s="50"/>
      <c r="BJN36" s="50"/>
      <c r="BJO36" s="50"/>
      <c r="BJP36" s="50"/>
      <c r="BJQ36" s="50"/>
      <c r="BJR36" s="50"/>
      <c r="BJS36" s="50"/>
      <c r="BJT36" s="50"/>
      <c r="BJU36" s="50"/>
      <c r="BJV36" s="50"/>
      <c r="BJW36" s="50"/>
      <c r="BJX36" s="50"/>
      <c r="BJY36" s="50"/>
      <c r="BJZ36" s="50"/>
      <c r="BKA36" s="50"/>
      <c r="BKB36" s="50"/>
      <c r="BKC36" s="50"/>
      <c r="BKD36" s="50"/>
      <c r="BKE36" s="50"/>
      <c r="BKF36" s="50"/>
      <c r="BKG36" s="50"/>
      <c r="BKH36" s="50"/>
      <c r="BKI36" s="50"/>
      <c r="BKJ36" s="50"/>
      <c r="BKK36" s="50"/>
      <c r="BKL36" s="50"/>
      <c r="BKM36" s="50"/>
      <c r="BKN36" s="50"/>
      <c r="BKO36" s="50"/>
      <c r="BKP36" s="50"/>
      <c r="BKQ36" s="50"/>
      <c r="BKR36" s="50"/>
      <c r="BKS36" s="50"/>
      <c r="BKT36" s="50"/>
      <c r="BKU36" s="50"/>
      <c r="BKV36" s="50"/>
      <c r="BKW36" s="50"/>
      <c r="BKX36" s="50"/>
      <c r="BKY36" s="50"/>
      <c r="BKZ36" s="50"/>
      <c r="BLA36" s="50"/>
      <c r="BLB36" s="50"/>
      <c r="BLC36" s="50"/>
      <c r="BLD36" s="50"/>
      <c r="BLE36" s="50"/>
      <c r="BLF36" s="50"/>
      <c r="BLG36" s="50"/>
      <c r="BLH36" s="50"/>
      <c r="BLI36" s="50"/>
      <c r="BLJ36" s="50"/>
      <c r="BLK36" s="50"/>
      <c r="BLL36" s="50"/>
      <c r="BLM36" s="50"/>
      <c r="BLN36" s="50"/>
      <c r="BLO36" s="50"/>
      <c r="BLP36" s="50"/>
      <c r="BLQ36" s="50"/>
      <c r="BLR36" s="50"/>
      <c r="BLS36" s="50"/>
      <c r="BLT36" s="50"/>
      <c r="BLU36" s="50"/>
      <c r="BLV36" s="50"/>
      <c r="BLW36" s="50"/>
      <c r="BLX36" s="50"/>
      <c r="BLY36" s="50"/>
      <c r="BLZ36" s="50"/>
      <c r="BMA36" s="50"/>
      <c r="BMB36" s="50"/>
      <c r="BMC36" s="50"/>
      <c r="BMD36" s="50"/>
      <c r="BME36" s="50"/>
      <c r="BMF36" s="50"/>
      <c r="BMG36" s="50"/>
      <c r="BMH36" s="50"/>
      <c r="BMI36" s="50"/>
      <c r="BMJ36" s="50"/>
      <c r="BMK36" s="50"/>
      <c r="BML36" s="50"/>
      <c r="BMM36" s="50"/>
      <c r="BMN36" s="50"/>
      <c r="BMO36" s="50"/>
      <c r="BMP36" s="50"/>
      <c r="BMQ36" s="50"/>
      <c r="BMR36" s="50"/>
      <c r="BMS36" s="50"/>
      <c r="BMT36" s="50"/>
      <c r="BMU36" s="50"/>
      <c r="BMV36" s="50"/>
      <c r="BMW36" s="50"/>
      <c r="BMX36" s="50"/>
      <c r="BMY36" s="50"/>
      <c r="BMZ36" s="50"/>
      <c r="BNA36" s="50"/>
      <c r="BNB36" s="50"/>
      <c r="BNC36" s="50"/>
      <c r="BND36" s="50"/>
      <c r="BNE36" s="50"/>
      <c r="BNF36" s="50"/>
      <c r="BNG36" s="50"/>
      <c r="BNH36" s="50"/>
      <c r="BNI36" s="50"/>
      <c r="BNJ36" s="50"/>
      <c r="BNK36" s="50"/>
      <c r="BNL36" s="50"/>
      <c r="BNM36" s="50"/>
      <c r="BNN36" s="50"/>
      <c r="BNO36" s="50"/>
      <c r="BNP36" s="50"/>
      <c r="BNQ36" s="50"/>
      <c r="BNR36" s="50"/>
      <c r="BNS36" s="50"/>
      <c r="BNT36" s="50"/>
      <c r="BNU36" s="50"/>
      <c r="BNV36" s="50"/>
      <c r="BNW36" s="50"/>
      <c r="BNX36" s="50"/>
      <c r="BNY36" s="50"/>
      <c r="BNZ36" s="50"/>
      <c r="BOA36" s="50"/>
      <c r="BOB36" s="50"/>
      <c r="BOC36" s="50"/>
      <c r="BOD36" s="50"/>
      <c r="BOE36" s="50"/>
      <c r="BOF36" s="50"/>
      <c r="BOG36" s="50"/>
      <c r="BOH36" s="50"/>
      <c r="BOI36" s="50"/>
      <c r="BOJ36" s="50"/>
      <c r="BOK36" s="50"/>
      <c r="BOL36" s="50"/>
      <c r="BOM36" s="50"/>
      <c r="BON36" s="50"/>
      <c r="BOO36" s="50"/>
      <c r="BOP36" s="50"/>
      <c r="BOQ36" s="50"/>
      <c r="BOR36" s="50"/>
      <c r="BOS36" s="50"/>
      <c r="BOT36" s="50"/>
      <c r="BOU36" s="50"/>
      <c r="BOV36" s="50"/>
      <c r="BOW36" s="50"/>
      <c r="BOX36" s="50"/>
      <c r="BOY36" s="50"/>
      <c r="BOZ36" s="50"/>
      <c r="BPA36" s="50"/>
      <c r="BPB36" s="50"/>
      <c r="BPC36" s="50"/>
      <c r="BPD36" s="50"/>
      <c r="BPE36" s="50"/>
      <c r="BPF36" s="50"/>
      <c r="BPG36" s="50"/>
      <c r="BPH36" s="50"/>
      <c r="BPI36" s="50"/>
      <c r="BPJ36" s="50"/>
      <c r="BPK36" s="50"/>
      <c r="BPL36" s="50"/>
      <c r="BPM36" s="50"/>
      <c r="BPN36" s="50"/>
      <c r="BPO36" s="50"/>
      <c r="BPP36" s="50"/>
      <c r="BPQ36" s="50"/>
      <c r="BPR36" s="50"/>
      <c r="BPS36" s="50"/>
      <c r="BPT36" s="50"/>
      <c r="BPU36" s="50"/>
      <c r="BPV36" s="50"/>
      <c r="BPW36" s="50"/>
      <c r="BPX36" s="50"/>
      <c r="BPY36" s="50"/>
      <c r="BPZ36" s="50"/>
      <c r="BQA36" s="50"/>
      <c r="BQB36" s="50"/>
      <c r="BQC36" s="50"/>
      <c r="BQD36" s="50"/>
      <c r="BQE36" s="50"/>
      <c r="BQF36" s="50"/>
      <c r="BQG36" s="50"/>
      <c r="BQH36" s="50"/>
      <c r="BQI36" s="50"/>
      <c r="BQJ36" s="50"/>
      <c r="BQK36" s="50"/>
      <c r="BQL36" s="50"/>
      <c r="BQM36" s="50"/>
      <c r="BQN36" s="50"/>
      <c r="BQO36" s="50"/>
      <c r="BQP36" s="50"/>
      <c r="BQQ36" s="50"/>
      <c r="BQR36" s="50"/>
      <c r="BQS36" s="50"/>
      <c r="BQT36" s="50"/>
      <c r="BQU36" s="50"/>
      <c r="BQV36" s="50"/>
      <c r="BQW36" s="50"/>
      <c r="BQX36" s="50"/>
      <c r="BQY36" s="50"/>
      <c r="BQZ36" s="50"/>
      <c r="BRA36" s="50"/>
      <c r="BRB36" s="50"/>
      <c r="BRC36" s="50"/>
      <c r="BRD36" s="50"/>
      <c r="BRE36" s="50"/>
      <c r="BRF36" s="50"/>
      <c r="BRG36" s="50"/>
      <c r="BRH36" s="50"/>
      <c r="BRI36" s="50"/>
      <c r="BRJ36" s="50"/>
      <c r="BRK36" s="50"/>
      <c r="BRL36" s="50"/>
      <c r="BRM36" s="50"/>
      <c r="BRN36" s="50"/>
      <c r="BRO36" s="50"/>
      <c r="BRP36" s="50"/>
      <c r="BRQ36" s="50"/>
      <c r="BRR36" s="50"/>
      <c r="BRS36" s="50"/>
      <c r="BRT36" s="50"/>
      <c r="BRU36" s="50"/>
      <c r="BRV36" s="50"/>
      <c r="BRW36" s="50"/>
      <c r="BRX36" s="50"/>
      <c r="BRY36" s="50"/>
      <c r="BRZ36" s="50"/>
      <c r="BSA36" s="50"/>
      <c r="BSB36" s="50"/>
      <c r="BSC36" s="50"/>
      <c r="BSD36" s="50"/>
      <c r="BSE36" s="50"/>
      <c r="BSF36" s="50"/>
      <c r="BSG36" s="50"/>
      <c r="BSH36" s="50"/>
      <c r="BSI36" s="50"/>
      <c r="BSJ36" s="50"/>
      <c r="BSK36" s="50"/>
      <c r="BSL36" s="50"/>
      <c r="BSM36" s="50"/>
      <c r="BSN36" s="50"/>
      <c r="BSO36" s="50"/>
      <c r="BSP36" s="50"/>
      <c r="BSQ36" s="50"/>
      <c r="BSR36" s="50"/>
      <c r="BSS36" s="50"/>
      <c r="BST36" s="50"/>
      <c r="BSU36" s="50"/>
      <c r="BSV36" s="50"/>
      <c r="BSW36" s="50"/>
      <c r="BSX36" s="50"/>
      <c r="BSY36" s="50"/>
      <c r="BSZ36" s="50"/>
      <c r="BTA36" s="50"/>
      <c r="BTB36" s="50"/>
      <c r="BTC36" s="50"/>
      <c r="BTD36" s="50"/>
      <c r="BTE36" s="50"/>
      <c r="BTF36" s="50"/>
      <c r="BTG36" s="50"/>
      <c r="BTH36" s="50"/>
      <c r="BTI36" s="50"/>
      <c r="BTJ36" s="50"/>
      <c r="BTK36" s="50"/>
      <c r="BTL36" s="50"/>
      <c r="BTM36" s="50"/>
      <c r="BTN36" s="50"/>
      <c r="BTO36" s="50"/>
      <c r="BTP36" s="50"/>
      <c r="BTQ36" s="50"/>
      <c r="BTR36" s="50"/>
      <c r="BTS36" s="50"/>
      <c r="BTT36" s="50"/>
      <c r="BTU36" s="50"/>
      <c r="BTV36" s="50"/>
      <c r="BTW36" s="50"/>
      <c r="BTX36" s="50"/>
      <c r="BTY36" s="50"/>
      <c r="BTZ36" s="50"/>
      <c r="BUA36" s="50"/>
      <c r="BUB36" s="50"/>
      <c r="BUC36" s="50"/>
      <c r="BUD36" s="50"/>
      <c r="BUE36" s="50"/>
      <c r="BUF36" s="50"/>
      <c r="BUG36" s="50"/>
      <c r="BUH36" s="50"/>
      <c r="BUI36" s="50"/>
      <c r="BUJ36" s="50"/>
      <c r="BUK36" s="50"/>
      <c r="BUL36" s="50"/>
      <c r="BUM36" s="50"/>
      <c r="BUN36" s="50"/>
      <c r="BUO36" s="50"/>
      <c r="BUP36" s="50"/>
      <c r="BUQ36" s="50"/>
      <c r="BUR36" s="50"/>
      <c r="BUS36" s="50"/>
      <c r="BUT36" s="50"/>
      <c r="BUU36" s="50"/>
      <c r="BUV36" s="50"/>
      <c r="BUW36" s="50"/>
      <c r="BUX36" s="50"/>
      <c r="BUY36" s="50"/>
      <c r="BUZ36" s="50"/>
      <c r="BVA36" s="50"/>
      <c r="BVB36" s="50"/>
      <c r="BVC36" s="50"/>
      <c r="BVD36" s="50"/>
      <c r="BVE36" s="50"/>
      <c r="BVF36" s="50"/>
      <c r="BVG36" s="50"/>
      <c r="BVH36" s="50"/>
      <c r="BVI36" s="50"/>
      <c r="BVJ36" s="50"/>
      <c r="BVK36" s="50"/>
      <c r="BVL36" s="50"/>
      <c r="BVM36" s="50"/>
      <c r="BVN36" s="50"/>
      <c r="BVO36" s="50"/>
      <c r="BVP36" s="50"/>
      <c r="BVQ36" s="50"/>
      <c r="BVR36" s="50"/>
      <c r="BVS36" s="50"/>
      <c r="BVT36" s="50"/>
      <c r="BVU36" s="50"/>
      <c r="BVV36" s="50"/>
      <c r="BVW36" s="50"/>
      <c r="BVX36" s="50"/>
      <c r="BVY36" s="50"/>
      <c r="BVZ36" s="50"/>
      <c r="BWA36" s="50"/>
      <c r="BWB36" s="50"/>
      <c r="BWC36" s="50"/>
      <c r="BWD36" s="50"/>
      <c r="BWE36" s="50"/>
      <c r="BWF36" s="50"/>
      <c r="BWG36" s="50"/>
      <c r="BWH36" s="50"/>
      <c r="BWI36" s="50"/>
      <c r="BWJ36" s="50"/>
      <c r="BWK36" s="50"/>
      <c r="BWL36" s="50"/>
      <c r="BWM36" s="50"/>
      <c r="BWN36" s="50"/>
      <c r="BWO36" s="50"/>
      <c r="BWP36" s="50"/>
      <c r="BWQ36" s="50"/>
      <c r="BWR36" s="50"/>
      <c r="BWS36" s="50"/>
      <c r="BWT36" s="50"/>
      <c r="BWU36" s="50"/>
      <c r="BWV36" s="50"/>
      <c r="BWW36" s="50"/>
      <c r="BWX36" s="50"/>
      <c r="BWY36" s="50"/>
      <c r="BWZ36" s="50"/>
      <c r="BXA36" s="50"/>
      <c r="BXB36" s="50"/>
      <c r="BXC36" s="50"/>
      <c r="BXD36" s="50"/>
      <c r="BXE36" s="50"/>
      <c r="BXF36" s="50"/>
      <c r="BXG36" s="50"/>
      <c r="BXH36" s="50"/>
      <c r="BXI36" s="50"/>
      <c r="BXJ36" s="50"/>
      <c r="BXK36" s="50"/>
      <c r="BXL36" s="50"/>
      <c r="BXM36" s="50"/>
      <c r="BXN36" s="50"/>
      <c r="BXO36" s="50"/>
      <c r="BXP36" s="50"/>
      <c r="BXQ36" s="50"/>
      <c r="BXR36" s="50"/>
      <c r="BXS36" s="50"/>
      <c r="BXT36" s="50"/>
      <c r="BXU36" s="50"/>
      <c r="BXV36" s="50"/>
      <c r="BXW36" s="50"/>
      <c r="BXX36" s="50"/>
      <c r="BXY36" s="50"/>
      <c r="BXZ36" s="50"/>
      <c r="BYA36" s="50"/>
      <c r="BYB36" s="50"/>
      <c r="BYC36" s="50"/>
      <c r="BYD36" s="50"/>
      <c r="BYE36" s="50"/>
      <c r="BYF36" s="50"/>
      <c r="BYG36" s="50"/>
      <c r="BYH36" s="50"/>
      <c r="BYI36" s="50"/>
      <c r="BYJ36" s="50"/>
      <c r="BYK36" s="50"/>
      <c r="BYL36" s="50"/>
      <c r="BYM36" s="50"/>
      <c r="BYN36" s="50"/>
      <c r="BYO36" s="50"/>
      <c r="BYP36" s="50"/>
      <c r="BYQ36" s="50"/>
      <c r="BYR36" s="50"/>
      <c r="BYS36" s="50"/>
      <c r="BYT36" s="50"/>
      <c r="BYU36" s="50"/>
      <c r="BYV36" s="50"/>
      <c r="BYW36" s="50"/>
      <c r="BYX36" s="50"/>
      <c r="BYY36" s="50"/>
      <c r="BYZ36" s="50"/>
      <c r="BZA36" s="50"/>
      <c r="BZB36" s="50"/>
      <c r="BZC36" s="50"/>
      <c r="BZD36" s="50"/>
      <c r="BZE36" s="50"/>
      <c r="BZF36" s="50"/>
      <c r="BZG36" s="50"/>
      <c r="BZH36" s="50"/>
      <c r="BZI36" s="50"/>
      <c r="BZJ36" s="50"/>
      <c r="BZK36" s="50"/>
      <c r="BZL36" s="50"/>
      <c r="BZM36" s="50"/>
      <c r="BZN36" s="50"/>
      <c r="BZO36" s="50"/>
      <c r="BZP36" s="50"/>
      <c r="BZQ36" s="50"/>
      <c r="BZR36" s="50"/>
      <c r="BZS36" s="50"/>
      <c r="BZT36" s="50"/>
      <c r="BZU36" s="50"/>
      <c r="BZV36" s="50"/>
      <c r="BZW36" s="50"/>
      <c r="BZX36" s="50"/>
      <c r="BZY36" s="50"/>
      <c r="BZZ36" s="50"/>
      <c r="CAA36" s="50"/>
      <c r="CAB36" s="50"/>
      <c r="CAC36" s="50"/>
      <c r="CAD36" s="50"/>
      <c r="CAE36" s="50"/>
      <c r="CAF36" s="50"/>
      <c r="CAG36" s="50"/>
      <c r="CAH36" s="50"/>
      <c r="CAI36" s="50"/>
      <c r="CAJ36" s="50"/>
      <c r="CAK36" s="50"/>
      <c r="CAL36" s="50"/>
      <c r="CAM36" s="50"/>
      <c r="CAN36" s="50"/>
      <c r="CAO36" s="50"/>
      <c r="CAP36" s="50"/>
      <c r="CAQ36" s="50"/>
      <c r="CAR36" s="50"/>
      <c r="CAS36" s="50"/>
      <c r="CAT36" s="50"/>
      <c r="CAU36" s="50"/>
      <c r="CAV36" s="50"/>
      <c r="CAW36" s="50"/>
      <c r="CAX36" s="50"/>
      <c r="CAY36" s="50"/>
      <c r="CAZ36" s="50"/>
      <c r="CBA36" s="50"/>
      <c r="CBB36" s="50"/>
      <c r="CBC36" s="50"/>
      <c r="CBD36" s="50"/>
      <c r="CBE36" s="50"/>
      <c r="CBF36" s="50"/>
      <c r="CBG36" s="50"/>
      <c r="CBH36" s="50"/>
      <c r="CBI36" s="50"/>
      <c r="CBJ36" s="50"/>
      <c r="CBK36" s="50"/>
      <c r="CBL36" s="50"/>
      <c r="CBM36" s="50"/>
      <c r="CBN36" s="50"/>
      <c r="CBO36" s="50"/>
      <c r="CBP36" s="50"/>
      <c r="CBQ36" s="50"/>
      <c r="CBR36" s="50"/>
      <c r="CBS36" s="50"/>
      <c r="CBT36" s="50"/>
      <c r="CBU36" s="50"/>
      <c r="CBV36" s="50"/>
      <c r="CBW36" s="50"/>
      <c r="CBX36" s="50"/>
      <c r="CBY36" s="50"/>
      <c r="CBZ36" s="50"/>
      <c r="CCA36" s="50"/>
      <c r="CCB36" s="50"/>
      <c r="CCC36" s="50"/>
      <c r="CCD36" s="50"/>
      <c r="CCE36" s="50"/>
      <c r="CCF36" s="50"/>
      <c r="CCG36" s="50"/>
      <c r="CCH36" s="50"/>
      <c r="CCI36" s="50"/>
      <c r="CCJ36" s="50"/>
      <c r="CCK36" s="50"/>
      <c r="CCL36" s="50"/>
      <c r="CCM36" s="50"/>
      <c r="CCN36" s="50"/>
      <c r="CCO36" s="50"/>
      <c r="CCP36" s="50"/>
      <c r="CCQ36" s="50"/>
      <c r="CCR36" s="50"/>
      <c r="CCS36" s="50"/>
      <c r="CCT36" s="50"/>
      <c r="CCU36" s="50"/>
      <c r="CCV36" s="50"/>
      <c r="CCW36" s="50"/>
      <c r="CCX36" s="50"/>
      <c r="CCY36" s="50"/>
      <c r="CCZ36" s="50"/>
      <c r="CDA36" s="50"/>
      <c r="CDB36" s="50"/>
      <c r="CDC36" s="50"/>
      <c r="CDD36" s="50"/>
      <c r="CDE36" s="50"/>
      <c r="CDF36" s="50"/>
      <c r="CDG36" s="50"/>
      <c r="CDH36" s="50"/>
      <c r="CDI36" s="50"/>
      <c r="CDJ36" s="50"/>
      <c r="CDK36" s="50"/>
      <c r="CDL36" s="50"/>
      <c r="CDM36" s="50"/>
      <c r="CDN36" s="50"/>
      <c r="CDO36" s="50"/>
      <c r="CDP36" s="50"/>
      <c r="CDQ36" s="50"/>
      <c r="CDR36" s="50"/>
      <c r="CDS36" s="50"/>
      <c r="CDT36" s="50"/>
      <c r="CDU36" s="50"/>
      <c r="CDV36" s="50"/>
      <c r="CDW36" s="50"/>
      <c r="CDX36" s="50"/>
      <c r="CDY36" s="50"/>
      <c r="CDZ36" s="50"/>
      <c r="CEA36" s="50"/>
      <c r="CEB36" s="50"/>
      <c r="CEC36" s="50"/>
      <c r="CED36" s="50"/>
      <c r="CEE36" s="50"/>
      <c r="CEF36" s="50"/>
      <c r="CEG36" s="50"/>
      <c r="CEH36" s="50"/>
      <c r="CEI36" s="50"/>
      <c r="CEJ36" s="50"/>
      <c r="CEK36" s="50"/>
      <c r="CEL36" s="50"/>
      <c r="CEM36" s="50"/>
      <c r="CEN36" s="50"/>
      <c r="CEO36" s="50"/>
      <c r="CEP36" s="50"/>
      <c r="CEQ36" s="50"/>
      <c r="CER36" s="50"/>
      <c r="CES36" s="50"/>
      <c r="CET36" s="50"/>
      <c r="CEU36" s="50"/>
      <c r="CEV36" s="50"/>
      <c r="CEW36" s="50"/>
      <c r="CEX36" s="50"/>
      <c r="CEY36" s="50"/>
      <c r="CEZ36" s="50"/>
      <c r="CFA36" s="50"/>
      <c r="CFB36" s="50"/>
      <c r="CFC36" s="50"/>
      <c r="CFD36" s="50"/>
      <c r="CFE36" s="50"/>
      <c r="CFF36" s="50"/>
      <c r="CFG36" s="50"/>
      <c r="CFH36" s="50"/>
      <c r="CFI36" s="50"/>
      <c r="CFJ36" s="50"/>
      <c r="CFK36" s="50"/>
      <c r="CFL36" s="50"/>
      <c r="CFM36" s="50"/>
      <c r="CFN36" s="50"/>
      <c r="CFO36" s="50"/>
      <c r="CFP36" s="50"/>
      <c r="CFQ36" s="50"/>
      <c r="CFR36" s="50"/>
      <c r="CFS36" s="50"/>
      <c r="CFT36" s="50"/>
      <c r="CFU36" s="50"/>
      <c r="CFV36" s="50"/>
      <c r="CFW36" s="50"/>
      <c r="CFX36" s="50"/>
      <c r="CFY36" s="50"/>
      <c r="CFZ36" s="50"/>
      <c r="CGA36" s="50"/>
      <c r="CGB36" s="50"/>
      <c r="CGC36" s="50"/>
      <c r="CGD36" s="50"/>
      <c r="CGE36" s="50"/>
      <c r="CGF36" s="50"/>
      <c r="CGG36" s="50"/>
      <c r="CGH36" s="50"/>
      <c r="CGI36" s="50"/>
      <c r="CGJ36" s="50"/>
      <c r="CGK36" s="50"/>
      <c r="CGL36" s="50"/>
      <c r="CGM36" s="50"/>
      <c r="CGN36" s="50"/>
      <c r="CGO36" s="50"/>
      <c r="CGP36" s="50"/>
      <c r="CGQ36" s="50"/>
      <c r="CGR36" s="50"/>
      <c r="CGS36" s="50"/>
      <c r="CGT36" s="50"/>
      <c r="CGU36" s="50"/>
      <c r="CGV36" s="50"/>
      <c r="CGW36" s="50"/>
      <c r="CGX36" s="50"/>
      <c r="CGY36" s="50"/>
      <c r="CGZ36" s="50"/>
      <c r="CHA36" s="50"/>
      <c r="CHB36" s="50"/>
      <c r="CHC36" s="50"/>
      <c r="CHD36" s="50"/>
      <c r="CHE36" s="50"/>
      <c r="CHF36" s="50"/>
      <c r="CHG36" s="50"/>
      <c r="CHH36" s="50"/>
      <c r="CHI36" s="50"/>
      <c r="CHJ36" s="50"/>
      <c r="CHK36" s="50"/>
      <c r="CHL36" s="50"/>
      <c r="CHM36" s="50"/>
      <c r="CHN36" s="50"/>
      <c r="CHO36" s="50"/>
      <c r="CHP36" s="50"/>
      <c r="CHQ36" s="50"/>
      <c r="CHR36" s="50"/>
      <c r="CHS36" s="50"/>
      <c r="CHT36" s="50"/>
      <c r="CHU36" s="50"/>
      <c r="CHV36" s="50"/>
      <c r="CHW36" s="50"/>
      <c r="CHX36" s="50"/>
      <c r="CHY36" s="50"/>
      <c r="CHZ36" s="50"/>
      <c r="CIA36" s="50"/>
      <c r="CIB36" s="50"/>
      <c r="CIC36" s="50"/>
      <c r="CID36" s="50"/>
      <c r="CIE36" s="50"/>
      <c r="CIF36" s="50"/>
      <c r="CIG36" s="50"/>
      <c r="CIH36" s="50"/>
      <c r="CII36" s="50"/>
      <c r="CIJ36" s="50"/>
      <c r="CIK36" s="50"/>
      <c r="CIL36" s="50"/>
      <c r="CIM36" s="50"/>
      <c r="CIN36" s="50"/>
      <c r="CIO36" s="50"/>
      <c r="CIP36" s="50"/>
      <c r="CIQ36" s="50"/>
      <c r="CIR36" s="50"/>
      <c r="CIS36" s="50"/>
      <c r="CIT36" s="50"/>
      <c r="CIU36" s="50"/>
      <c r="CIV36" s="50"/>
      <c r="CIW36" s="50"/>
      <c r="CIX36" s="50"/>
      <c r="CIY36" s="50"/>
      <c r="CIZ36" s="50"/>
      <c r="CJA36" s="50"/>
      <c r="CJB36" s="50"/>
      <c r="CJC36" s="50"/>
      <c r="CJD36" s="50"/>
      <c r="CJE36" s="50"/>
      <c r="CJF36" s="50"/>
      <c r="CJG36" s="50"/>
      <c r="CJH36" s="50"/>
      <c r="CJI36" s="50"/>
      <c r="CJJ36" s="50"/>
      <c r="CJK36" s="50"/>
      <c r="CJL36" s="50"/>
      <c r="CJM36" s="50"/>
      <c r="CJN36" s="50"/>
      <c r="CJO36" s="50"/>
      <c r="CJP36" s="50"/>
      <c r="CJQ36" s="50"/>
      <c r="CJR36" s="50"/>
      <c r="CJS36" s="50"/>
      <c r="CJT36" s="50"/>
      <c r="CJU36" s="50"/>
      <c r="CJV36" s="50"/>
      <c r="CJW36" s="50"/>
      <c r="CJX36" s="50"/>
      <c r="CJY36" s="50"/>
      <c r="CJZ36" s="50"/>
      <c r="CKA36" s="50"/>
      <c r="CKB36" s="50"/>
      <c r="CKC36" s="50"/>
      <c r="CKD36" s="50"/>
      <c r="CKE36" s="50"/>
      <c r="CKF36" s="50"/>
      <c r="CKG36" s="50"/>
      <c r="CKH36" s="50"/>
      <c r="CKI36" s="50"/>
      <c r="CKJ36" s="50"/>
      <c r="CKK36" s="50"/>
      <c r="CKL36" s="50"/>
      <c r="CKM36" s="50"/>
      <c r="CKN36" s="50"/>
      <c r="CKO36" s="50"/>
      <c r="CKP36" s="50"/>
      <c r="CKQ36" s="50"/>
      <c r="CKR36" s="50"/>
      <c r="CKS36" s="50"/>
      <c r="CKT36" s="50"/>
      <c r="CKU36" s="50"/>
      <c r="CKV36" s="50"/>
      <c r="CKW36" s="50"/>
      <c r="CKX36" s="50"/>
      <c r="CKY36" s="50"/>
      <c r="CKZ36" s="50"/>
      <c r="CLA36" s="50"/>
      <c r="CLB36" s="50"/>
      <c r="CLC36" s="50"/>
      <c r="CLD36" s="50"/>
      <c r="CLE36" s="50"/>
      <c r="CLF36" s="50"/>
      <c r="CLG36" s="50"/>
      <c r="CLH36" s="50"/>
      <c r="CLI36" s="50"/>
      <c r="CLJ36" s="50"/>
      <c r="CLK36" s="50"/>
      <c r="CLL36" s="50"/>
      <c r="CLM36" s="50"/>
      <c r="CLN36" s="50"/>
      <c r="CLO36" s="50"/>
      <c r="CLP36" s="50"/>
      <c r="CLQ36" s="50"/>
      <c r="CLR36" s="50"/>
      <c r="CLS36" s="50"/>
      <c r="CLT36" s="50"/>
      <c r="CLU36" s="50"/>
      <c r="CLV36" s="50"/>
      <c r="CLW36" s="50"/>
      <c r="CLX36" s="50"/>
      <c r="CLY36" s="50"/>
      <c r="CLZ36" s="50"/>
      <c r="CMA36" s="50"/>
      <c r="CMB36" s="50"/>
      <c r="CMC36" s="50"/>
      <c r="CMD36" s="50"/>
      <c r="CME36" s="50"/>
      <c r="CMF36" s="50"/>
      <c r="CMG36" s="50"/>
      <c r="CMH36" s="50"/>
      <c r="CMI36" s="50"/>
      <c r="CMJ36" s="50"/>
      <c r="CMK36" s="50"/>
      <c r="CML36" s="50"/>
      <c r="CMM36" s="50"/>
      <c r="CMN36" s="50"/>
      <c r="CMO36" s="50"/>
      <c r="CMP36" s="50"/>
      <c r="CMQ36" s="50"/>
      <c r="CMR36" s="50"/>
      <c r="CMS36" s="50"/>
      <c r="CMT36" s="50"/>
      <c r="CMU36" s="50"/>
      <c r="CMV36" s="50"/>
      <c r="CMW36" s="50"/>
      <c r="CMX36" s="50"/>
      <c r="CMY36" s="50"/>
      <c r="CMZ36" s="50"/>
      <c r="CNA36" s="50"/>
      <c r="CNB36" s="50"/>
      <c r="CNC36" s="50"/>
      <c r="CND36" s="50"/>
      <c r="CNE36" s="50"/>
      <c r="CNF36" s="50"/>
      <c r="CNG36" s="50"/>
      <c r="CNH36" s="50"/>
      <c r="CNI36" s="50"/>
      <c r="CNJ36" s="50"/>
      <c r="CNK36" s="50"/>
      <c r="CNL36" s="50"/>
      <c r="CNM36" s="50"/>
      <c r="CNN36" s="50"/>
      <c r="CNO36" s="50"/>
      <c r="CNP36" s="50"/>
      <c r="CNQ36" s="50"/>
      <c r="CNR36" s="50"/>
      <c r="CNS36" s="50"/>
      <c r="CNT36" s="50"/>
      <c r="CNU36" s="50"/>
      <c r="CNV36" s="50"/>
      <c r="CNW36" s="50"/>
      <c r="CNX36" s="50"/>
      <c r="CNY36" s="50"/>
      <c r="CNZ36" s="50"/>
      <c r="COA36" s="50"/>
      <c r="COB36" s="50"/>
      <c r="COC36" s="50"/>
      <c r="COD36" s="50"/>
      <c r="COE36" s="50"/>
      <c r="COF36" s="50"/>
      <c r="COG36" s="50"/>
      <c r="COH36" s="50"/>
      <c r="COI36" s="50"/>
      <c r="COJ36" s="50"/>
      <c r="COK36" s="50"/>
      <c r="COL36" s="50"/>
      <c r="COM36" s="50"/>
      <c r="CON36" s="50"/>
      <c r="COO36" s="50"/>
      <c r="COP36" s="50"/>
      <c r="COQ36" s="50"/>
      <c r="COR36" s="50"/>
      <c r="COS36" s="50"/>
      <c r="COT36" s="50"/>
      <c r="COU36" s="50"/>
      <c r="COV36" s="50"/>
      <c r="COW36" s="50"/>
      <c r="COX36" s="50"/>
      <c r="COY36" s="50"/>
      <c r="COZ36" s="50"/>
      <c r="CPA36" s="50"/>
      <c r="CPB36" s="50"/>
      <c r="CPC36" s="50"/>
      <c r="CPD36" s="50"/>
      <c r="CPE36" s="50"/>
      <c r="CPF36" s="50"/>
      <c r="CPG36" s="50"/>
      <c r="CPH36" s="50"/>
      <c r="CPI36" s="50"/>
      <c r="CPJ36" s="50"/>
      <c r="CPK36" s="50"/>
      <c r="CPL36" s="50"/>
      <c r="CPM36" s="50"/>
      <c r="CPN36" s="50"/>
      <c r="CPO36" s="50"/>
      <c r="CPP36" s="50"/>
      <c r="CPQ36" s="50"/>
      <c r="CPR36" s="50"/>
      <c r="CPS36" s="50"/>
      <c r="CPT36" s="50"/>
      <c r="CPU36" s="50"/>
      <c r="CPV36" s="50"/>
      <c r="CPW36" s="50"/>
      <c r="CPX36" s="50"/>
      <c r="CPY36" s="50"/>
      <c r="CPZ36" s="50"/>
      <c r="CQA36" s="50"/>
      <c r="CQB36" s="50"/>
      <c r="CQC36" s="50"/>
      <c r="CQD36" s="50"/>
      <c r="CQE36" s="50"/>
      <c r="CQF36" s="50"/>
      <c r="CQG36" s="50"/>
      <c r="CQH36" s="50"/>
      <c r="CQI36" s="50"/>
      <c r="CQJ36" s="50"/>
      <c r="CQK36" s="50"/>
      <c r="CQL36" s="50"/>
      <c r="CQM36" s="50"/>
      <c r="CQN36" s="50"/>
      <c r="CQO36" s="50"/>
      <c r="CQP36" s="50"/>
      <c r="CQQ36" s="50"/>
      <c r="CQR36" s="50"/>
      <c r="CQS36" s="50"/>
      <c r="CQT36" s="50"/>
      <c r="CQU36" s="50"/>
      <c r="CQV36" s="50"/>
      <c r="CQW36" s="50"/>
      <c r="CQX36" s="50"/>
      <c r="CQY36" s="50"/>
      <c r="CQZ36" s="50"/>
      <c r="CRA36" s="50"/>
      <c r="CRB36" s="50"/>
      <c r="CRC36" s="50"/>
      <c r="CRD36" s="50"/>
      <c r="CRE36" s="50"/>
      <c r="CRF36" s="50"/>
      <c r="CRG36" s="50"/>
      <c r="CRH36" s="50"/>
      <c r="CRI36" s="50"/>
      <c r="CRJ36" s="50"/>
      <c r="CRK36" s="50"/>
      <c r="CRL36" s="50"/>
      <c r="CRM36" s="50"/>
      <c r="CRN36" s="50"/>
      <c r="CRO36" s="50"/>
      <c r="CRP36" s="50"/>
      <c r="CRQ36" s="50"/>
      <c r="CRR36" s="50"/>
      <c r="CRS36" s="50"/>
      <c r="CRT36" s="50"/>
      <c r="CRU36" s="50"/>
      <c r="CRV36" s="50"/>
      <c r="CRW36" s="50"/>
      <c r="CRX36" s="50"/>
      <c r="CRY36" s="50"/>
      <c r="CRZ36" s="50"/>
      <c r="CSA36" s="50"/>
      <c r="CSB36" s="50"/>
      <c r="CSC36" s="50"/>
      <c r="CSD36" s="50"/>
      <c r="CSE36" s="50"/>
      <c r="CSF36" s="50"/>
      <c r="CSG36" s="50"/>
      <c r="CSH36" s="50"/>
      <c r="CSI36" s="50"/>
      <c r="CSJ36" s="50"/>
      <c r="CSK36" s="50"/>
      <c r="CSL36" s="50"/>
      <c r="CSM36" s="50"/>
      <c r="CSN36" s="50"/>
      <c r="CSO36" s="50"/>
      <c r="CSP36" s="50"/>
      <c r="CSQ36" s="50"/>
      <c r="CSR36" s="50"/>
      <c r="CSS36" s="50"/>
      <c r="CST36" s="50"/>
      <c r="CSU36" s="50"/>
      <c r="CSV36" s="50"/>
      <c r="CSW36" s="50"/>
      <c r="CSX36" s="50"/>
      <c r="CSY36" s="50"/>
      <c r="CSZ36" s="50"/>
      <c r="CTA36" s="50"/>
      <c r="CTB36" s="50"/>
      <c r="CTC36" s="50"/>
      <c r="CTD36" s="50"/>
      <c r="CTE36" s="50"/>
      <c r="CTF36" s="50"/>
      <c r="CTG36" s="50"/>
      <c r="CTH36" s="50"/>
      <c r="CTI36" s="50"/>
      <c r="CTJ36" s="50"/>
      <c r="CTK36" s="50"/>
      <c r="CTL36" s="50"/>
      <c r="CTM36" s="50"/>
      <c r="CTN36" s="50"/>
      <c r="CTO36" s="50"/>
      <c r="CTP36" s="50"/>
      <c r="CTQ36" s="50"/>
      <c r="CTR36" s="50"/>
      <c r="CTS36" s="50"/>
      <c r="CTT36" s="50"/>
      <c r="CTU36" s="50"/>
      <c r="CTV36" s="50"/>
      <c r="CTW36" s="50"/>
      <c r="CTX36" s="50"/>
      <c r="CTY36" s="50"/>
      <c r="CTZ36" s="50"/>
      <c r="CUA36" s="50"/>
      <c r="CUB36" s="50"/>
      <c r="CUC36" s="50"/>
      <c r="CUD36" s="50"/>
      <c r="CUE36" s="50"/>
      <c r="CUF36" s="50"/>
      <c r="CUG36" s="50"/>
      <c r="CUH36" s="50"/>
      <c r="CUI36" s="50"/>
      <c r="CUJ36" s="50"/>
      <c r="CUK36" s="50"/>
      <c r="CUL36" s="50"/>
      <c r="CUM36" s="50"/>
      <c r="CUN36" s="50"/>
      <c r="CUO36" s="50"/>
      <c r="CUP36" s="50"/>
      <c r="CUQ36" s="50"/>
      <c r="CUR36" s="50"/>
      <c r="CUS36" s="50"/>
      <c r="CUT36" s="50"/>
      <c r="CUU36" s="50"/>
      <c r="CUV36" s="50"/>
      <c r="CUW36" s="50"/>
      <c r="CUX36" s="50"/>
      <c r="CUY36" s="50"/>
      <c r="CUZ36" s="50"/>
      <c r="CVA36" s="50"/>
      <c r="CVB36" s="50"/>
      <c r="CVC36" s="50"/>
      <c r="CVD36" s="50"/>
      <c r="CVE36" s="50"/>
      <c r="CVF36" s="50"/>
      <c r="CVG36" s="50"/>
      <c r="CVH36" s="50"/>
      <c r="CVI36" s="50"/>
      <c r="CVJ36" s="50"/>
      <c r="CVK36" s="50"/>
      <c r="CVL36" s="50"/>
      <c r="CVM36" s="50"/>
      <c r="CVN36" s="50"/>
      <c r="CVO36" s="50"/>
      <c r="CVP36" s="50"/>
      <c r="CVQ36" s="50"/>
      <c r="CVR36" s="50"/>
      <c r="CVS36" s="50"/>
      <c r="CVT36" s="50"/>
      <c r="CVU36" s="50"/>
      <c r="CVV36" s="50"/>
      <c r="CVW36" s="50"/>
      <c r="CVX36" s="50"/>
      <c r="CVY36" s="50"/>
      <c r="CVZ36" s="50"/>
      <c r="CWA36" s="50"/>
      <c r="CWB36" s="50"/>
      <c r="CWC36" s="50"/>
      <c r="CWD36" s="50"/>
      <c r="CWE36" s="50"/>
      <c r="CWF36" s="50"/>
      <c r="CWG36" s="50"/>
      <c r="CWH36" s="50"/>
      <c r="CWI36" s="50"/>
      <c r="CWJ36" s="50"/>
      <c r="CWK36" s="50"/>
      <c r="CWL36" s="50"/>
      <c r="CWM36" s="50"/>
      <c r="CWN36" s="50"/>
      <c r="CWO36" s="50"/>
      <c r="CWP36" s="50"/>
      <c r="CWQ36" s="50"/>
      <c r="CWR36" s="50"/>
      <c r="CWS36" s="50"/>
      <c r="CWT36" s="50"/>
      <c r="CWU36" s="50"/>
      <c r="CWV36" s="50"/>
      <c r="CWW36" s="50"/>
      <c r="CWX36" s="50"/>
      <c r="CWY36" s="50"/>
      <c r="CWZ36" s="50"/>
      <c r="CXA36" s="50"/>
      <c r="CXB36" s="50"/>
      <c r="CXC36" s="50"/>
      <c r="CXD36" s="50"/>
      <c r="CXE36" s="50"/>
      <c r="CXF36" s="50"/>
      <c r="CXG36" s="50"/>
      <c r="CXH36" s="50"/>
      <c r="CXI36" s="50"/>
      <c r="CXJ36" s="50"/>
      <c r="CXK36" s="50"/>
      <c r="CXL36" s="50"/>
      <c r="CXM36" s="50"/>
      <c r="CXN36" s="50"/>
      <c r="CXO36" s="50"/>
      <c r="CXP36" s="50"/>
      <c r="CXQ36" s="50"/>
      <c r="CXR36" s="50"/>
      <c r="CXS36" s="50"/>
      <c r="CXT36" s="50"/>
      <c r="CXU36" s="50"/>
      <c r="CXV36" s="50"/>
      <c r="CXW36" s="50"/>
      <c r="CXX36" s="50"/>
      <c r="CXY36" s="50"/>
      <c r="CXZ36" s="50"/>
      <c r="CYA36" s="50"/>
      <c r="CYB36" s="50"/>
      <c r="CYC36" s="50"/>
      <c r="CYD36" s="50"/>
      <c r="CYE36" s="50"/>
      <c r="CYF36" s="50"/>
      <c r="CYG36" s="50"/>
      <c r="CYH36" s="50"/>
      <c r="CYI36" s="50"/>
      <c r="CYJ36" s="50"/>
      <c r="CYK36" s="50"/>
      <c r="CYL36" s="50"/>
      <c r="CYM36" s="50"/>
      <c r="CYN36" s="50"/>
      <c r="CYO36" s="50"/>
      <c r="CYP36" s="50"/>
      <c r="CYQ36" s="50"/>
      <c r="CYR36" s="50"/>
      <c r="CYS36" s="50"/>
      <c r="CYT36" s="50"/>
      <c r="CYU36" s="50"/>
      <c r="CYV36" s="50"/>
      <c r="CYW36" s="50"/>
      <c r="CYX36" s="50"/>
      <c r="CYY36" s="50"/>
      <c r="CYZ36" s="50"/>
      <c r="CZA36" s="50"/>
      <c r="CZB36" s="50"/>
      <c r="CZC36" s="50"/>
      <c r="CZD36" s="50"/>
      <c r="CZE36" s="50"/>
      <c r="CZF36" s="50"/>
      <c r="CZG36" s="50"/>
      <c r="CZH36" s="50"/>
      <c r="CZI36" s="50"/>
      <c r="CZJ36" s="50"/>
      <c r="CZK36" s="50"/>
      <c r="CZL36" s="50"/>
      <c r="CZM36" s="50"/>
      <c r="CZN36" s="50"/>
      <c r="CZO36" s="50"/>
      <c r="CZP36" s="50"/>
      <c r="CZQ36" s="50"/>
      <c r="CZR36" s="50"/>
      <c r="CZS36" s="50"/>
      <c r="CZT36" s="50"/>
      <c r="CZU36" s="50"/>
      <c r="CZV36" s="50"/>
      <c r="CZW36" s="50"/>
      <c r="CZX36" s="50"/>
      <c r="CZY36" s="50"/>
      <c r="CZZ36" s="50"/>
      <c r="DAA36" s="50"/>
      <c r="DAB36" s="50"/>
      <c r="DAC36" s="50"/>
      <c r="DAD36" s="50"/>
      <c r="DAE36" s="50"/>
      <c r="DAF36" s="50"/>
      <c r="DAG36" s="50"/>
      <c r="DAH36" s="50"/>
      <c r="DAI36" s="50"/>
      <c r="DAJ36" s="50"/>
      <c r="DAK36" s="50"/>
      <c r="DAL36" s="50"/>
      <c r="DAM36" s="50"/>
      <c r="DAN36" s="50"/>
      <c r="DAO36" s="50"/>
      <c r="DAP36" s="50"/>
      <c r="DAQ36" s="50"/>
      <c r="DAR36" s="50"/>
      <c r="DAS36" s="50"/>
      <c r="DAT36" s="50"/>
      <c r="DAU36" s="50"/>
      <c r="DAV36" s="50"/>
      <c r="DAW36" s="50"/>
      <c r="DAX36" s="50"/>
      <c r="DAY36" s="50"/>
      <c r="DAZ36" s="50"/>
      <c r="DBA36" s="50"/>
      <c r="DBB36" s="50"/>
      <c r="DBC36" s="50"/>
      <c r="DBD36" s="50"/>
      <c r="DBE36" s="50"/>
      <c r="DBF36" s="50"/>
      <c r="DBG36" s="50"/>
      <c r="DBH36" s="50"/>
      <c r="DBI36" s="50"/>
      <c r="DBJ36" s="50"/>
      <c r="DBK36" s="50"/>
      <c r="DBL36" s="50"/>
      <c r="DBM36" s="50"/>
      <c r="DBN36" s="50"/>
      <c r="DBO36" s="50"/>
      <c r="DBP36" s="50"/>
      <c r="DBQ36" s="50"/>
      <c r="DBR36" s="50"/>
      <c r="DBS36" s="50"/>
      <c r="DBT36" s="50"/>
      <c r="DBU36" s="50"/>
      <c r="DBV36" s="50"/>
      <c r="DBW36" s="50"/>
      <c r="DBX36" s="50"/>
      <c r="DBY36" s="50"/>
      <c r="DBZ36" s="50"/>
      <c r="DCA36" s="50"/>
      <c r="DCB36" s="50"/>
      <c r="DCC36" s="50"/>
      <c r="DCD36" s="50"/>
      <c r="DCE36" s="50"/>
      <c r="DCF36" s="50"/>
      <c r="DCG36" s="50"/>
      <c r="DCH36" s="50"/>
      <c r="DCI36" s="50"/>
      <c r="DCJ36" s="50"/>
      <c r="DCK36" s="50"/>
      <c r="DCL36" s="50"/>
      <c r="DCM36" s="50"/>
      <c r="DCN36" s="50"/>
      <c r="DCO36" s="50"/>
      <c r="DCP36" s="50"/>
      <c r="DCQ36" s="50"/>
      <c r="DCR36" s="50"/>
      <c r="DCS36" s="50"/>
      <c r="DCT36" s="50"/>
      <c r="DCU36" s="50"/>
      <c r="DCV36" s="50"/>
      <c r="DCW36" s="50"/>
      <c r="DCX36" s="50"/>
      <c r="DCY36" s="50"/>
      <c r="DCZ36" s="50"/>
      <c r="DDA36" s="50"/>
      <c r="DDB36" s="50"/>
      <c r="DDC36" s="50"/>
      <c r="DDD36" s="50"/>
      <c r="DDE36" s="50"/>
      <c r="DDF36" s="50"/>
      <c r="DDG36" s="50"/>
      <c r="DDH36" s="50"/>
      <c r="DDI36" s="50"/>
      <c r="DDJ36" s="50"/>
      <c r="DDK36" s="50"/>
      <c r="DDL36" s="50"/>
      <c r="DDM36" s="50"/>
      <c r="DDN36" s="50"/>
      <c r="DDO36" s="50"/>
      <c r="DDP36" s="50"/>
      <c r="DDQ36" s="50"/>
      <c r="DDR36" s="50"/>
      <c r="DDS36" s="50"/>
      <c r="DDT36" s="50"/>
      <c r="DDU36" s="50"/>
      <c r="DDV36" s="50"/>
      <c r="DDW36" s="50"/>
      <c r="DDX36" s="50"/>
      <c r="DDY36" s="50"/>
      <c r="DDZ36" s="50"/>
      <c r="DEA36" s="50"/>
      <c r="DEB36" s="50"/>
      <c r="DEC36" s="50"/>
      <c r="DED36" s="50"/>
      <c r="DEE36" s="50"/>
      <c r="DEF36" s="50"/>
      <c r="DEG36" s="50"/>
      <c r="DEH36" s="50"/>
      <c r="DEI36" s="50"/>
      <c r="DEJ36" s="50"/>
      <c r="DEK36" s="50"/>
      <c r="DEL36" s="50"/>
      <c r="DEM36" s="50"/>
      <c r="DEN36" s="50"/>
      <c r="DEO36" s="50"/>
      <c r="DEP36" s="50"/>
      <c r="DEQ36" s="50"/>
      <c r="DER36" s="50"/>
      <c r="DES36" s="50"/>
      <c r="DET36" s="50"/>
      <c r="DEU36" s="50"/>
      <c r="DEV36" s="50"/>
      <c r="DEW36" s="50"/>
      <c r="DEX36" s="50"/>
      <c r="DEY36" s="50"/>
      <c r="DEZ36" s="50"/>
      <c r="DFA36" s="50"/>
      <c r="DFB36" s="50"/>
      <c r="DFC36" s="50"/>
      <c r="DFD36" s="50"/>
      <c r="DFE36" s="50"/>
      <c r="DFF36" s="50"/>
      <c r="DFG36" s="50"/>
      <c r="DFH36" s="50"/>
      <c r="DFI36" s="50"/>
      <c r="DFJ36" s="50"/>
      <c r="DFK36" s="50"/>
      <c r="DFL36" s="50"/>
      <c r="DFM36" s="50"/>
      <c r="DFN36" s="50"/>
      <c r="DFO36" s="50"/>
      <c r="DFP36" s="50"/>
      <c r="DFQ36" s="50"/>
      <c r="DFR36" s="50"/>
      <c r="DFS36" s="50"/>
      <c r="DFT36" s="50"/>
      <c r="DFU36" s="50"/>
      <c r="DFV36" s="50"/>
      <c r="DFW36" s="50"/>
      <c r="DFX36" s="50"/>
      <c r="DFY36" s="50"/>
      <c r="DFZ36" s="50"/>
      <c r="DGA36" s="50"/>
      <c r="DGB36" s="50"/>
      <c r="DGC36" s="50"/>
      <c r="DGD36" s="50"/>
      <c r="DGE36" s="50"/>
      <c r="DGF36" s="50"/>
      <c r="DGG36" s="50"/>
      <c r="DGH36" s="50"/>
      <c r="DGI36" s="50"/>
      <c r="DGJ36" s="50"/>
      <c r="DGK36" s="50"/>
      <c r="DGL36" s="50"/>
      <c r="DGM36" s="50"/>
      <c r="DGN36" s="50"/>
      <c r="DGO36" s="50"/>
      <c r="DGP36" s="50"/>
      <c r="DGQ36" s="50"/>
      <c r="DGR36" s="50"/>
      <c r="DGS36" s="50"/>
      <c r="DGT36" s="50"/>
      <c r="DGU36" s="50"/>
      <c r="DGV36" s="50"/>
      <c r="DGW36" s="50"/>
      <c r="DGX36" s="50"/>
      <c r="DGY36" s="50"/>
      <c r="DGZ36" s="50"/>
      <c r="DHA36" s="50"/>
      <c r="DHB36" s="50"/>
      <c r="DHC36" s="50"/>
      <c r="DHD36" s="50"/>
      <c r="DHE36" s="50"/>
      <c r="DHF36" s="50"/>
      <c r="DHG36" s="50"/>
      <c r="DHH36" s="50"/>
      <c r="DHI36" s="50"/>
      <c r="DHJ36" s="50"/>
      <c r="DHK36" s="50"/>
      <c r="DHL36" s="50"/>
      <c r="DHM36" s="50"/>
      <c r="DHN36" s="50"/>
      <c r="DHO36" s="50"/>
      <c r="DHP36" s="50"/>
      <c r="DHQ36" s="50"/>
      <c r="DHR36" s="50"/>
      <c r="DHS36" s="50"/>
      <c r="DHT36" s="50"/>
      <c r="DHU36" s="50"/>
      <c r="DHV36" s="50"/>
      <c r="DHW36" s="50"/>
      <c r="DHX36" s="50"/>
      <c r="DHY36" s="50"/>
      <c r="DHZ36" s="50"/>
      <c r="DIA36" s="50"/>
      <c r="DIB36" s="50"/>
      <c r="DIC36" s="50"/>
      <c r="DID36" s="50"/>
      <c r="DIE36" s="50"/>
      <c r="DIF36" s="50"/>
      <c r="DIG36" s="50"/>
      <c r="DIH36" s="50"/>
      <c r="DII36" s="50"/>
      <c r="DIJ36" s="50"/>
      <c r="DIK36" s="50"/>
      <c r="DIL36" s="50"/>
      <c r="DIM36" s="50"/>
      <c r="DIN36" s="50"/>
      <c r="DIO36" s="50"/>
      <c r="DIP36" s="50"/>
      <c r="DIQ36" s="50"/>
      <c r="DIR36" s="50"/>
      <c r="DIS36" s="50"/>
      <c r="DIT36" s="50"/>
      <c r="DIU36" s="50"/>
      <c r="DIV36" s="50"/>
      <c r="DIW36" s="50"/>
      <c r="DIX36" s="50"/>
      <c r="DIY36" s="50"/>
      <c r="DIZ36" s="50"/>
      <c r="DJA36" s="50"/>
      <c r="DJB36" s="50"/>
      <c r="DJC36" s="50"/>
      <c r="DJD36" s="50"/>
      <c r="DJE36" s="50"/>
      <c r="DJF36" s="50"/>
      <c r="DJG36" s="50"/>
      <c r="DJH36" s="50"/>
      <c r="DJI36" s="50"/>
      <c r="DJJ36" s="50"/>
      <c r="DJK36" s="50"/>
      <c r="DJL36" s="50"/>
      <c r="DJM36" s="50"/>
      <c r="DJN36" s="50"/>
      <c r="DJO36" s="50"/>
      <c r="DJP36" s="50"/>
      <c r="DJQ36" s="50"/>
      <c r="DJR36" s="50"/>
      <c r="DJS36" s="50"/>
      <c r="DJT36" s="50"/>
      <c r="DJU36" s="50"/>
      <c r="DJV36" s="50"/>
      <c r="DJW36" s="50"/>
      <c r="DJX36" s="50"/>
      <c r="DJY36" s="50"/>
      <c r="DJZ36" s="50"/>
      <c r="DKA36" s="50"/>
      <c r="DKB36" s="50"/>
      <c r="DKC36" s="50"/>
      <c r="DKD36" s="50"/>
      <c r="DKE36" s="50"/>
      <c r="DKF36" s="50"/>
      <c r="DKG36" s="50"/>
      <c r="DKH36" s="50"/>
      <c r="DKI36" s="50"/>
      <c r="DKJ36" s="50"/>
      <c r="DKK36" s="50"/>
      <c r="DKL36" s="50"/>
      <c r="DKM36" s="50"/>
      <c r="DKN36" s="50"/>
      <c r="DKO36" s="50"/>
      <c r="DKP36" s="50"/>
      <c r="DKQ36" s="50"/>
      <c r="DKR36" s="50"/>
      <c r="DKS36" s="50"/>
      <c r="DKT36" s="50"/>
      <c r="DKU36" s="50"/>
      <c r="DKV36" s="50"/>
      <c r="DKW36" s="50"/>
      <c r="DKX36" s="50"/>
      <c r="DKY36" s="50"/>
      <c r="DKZ36" s="50"/>
      <c r="DLA36" s="50"/>
      <c r="DLB36" s="50"/>
      <c r="DLC36" s="50"/>
      <c r="DLD36" s="50"/>
      <c r="DLE36" s="50"/>
      <c r="DLF36" s="50"/>
      <c r="DLG36" s="50"/>
      <c r="DLH36" s="50"/>
      <c r="DLI36" s="50"/>
      <c r="DLJ36" s="50"/>
      <c r="DLK36" s="50"/>
      <c r="DLL36" s="50"/>
      <c r="DLM36" s="50"/>
      <c r="DLN36" s="50"/>
      <c r="DLO36" s="50"/>
      <c r="DLP36" s="50"/>
      <c r="DLQ36" s="50"/>
      <c r="DLR36" s="50"/>
      <c r="DLS36" s="50"/>
      <c r="DLT36" s="50"/>
      <c r="DLU36" s="50"/>
      <c r="DLV36" s="50"/>
      <c r="DLW36" s="50"/>
      <c r="DLX36" s="50"/>
      <c r="DLY36" s="50"/>
      <c r="DLZ36" s="50"/>
      <c r="DMA36" s="50"/>
      <c r="DMB36" s="50"/>
      <c r="DMC36" s="50"/>
      <c r="DMD36" s="50"/>
      <c r="DME36" s="50"/>
      <c r="DMF36" s="50"/>
      <c r="DMG36" s="50"/>
      <c r="DMH36" s="50"/>
      <c r="DMI36" s="50"/>
      <c r="DMJ36" s="50"/>
      <c r="DMK36" s="50"/>
      <c r="DML36" s="50"/>
      <c r="DMM36" s="50"/>
      <c r="DMN36" s="50"/>
      <c r="DMO36" s="50"/>
      <c r="DMP36" s="50"/>
      <c r="DMQ36" s="50"/>
      <c r="DMR36" s="50"/>
      <c r="DMS36" s="50"/>
      <c r="DMT36" s="50"/>
      <c r="DMU36" s="50"/>
      <c r="DMV36" s="50"/>
      <c r="DMW36" s="50"/>
      <c r="DMX36" s="50"/>
      <c r="DMY36" s="50"/>
      <c r="DMZ36" s="50"/>
      <c r="DNA36" s="50"/>
      <c r="DNB36" s="50"/>
      <c r="DNC36" s="50"/>
      <c r="DND36" s="50"/>
      <c r="DNE36" s="50"/>
      <c r="DNF36" s="50"/>
      <c r="DNG36" s="50"/>
      <c r="DNH36" s="50"/>
      <c r="DNI36" s="50"/>
      <c r="DNJ36" s="50"/>
      <c r="DNK36" s="50"/>
      <c r="DNL36" s="50"/>
      <c r="DNM36" s="50"/>
      <c r="DNN36" s="50"/>
      <c r="DNO36" s="50"/>
      <c r="DNP36" s="50"/>
      <c r="DNQ36" s="50"/>
      <c r="DNR36" s="50"/>
      <c r="DNS36" s="50"/>
      <c r="DNT36" s="50"/>
      <c r="DNU36" s="50"/>
      <c r="DNV36" s="50"/>
      <c r="DNW36" s="50"/>
      <c r="DNX36" s="50"/>
      <c r="DNY36" s="50"/>
      <c r="DNZ36" s="50"/>
      <c r="DOA36" s="50"/>
      <c r="DOB36" s="50"/>
      <c r="DOC36" s="50"/>
      <c r="DOD36" s="50"/>
      <c r="DOE36" s="50"/>
      <c r="DOF36" s="50"/>
      <c r="DOG36" s="50"/>
      <c r="DOH36" s="50"/>
      <c r="DOI36" s="50"/>
      <c r="DOJ36" s="50"/>
      <c r="DOK36" s="50"/>
      <c r="DOL36" s="50"/>
      <c r="DOM36" s="50"/>
      <c r="DON36" s="50"/>
      <c r="DOO36" s="50"/>
      <c r="DOP36" s="50"/>
      <c r="DOQ36" s="50"/>
      <c r="DOR36" s="50"/>
      <c r="DOS36" s="50"/>
      <c r="DOT36" s="50"/>
      <c r="DOU36" s="50"/>
      <c r="DOV36" s="50"/>
      <c r="DOW36" s="50"/>
      <c r="DOX36" s="50"/>
      <c r="DOY36" s="50"/>
      <c r="DOZ36" s="50"/>
      <c r="DPA36" s="50"/>
      <c r="DPB36" s="50"/>
      <c r="DPC36" s="50"/>
      <c r="DPD36" s="50"/>
      <c r="DPE36" s="50"/>
      <c r="DPF36" s="50"/>
      <c r="DPG36" s="50"/>
      <c r="DPH36" s="50"/>
      <c r="DPI36" s="50"/>
      <c r="DPJ36" s="50"/>
      <c r="DPK36" s="50"/>
      <c r="DPL36" s="50"/>
      <c r="DPM36" s="50"/>
      <c r="DPN36" s="50"/>
      <c r="DPO36" s="50"/>
      <c r="DPP36" s="50"/>
      <c r="DPQ36" s="50"/>
      <c r="DPR36" s="50"/>
      <c r="DPS36" s="50"/>
      <c r="DPT36" s="50"/>
      <c r="DPU36" s="50"/>
      <c r="DPV36" s="50"/>
      <c r="DPW36" s="50"/>
      <c r="DPX36" s="50"/>
      <c r="DPY36" s="50"/>
      <c r="DPZ36" s="50"/>
      <c r="DQA36" s="50"/>
      <c r="DQB36" s="50"/>
      <c r="DQC36" s="50"/>
      <c r="DQD36" s="50"/>
      <c r="DQE36" s="50"/>
      <c r="DQF36" s="50"/>
      <c r="DQG36" s="50"/>
      <c r="DQH36" s="50"/>
      <c r="DQI36" s="50"/>
      <c r="DQJ36" s="50"/>
      <c r="DQK36" s="50"/>
      <c r="DQL36" s="50"/>
      <c r="DQM36" s="50"/>
      <c r="DQN36" s="50"/>
      <c r="DQO36" s="50"/>
      <c r="DQP36" s="50"/>
      <c r="DQQ36" s="50"/>
      <c r="DQR36" s="50"/>
      <c r="DQS36" s="50"/>
      <c r="DQT36" s="50"/>
      <c r="DQU36" s="50"/>
      <c r="DQV36" s="50"/>
      <c r="DQW36" s="50"/>
      <c r="DQX36" s="50"/>
      <c r="DQY36" s="50"/>
      <c r="DQZ36" s="50"/>
      <c r="DRA36" s="50"/>
      <c r="DRB36" s="50"/>
      <c r="DRC36" s="50"/>
      <c r="DRD36" s="50"/>
      <c r="DRE36" s="50"/>
      <c r="DRF36" s="50"/>
      <c r="DRG36" s="50"/>
      <c r="DRH36" s="50"/>
      <c r="DRI36" s="50"/>
      <c r="DRJ36" s="50"/>
      <c r="DRK36" s="50"/>
      <c r="DRL36" s="50"/>
      <c r="DRM36" s="50"/>
      <c r="DRN36" s="50"/>
      <c r="DRO36" s="50"/>
      <c r="DRP36" s="50"/>
      <c r="DRQ36" s="50"/>
      <c r="DRR36" s="50"/>
      <c r="DRS36" s="50"/>
      <c r="DRT36" s="50"/>
      <c r="DRU36" s="50"/>
      <c r="DRV36" s="50"/>
      <c r="DRW36" s="50"/>
      <c r="DRX36" s="50"/>
      <c r="DRY36" s="50"/>
      <c r="DRZ36" s="50"/>
      <c r="DSA36" s="50"/>
      <c r="DSB36" s="50"/>
      <c r="DSC36" s="50"/>
      <c r="DSD36" s="50"/>
      <c r="DSE36" s="50"/>
      <c r="DSF36" s="50"/>
      <c r="DSG36" s="50"/>
      <c r="DSH36" s="50"/>
      <c r="DSI36" s="50"/>
      <c r="DSJ36" s="50"/>
      <c r="DSK36" s="50"/>
      <c r="DSL36" s="50"/>
      <c r="DSM36" s="50"/>
      <c r="DSN36" s="50"/>
      <c r="DSO36" s="50"/>
      <c r="DSP36" s="50"/>
      <c r="DSQ36" s="50"/>
      <c r="DSR36" s="50"/>
      <c r="DSS36" s="50"/>
      <c r="DST36" s="50"/>
      <c r="DSU36" s="50"/>
      <c r="DSV36" s="50"/>
      <c r="DSW36" s="50"/>
      <c r="DSX36" s="50"/>
      <c r="DSY36" s="50"/>
      <c r="DSZ36" s="50"/>
      <c r="DTA36" s="50"/>
      <c r="DTB36" s="50"/>
      <c r="DTC36" s="50"/>
      <c r="DTD36" s="50"/>
      <c r="DTE36" s="50"/>
      <c r="DTF36" s="50"/>
      <c r="DTG36" s="50"/>
      <c r="DTH36" s="50"/>
      <c r="DTI36" s="50"/>
      <c r="DTJ36" s="50"/>
      <c r="DTK36" s="50"/>
      <c r="DTL36" s="50"/>
      <c r="DTM36" s="50"/>
      <c r="DTN36" s="50"/>
      <c r="DTO36" s="50"/>
      <c r="DTP36" s="50"/>
      <c r="DTQ36" s="50"/>
      <c r="DTR36" s="50"/>
      <c r="DTS36" s="50"/>
      <c r="DTT36" s="50"/>
      <c r="DTU36" s="50"/>
      <c r="DTV36" s="50"/>
      <c r="DTW36" s="50"/>
      <c r="DTX36" s="50"/>
      <c r="DTY36" s="50"/>
      <c r="DTZ36" s="50"/>
      <c r="DUA36" s="50"/>
      <c r="DUB36" s="50"/>
      <c r="DUC36" s="50"/>
      <c r="DUD36" s="50"/>
      <c r="DUE36" s="50"/>
      <c r="DUF36" s="50"/>
      <c r="DUG36" s="50"/>
      <c r="DUH36" s="50"/>
      <c r="DUI36" s="50"/>
      <c r="DUJ36" s="50"/>
      <c r="DUK36" s="50"/>
      <c r="DUL36" s="50"/>
      <c r="DUM36" s="50"/>
      <c r="DUN36" s="50"/>
      <c r="DUO36" s="50"/>
      <c r="DUP36" s="50"/>
      <c r="DUQ36" s="50"/>
      <c r="DUR36" s="50"/>
      <c r="DUS36" s="50"/>
      <c r="DUT36" s="50"/>
      <c r="DUU36" s="50"/>
      <c r="DUV36" s="50"/>
      <c r="DUW36" s="50"/>
      <c r="DUX36" s="50"/>
      <c r="DUY36" s="50"/>
      <c r="DUZ36" s="50"/>
      <c r="DVA36" s="50"/>
      <c r="DVB36" s="50"/>
      <c r="DVC36" s="50"/>
      <c r="DVD36" s="50"/>
      <c r="DVE36" s="50"/>
      <c r="DVF36" s="50"/>
      <c r="DVG36" s="50"/>
      <c r="DVH36" s="50"/>
      <c r="DVI36" s="50"/>
      <c r="DVJ36" s="50"/>
      <c r="DVK36" s="50"/>
      <c r="DVL36" s="50"/>
      <c r="DVM36" s="50"/>
      <c r="DVN36" s="50"/>
      <c r="DVO36" s="50"/>
      <c r="DVP36" s="50"/>
      <c r="DVQ36" s="50"/>
      <c r="DVR36" s="50"/>
      <c r="DVS36" s="50"/>
      <c r="DVT36" s="50"/>
      <c r="DVU36" s="50"/>
      <c r="DVV36" s="50"/>
      <c r="DVW36" s="50"/>
      <c r="DVX36" s="50"/>
      <c r="DVY36" s="50"/>
      <c r="DVZ36" s="50"/>
      <c r="DWA36" s="50"/>
      <c r="DWB36" s="50"/>
      <c r="DWC36" s="50"/>
      <c r="DWD36" s="50"/>
      <c r="DWE36" s="50"/>
      <c r="DWF36" s="50"/>
      <c r="DWG36" s="50"/>
      <c r="DWH36" s="50"/>
      <c r="DWI36" s="50"/>
      <c r="DWJ36" s="50"/>
      <c r="DWK36" s="50"/>
      <c r="DWL36" s="50"/>
      <c r="DWM36" s="50"/>
      <c r="DWN36" s="50"/>
      <c r="DWO36" s="50"/>
      <c r="DWP36" s="50"/>
      <c r="DWQ36" s="50"/>
      <c r="DWR36" s="50"/>
      <c r="DWS36" s="50"/>
      <c r="DWT36" s="50"/>
      <c r="DWU36" s="50"/>
      <c r="DWV36" s="50"/>
      <c r="DWW36" s="50"/>
      <c r="DWX36" s="50"/>
      <c r="DWY36" s="50"/>
      <c r="DWZ36" s="50"/>
      <c r="DXA36" s="50"/>
      <c r="DXB36" s="50"/>
      <c r="DXC36" s="50"/>
      <c r="DXD36" s="50"/>
      <c r="DXE36" s="50"/>
      <c r="DXF36" s="50"/>
      <c r="DXG36" s="50"/>
      <c r="DXH36" s="50"/>
      <c r="DXI36" s="50"/>
      <c r="DXJ36" s="50"/>
      <c r="DXK36" s="50"/>
      <c r="DXL36" s="50"/>
      <c r="DXM36" s="50"/>
      <c r="DXN36" s="50"/>
      <c r="DXO36" s="50"/>
      <c r="DXP36" s="50"/>
      <c r="DXQ36" s="50"/>
      <c r="DXR36" s="50"/>
      <c r="DXS36" s="50"/>
      <c r="DXT36" s="50"/>
      <c r="DXU36" s="50"/>
      <c r="DXV36" s="50"/>
      <c r="DXW36" s="50"/>
      <c r="DXX36" s="50"/>
      <c r="DXY36" s="50"/>
      <c r="DXZ36" s="50"/>
      <c r="DYA36" s="50"/>
      <c r="DYB36" s="50"/>
      <c r="DYC36" s="50"/>
      <c r="DYD36" s="50"/>
      <c r="DYE36" s="50"/>
      <c r="DYF36" s="50"/>
      <c r="DYG36" s="50"/>
      <c r="DYH36" s="50"/>
      <c r="DYI36" s="50"/>
      <c r="DYJ36" s="50"/>
      <c r="DYK36" s="50"/>
      <c r="DYL36" s="50"/>
      <c r="DYM36" s="50"/>
      <c r="DYN36" s="50"/>
      <c r="DYO36" s="50"/>
      <c r="DYP36" s="50"/>
      <c r="DYQ36" s="50"/>
      <c r="DYR36" s="50"/>
      <c r="DYS36" s="50"/>
      <c r="DYT36" s="50"/>
      <c r="DYU36" s="50"/>
      <c r="DYV36" s="50"/>
      <c r="DYW36" s="50"/>
      <c r="DYX36" s="50"/>
      <c r="DYY36" s="50"/>
      <c r="DYZ36" s="50"/>
      <c r="DZA36" s="50"/>
      <c r="DZB36" s="50"/>
      <c r="DZC36" s="50"/>
      <c r="DZD36" s="50"/>
      <c r="DZE36" s="50"/>
      <c r="DZF36" s="50"/>
      <c r="DZG36" s="50"/>
      <c r="DZH36" s="50"/>
      <c r="DZI36" s="50"/>
      <c r="DZJ36" s="50"/>
      <c r="DZK36" s="50"/>
      <c r="DZL36" s="50"/>
      <c r="DZM36" s="50"/>
      <c r="DZN36" s="50"/>
      <c r="DZO36" s="50"/>
      <c r="DZP36" s="50"/>
      <c r="DZQ36" s="50"/>
      <c r="DZR36" s="50"/>
      <c r="DZS36" s="50"/>
      <c r="DZT36" s="50"/>
      <c r="DZU36" s="50"/>
      <c r="DZV36" s="50"/>
      <c r="DZW36" s="50"/>
      <c r="DZX36" s="50"/>
      <c r="DZY36" s="50"/>
      <c r="DZZ36" s="50"/>
      <c r="EAA36" s="50"/>
      <c r="EAB36" s="50"/>
      <c r="EAC36" s="50"/>
      <c r="EAD36" s="50"/>
      <c r="EAE36" s="50"/>
      <c r="EAF36" s="50"/>
      <c r="EAG36" s="50"/>
      <c r="EAH36" s="50"/>
      <c r="EAI36" s="50"/>
      <c r="EAJ36" s="50"/>
      <c r="EAK36" s="50"/>
      <c r="EAL36" s="50"/>
      <c r="EAM36" s="50"/>
      <c r="EAN36" s="50"/>
      <c r="EAO36" s="50"/>
      <c r="EAP36" s="50"/>
      <c r="EAQ36" s="50"/>
      <c r="EAR36" s="50"/>
      <c r="EAS36" s="50"/>
      <c r="EAT36" s="50"/>
      <c r="EAU36" s="50"/>
      <c r="EAV36" s="50"/>
      <c r="EAW36" s="50"/>
      <c r="EAX36" s="50"/>
      <c r="EAY36" s="50"/>
      <c r="EAZ36" s="50"/>
      <c r="EBA36" s="50"/>
      <c r="EBB36" s="50"/>
      <c r="EBC36" s="50"/>
      <c r="EBD36" s="50"/>
      <c r="EBE36" s="50"/>
      <c r="EBF36" s="50"/>
      <c r="EBG36" s="50"/>
      <c r="EBH36" s="50"/>
      <c r="EBI36" s="50"/>
      <c r="EBJ36" s="50"/>
      <c r="EBK36" s="50"/>
      <c r="EBL36" s="50"/>
      <c r="EBM36" s="50"/>
      <c r="EBN36" s="50"/>
      <c r="EBO36" s="50"/>
      <c r="EBP36" s="50"/>
      <c r="EBQ36" s="50"/>
      <c r="EBR36" s="50"/>
      <c r="EBS36" s="50"/>
      <c r="EBT36" s="50"/>
      <c r="EBU36" s="50"/>
      <c r="EBV36" s="50"/>
      <c r="EBW36" s="50"/>
      <c r="EBX36" s="50"/>
      <c r="EBY36" s="50"/>
      <c r="EBZ36" s="50"/>
      <c r="ECA36" s="50"/>
      <c r="ECB36" s="50"/>
      <c r="ECC36" s="50"/>
      <c r="ECD36" s="50"/>
      <c r="ECE36" s="50"/>
      <c r="ECF36" s="50"/>
      <c r="ECG36" s="50"/>
      <c r="ECH36" s="50"/>
      <c r="ECI36" s="50"/>
      <c r="ECJ36" s="50"/>
      <c r="ECK36" s="50"/>
      <c r="ECL36" s="50"/>
      <c r="ECM36" s="50"/>
      <c r="ECN36" s="50"/>
      <c r="ECO36" s="50"/>
      <c r="ECP36" s="50"/>
      <c r="ECQ36" s="50"/>
      <c r="ECR36" s="50"/>
      <c r="ECS36" s="50"/>
      <c r="ECT36" s="50"/>
      <c r="ECU36" s="50"/>
      <c r="ECV36" s="50"/>
      <c r="ECW36" s="50"/>
      <c r="ECX36" s="50"/>
      <c r="ECY36" s="50"/>
      <c r="ECZ36" s="50"/>
      <c r="EDA36" s="50"/>
      <c r="EDB36" s="50"/>
      <c r="EDC36" s="50"/>
      <c r="EDD36" s="50"/>
      <c r="EDE36" s="50"/>
      <c r="EDF36" s="50"/>
      <c r="EDG36" s="50"/>
      <c r="EDH36" s="50"/>
      <c r="EDI36" s="50"/>
      <c r="EDJ36" s="50"/>
      <c r="EDK36" s="50"/>
      <c r="EDL36" s="50"/>
      <c r="EDM36" s="50"/>
      <c r="EDN36" s="50"/>
      <c r="EDO36" s="50"/>
      <c r="EDP36" s="50"/>
      <c r="EDQ36" s="50"/>
      <c r="EDR36" s="50"/>
      <c r="EDS36" s="50"/>
      <c r="EDT36" s="50"/>
      <c r="EDU36" s="50"/>
      <c r="EDV36" s="50"/>
      <c r="EDW36" s="50"/>
      <c r="EDX36" s="50"/>
      <c r="EDY36" s="50"/>
      <c r="EDZ36" s="50"/>
      <c r="EEA36" s="50"/>
      <c r="EEB36" s="50"/>
      <c r="EEC36" s="50"/>
      <c r="EED36" s="50"/>
      <c r="EEE36" s="50"/>
      <c r="EEF36" s="50"/>
      <c r="EEG36" s="50"/>
      <c r="EEH36" s="50"/>
      <c r="EEI36" s="50"/>
      <c r="EEJ36" s="50"/>
      <c r="EEK36" s="50"/>
      <c r="EEL36" s="50"/>
      <c r="EEM36" s="50"/>
      <c r="EEN36" s="50"/>
      <c r="EEO36" s="50"/>
      <c r="EEP36" s="50"/>
      <c r="EEQ36" s="50"/>
      <c r="EER36" s="50"/>
      <c r="EES36" s="50"/>
      <c r="EET36" s="50"/>
      <c r="EEU36" s="50"/>
      <c r="EEV36" s="50"/>
      <c r="EEW36" s="50"/>
      <c r="EEX36" s="50"/>
      <c r="EEY36" s="50"/>
      <c r="EEZ36" s="50"/>
      <c r="EFA36" s="50"/>
      <c r="EFB36" s="50"/>
      <c r="EFC36" s="50"/>
      <c r="EFD36" s="50"/>
      <c r="EFE36" s="50"/>
      <c r="EFF36" s="50"/>
      <c r="EFG36" s="50"/>
      <c r="EFH36" s="50"/>
      <c r="EFI36" s="50"/>
      <c r="EFJ36" s="50"/>
      <c r="EFK36" s="50"/>
      <c r="EFL36" s="50"/>
      <c r="EFM36" s="50"/>
      <c r="EFN36" s="50"/>
      <c r="EFO36" s="50"/>
      <c r="EFP36" s="50"/>
      <c r="EFQ36" s="50"/>
      <c r="EFR36" s="50"/>
      <c r="EFS36" s="50"/>
      <c r="EFT36" s="50"/>
      <c r="EFU36" s="50"/>
      <c r="EFV36" s="50"/>
      <c r="EFW36" s="50"/>
      <c r="EFX36" s="50"/>
      <c r="EFY36" s="50"/>
      <c r="EFZ36" s="50"/>
      <c r="EGA36" s="50"/>
      <c r="EGB36" s="50"/>
      <c r="EGC36" s="50"/>
      <c r="EGD36" s="50"/>
      <c r="EGE36" s="50"/>
      <c r="EGF36" s="50"/>
      <c r="EGG36" s="50"/>
      <c r="EGH36" s="50"/>
      <c r="EGI36" s="50"/>
      <c r="EGJ36" s="50"/>
      <c r="EGK36" s="50"/>
      <c r="EGL36" s="50"/>
      <c r="EGM36" s="50"/>
      <c r="EGN36" s="50"/>
      <c r="EGO36" s="50"/>
      <c r="EGP36" s="50"/>
      <c r="EGQ36" s="50"/>
      <c r="EGR36" s="50"/>
      <c r="EGS36" s="50"/>
      <c r="EGT36" s="50"/>
      <c r="EGU36" s="50"/>
      <c r="EGV36" s="50"/>
      <c r="EGW36" s="50"/>
      <c r="EGX36" s="50"/>
      <c r="EGY36" s="50"/>
      <c r="EGZ36" s="50"/>
      <c r="EHA36" s="50"/>
      <c r="EHB36" s="50"/>
      <c r="EHC36" s="50"/>
      <c r="EHD36" s="50"/>
      <c r="EHE36" s="50"/>
      <c r="EHF36" s="50"/>
      <c r="EHG36" s="50"/>
      <c r="EHH36" s="50"/>
      <c r="EHI36" s="50"/>
      <c r="EHJ36" s="50"/>
      <c r="EHK36" s="50"/>
      <c r="EHL36" s="50"/>
      <c r="EHM36" s="50"/>
      <c r="EHN36" s="50"/>
      <c r="EHO36" s="50"/>
      <c r="EHP36" s="50"/>
      <c r="EHQ36" s="50"/>
      <c r="EHR36" s="50"/>
      <c r="EHS36" s="50"/>
      <c r="EHT36" s="50"/>
      <c r="EHU36" s="50"/>
      <c r="EHV36" s="50"/>
      <c r="EHW36" s="50"/>
      <c r="EHX36" s="50"/>
      <c r="EHY36" s="50"/>
      <c r="EHZ36" s="50"/>
      <c r="EIA36" s="50"/>
      <c r="EIB36" s="50"/>
      <c r="EIC36" s="50"/>
      <c r="EID36" s="50"/>
      <c r="EIE36" s="50"/>
      <c r="EIF36" s="50"/>
      <c r="EIG36" s="50"/>
      <c r="EIH36" s="50"/>
      <c r="EII36" s="50"/>
      <c r="EIJ36" s="50"/>
      <c r="EIK36" s="50"/>
      <c r="EIL36" s="50"/>
      <c r="EIM36" s="50"/>
      <c r="EIN36" s="50"/>
      <c r="EIO36" s="50"/>
      <c r="EIP36" s="50"/>
      <c r="EIQ36" s="50"/>
      <c r="EIR36" s="50"/>
      <c r="EIS36" s="50"/>
      <c r="EIT36" s="50"/>
      <c r="EIU36" s="50"/>
      <c r="EIV36" s="50"/>
      <c r="EIW36" s="50"/>
      <c r="EIX36" s="50"/>
      <c r="EIY36" s="50"/>
      <c r="EIZ36" s="50"/>
      <c r="EJA36" s="50"/>
      <c r="EJB36" s="50"/>
      <c r="EJC36" s="50"/>
      <c r="EJD36" s="50"/>
      <c r="EJE36" s="50"/>
      <c r="EJF36" s="50"/>
      <c r="EJG36" s="50"/>
      <c r="EJH36" s="50"/>
      <c r="EJI36" s="50"/>
      <c r="EJJ36" s="50"/>
      <c r="EJK36" s="50"/>
      <c r="EJL36" s="50"/>
      <c r="EJM36" s="50"/>
      <c r="EJN36" s="50"/>
      <c r="EJO36" s="50"/>
      <c r="EJP36" s="50"/>
      <c r="EJQ36" s="50"/>
      <c r="EJR36" s="50"/>
      <c r="EJS36" s="50"/>
      <c r="EJT36" s="50"/>
      <c r="EJU36" s="50"/>
      <c r="EJV36" s="50"/>
      <c r="EJW36" s="50"/>
      <c r="EJX36" s="50"/>
      <c r="EJY36" s="50"/>
      <c r="EJZ36" s="50"/>
      <c r="EKA36" s="50"/>
      <c r="EKB36" s="50"/>
      <c r="EKC36" s="50"/>
      <c r="EKD36" s="50"/>
      <c r="EKE36" s="50"/>
      <c r="EKF36" s="50"/>
      <c r="EKG36" s="50"/>
      <c r="EKH36" s="50"/>
      <c r="EKI36" s="50"/>
      <c r="EKJ36" s="50"/>
      <c r="EKK36" s="50"/>
      <c r="EKL36" s="50"/>
      <c r="EKM36" s="50"/>
      <c r="EKN36" s="50"/>
      <c r="EKO36" s="50"/>
      <c r="EKP36" s="50"/>
      <c r="EKQ36" s="50"/>
      <c r="EKR36" s="50"/>
      <c r="EKS36" s="50"/>
      <c r="EKT36" s="50"/>
      <c r="EKU36" s="50"/>
      <c r="EKV36" s="50"/>
      <c r="EKW36" s="50"/>
      <c r="EKX36" s="50"/>
      <c r="EKY36" s="50"/>
      <c r="EKZ36" s="50"/>
      <c r="ELA36" s="50"/>
      <c r="ELB36" s="50"/>
      <c r="ELC36" s="50"/>
      <c r="ELD36" s="50"/>
      <c r="ELE36" s="50"/>
      <c r="ELF36" s="50"/>
      <c r="ELG36" s="50"/>
      <c r="ELH36" s="50"/>
      <c r="ELI36" s="50"/>
      <c r="ELJ36" s="50"/>
      <c r="ELK36" s="50"/>
      <c r="ELL36" s="50"/>
      <c r="ELM36" s="50"/>
      <c r="ELN36" s="50"/>
      <c r="ELO36" s="50"/>
      <c r="ELP36" s="50"/>
      <c r="ELQ36" s="50"/>
      <c r="ELR36" s="50"/>
      <c r="ELS36" s="50"/>
      <c r="ELT36" s="50"/>
      <c r="ELU36" s="50"/>
      <c r="ELV36" s="50"/>
      <c r="ELW36" s="50"/>
      <c r="ELX36" s="50"/>
      <c r="ELY36" s="50"/>
      <c r="ELZ36" s="50"/>
      <c r="EMA36" s="50"/>
      <c r="EMB36" s="50"/>
      <c r="EMC36" s="50"/>
      <c r="EMD36" s="50"/>
      <c r="EME36" s="50"/>
      <c r="EMF36" s="50"/>
      <c r="EMG36" s="50"/>
      <c r="EMH36" s="50"/>
      <c r="EMI36" s="50"/>
      <c r="EMJ36" s="50"/>
      <c r="EMK36" s="50"/>
      <c r="EML36" s="50"/>
      <c r="EMM36" s="50"/>
      <c r="EMN36" s="50"/>
      <c r="EMO36" s="50"/>
      <c r="EMP36" s="50"/>
      <c r="EMQ36" s="50"/>
      <c r="EMR36" s="50"/>
      <c r="EMS36" s="50"/>
      <c r="EMT36" s="50"/>
      <c r="EMU36" s="50"/>
      <c r="EMV36" s="50"/>
      <c r="EMW36" s="50"/>
      <c r="EMX36" s="50"/>
      <c r="EMY36" s="50"/>
      <c r="EMZ36" s="50"/>
      <c r="ENA36" s="50"/>
      <c r="ENB36" s="50"/>
      <c r="ENC36" s="50"/>
      <c r="END36" s="50"/>
      <c r="ENE36" s="50"/>
      <c r="ENF36" s="50"/>
      <c r="ENG36" s="50"/>
      <c r="ENH36" s="50"/>
      <c r="ENI36" s="50"/>
      <c r="ENJ36" s="50"/>
      <c r="ENK36" s="50"/>
      <c r="ENL36" s="50"/>
      <c r="ENM36" s="50"/>
      <c r="ENN36" s="50"/>
      <c r="ENO36" s="50"/>
      <c r="ENP36" s="50"/>
      <c r="ENQ36" s="50"/>
      <c r="ENR36" s="50"/>
      <c r="ENS36" s="50"/>
      <c r="ENT36" s="50"/>
      <c r="ENU36" s="50"/>
      <c r="ENV36" s="50"/>
      <c r="ENW36" s="50"/>
      <c r="ENX36" s="50"/>
      <c r="ENY36" s="50"/>
      <c r="ENZ36" s="50"/>
      <c r="EOA36" s="50"/>
      <c r="EOB36" s="50"/>
      <c r="EOC36" s="50"/>
      <c r="EOD36" s="50"/>
      <c r="EOE36" s="50"/>
      <c r="EOF36" s="50"/>
      <c r="EOG36" s="50"/>
      <c r="EOH36" s="50"/>
      <c r="EOI36" s="50"/>
      <c r="EOJ36" s="50"/>
      <c r="EOK36" s="50"/>
      <c r="EOL36" s="50"/>
      <c r="EOM36" s="50"/>
      <c r="EON36" s="50"/>
      <c r="EOO36" s="50"/>
      <c r="EOP36" s="50"/>
      <c r="EOQ36" s="50"/>
      <c r="EOR36" s="50"/>
      <c r="EOS36" s="50"/>
      <c r="EOT36" s="50"/>
      <c r="EOU36" s="50"/>
      <c r="EOV36" s="50"/>
      <c r="EOW36" s="50"/>
      <c r="EOX36" s="50"/>
      <c r="EOY36" s="50"/>
      <c r="EOZ36" s="50"/>
      <c r="EPA36" s="50"/>
      <c r="EPB36" s="50"/>
      <c r="EPC36" s="50"/>
      <c r="EPD36" s="50"/>
      <c r="EPE36" s="50"/>
      <c r="EPF36" s="50"/>
      <c r="EPG36" s="50"/>
      <c r="EPH36" s="50"/>
      <c r="EPI36" s="50"/>
      <c r="EPJ36" s="50"/>
      <c r="EPK36" s="50"/>
      <c r="EPL36" s="50"/>
      <c r="EPM36" s="50"/>
      <c r="EPN36" s="50"/>
      <c r="EPO36" s="50"/>
      <c r="EPP36" s="50"/>
      <c r="EPQ36" s="50"/>
      <c r="EPR36" s="50"/>
      <c r="EPS36" s="50"/>
      <c r="EPT36" s="50"/>
      <c r="EPU36" s="50"/>
      <c r="EPV36" s="50"/>
      <c r="EPW36" s="50"/>
      <c r="EPX36" s="50"/>
      <c r="EPY36" s="50"/>
      <c r="EPZ36" s="50"/>
      <c r="EQA36" s="50"/>
      <c r="EQB36" s="50"/>
      <c r="EQC36" s="50"/>
      <c r="EQD36" s="50"/>
      <c r="EQE36" s="50"/>
      <c r="EQF36" s="50"/>
      <c r="EQG36" s="50"/>
      <c r="EQH36" s="50"/>
      <c r="EQI36" s="50"/>
      <c r="EQJ36" s="50"/>
      <c r="EQK36" s="50"/>
      <c r="EQL36" s="50"/>
      <c r="EQM36" s="50"/>
      <c r="EQN36" s="50"/>
      <c r="EQO36" s="50"/>
      <c r="EQP36" s="50"/>
      <c r="EQQ36" s="50"/>
      <c r="EQR36" s="50"/>
      <c r="EQS36" s="50"/>
      <c r="EQT36" s="50"/>
      <c r="EQU36" s="50"/>
      <c r="EQV36" s="50"/>
      <c r="EQW36" s="50"/>
      <c r="EQX36" s="50"/>
      <c r="EQY36" s="50"/>
      <c r="EQZ36" s="50"/>
      <c r="ERA36" s="50"/>
      <c r="ERB36" s="50"/>
      <c r="ERC36" s="50"/>
      <c r="ERD36" s="50"/>
      <c r="ERE36" s="50"/>
      <c r="ERF36" s="50"/>
      <c r="ERG36" s="50"/>
      <c r="ERH36" s="50"/>
      <c r="ERI36" s="50"/>
      <c r="ERJ36" s="50"/>
      <c r="ERK36" s="50"/>
      <c r="ERL36" s="50"/>
      <c r="ERM36" s="50"/>
      <c r="ERN36" s="50"/>
      <c r="ERO36" s="50"/>
      <c r="ERP36" s="50"/>
      <c r="ERQ36" s="50"/>
      <c r="ERR36" s="50"/>
      <c r="ERS36" s="50"/>
      <c r="ERT36" s="50"/>
      <c r="ERU36" s="50"/>
      <c r="ERV36" s="50"/>
      <c r="ERW36" s="50"/>
      <c r="ERX36" s="50"/>
      <c r="ERY36" s="50"/>
      <c r="ERZ36" s="50"/>
      <c r="ESA36" s="50"/>
      <c r="ESB36" s="50"/>
      <c r="ESC36" s="50"/>
      <c r="ESD36" s="50"/>
      <c r="ESE36" s="50"/>
      <c r="ESF36" s="50"/>
      <c r="ESG36" s="50"/>
      <c r="ESH36" s="50"/>
      <c r="ESI36" s="50"/>
      <c r="ESJ36" s="50"/>
      <c r="ESK36" s="50"/>
      <c r="ESL36" s="50"/>
      <c r="ESM36" s="50"/>
      <c r="ESN36" s="50"/>
      <c r="ESO36" s="50"/>
      <c r="ESP36" s="50"/>
      <c r="ESQ36" s="50"/>
      <c r="ESR36" s="50"/>
      <c r="ESS36" s="50"/>
      <c r="EST36" s="50"/>
      <c r="ESU36" s="50"/>
      <c r="ESV36" s="50"/>
      <c r="ESW36" s="50"/>
      <c r="ESX36" s="50"/>
      <c r="ESY36" s="50"/>
      <c r="ESZ36" s="50"/>
      <c r="ETA36" s="50"/>
      <c r="ETB36" s="50"/>
      <c r="ETC36" s="50"/>
      <c r="ETD36" s="50"/>
      <c r="ETE36" s="50"/>
      <c r="ETF36" s="50"/>
      <c r="ETG36" s="50"/>
      <c r="ETH36" s="50"/>
      <c r="ETI36" s="50"/>
      <c r="ETJ36" s="50"/>
      <c r="ETK36" s="50"/>
      <c r="ETL36" s="50"/>
      <c r="ETM36" s="50"/>
      <c r="ETN36" s="50"/>
      <c r="ETO36" s="50"/>
      <c r="ETP36" s="50"/>
      <c r="ETQ36" s="50"/>
      <c r="ETR36" s="50"/>
      <c r="ETS36" s="50"/>
      <c r="ETT36" s="50"/>
      <c r="ETU36" s="50"/>
      <c r="ETV36" s="50"/>
      <c r="ETW36" s="50"/>
      <c r="ETX36" s="50"/>
      <c r="ETY36" s="50"/>
      <c r="ETZ36" s="50"/>
      <c r="EUA36" s="50"/>
      <c r="EUB36" s="50"/>
      <c r="EUC36" s="50"/>
      <c r="EUD36" s="50"/>
      <c r="EUE36" s="50"/>
      <c r="EUF36" s="50"/>
      <c r="EUG36" s="50"/>
      <c r="EUH36" s="50"/>
      <c r="EUI36" s="50"/>
      <c r="EUJ36" s="50"/>
      <c r="EUK36" s="50"/>
      <c r="EUL36" s="50"/>
      <c r="EUM36" s="50"/>
      <c r="EUN36" s="50"/>
      <c r="EUO36" s="50"/>
      <c r="EUP36" s="50"/>
      <c r="EUQ36" s="50"/>
      <c r="EUR36" s="50"/>
      <c r="EUS36" s="50"/>
      <c r="EUT36" s="50"/>
      <c r="EUU36" s="50"/>
      <c r="EUV36" s="50"/>
      <c r="EUW36" s="50"/>
      <c r="EUX36" s="50"/>
      <c r="EUY36" s="50"/>
      <c r="EUZ36" s="50"/>
      <c r="EVA36" s="50"/>
      <c r="EVB36" s="50"/>
      <c r="EVC36" s="50"/>
      <c r="EVD36" s="50"/>
      <c r="EVE36" s="50"/>
      <c r="EVF36" s="50"/>
      <c r="EVG36" s="50"/>
      <c r="EVH36" s="50"/>
      <c r="EVI36" s="50"/>
      <c r="EVJ36" s="50"/>
      <c r="EVK36" s="50"/>
      <c r="EVL36" s="50"/>
      <c r="EVM36" s="50"/>
      <c r="EVN36" s="50"/>
      <c r="EVO36" s="50"/>
      <c r="EVP36" s="50"/>
      <c r="EVQ36" s="50"/>
      <c r="EVR36" s="50"/>
      <c r="EVS36" s="50"/>
      <c r="EVT36" s="50"/>
      <c r="EVU36" s="50"/>
      <c r="EVV36" s="50"/>
      <c r="EVW36" s="50"/>
      <c r="EVX36" s="50"/>
      <c r="EVY36" s="50"/>
      <c r="EVZ36" s="50"/>
      <c r="EWA36" s="50"/>
      <c r="EWB36" s="50"/>
      <c r="EWC36" s="50"/>
      <c r="EWD36" s="50"/>
      <c r="EWE36" s="50"/>
      <c r="EWF36" s="50"/>
      <c r="EWG36" s="50"/>
      <c r="EWH36" s="50"/>
      <c r="EWI36" s="50"/>
      <c r="EWJ36" s="50"/>
      <c r="EWK36" s="50"/>
      <c r="EWL36" s="50"/>
      <c r="EWM36" s="50"/>
      <c r="EWN36" s="50"/>
      <c r="EWO36" s="50"/>
      <c r="EWP36" s="50"/>
      <c r="EWQ36" s="50"/>
      <c r="EWR36" s="50"/>
      <c r="EWS36" s="50"/>
      <c r="EWT36" s="50"/>
      <c r="EWU36" s="50"/>
      <c r="EWV36" s="50"/>
      <c r="EWW36" s="50"/>
      <c r="EWX36" s="50"/>
      <c r="EWY36" s="50"/>
      <c r="EWZ36" s="50"/>
      <c r="EXA36" s="50"/>
      <c r="EXB36" s="50"/>
      <c r="EXC36" s="50"/>
      <c r="EXD36" s="50"/>
      <c r="EXE36" s="50"/>
      <c r="EXF36" s="50"/>
      <c r="EXG36" s="50"/>
      <c r="EXH36" s="50"/>
      <c r="EXI36" s="50"/>
      <c r="EXJ36" s="50"/>
      <c r="EXK36" s="50"/>
      <c r="EXL36" s="50"/>
      <c r="EXM36" s="50"/>
      <c r="EXN36" s="50"/>
      <c r="EXO36" s="50"/>
      <c r="EXP36" s="50"/>
      <c r="EXQ36" s="50"/>
      <c r="EXR36" s="50"/>
      <c r="EXS36" s="50"/>
      <c r="EXT36" s="50"/>
      <c r="EXU36" s="50"/>
      <c r="EXV36" s="50"/>
      <c r="EXW36" s="50"/>
      <c r="EXX36" s="50"/>
      <c r="EXY36" s="50"/>
      <c r="EXZ36" s="50"/>
      <c r="EYA36" s="50"/>
      <c r="EYB36" s="50"/>
      <c r="EYC36" s="50"/>
      <c r="EYD36" s="50"/>
      <c r="EYE36" s="50"/>
      <c r="EYF36" s="50"/>
      <c r="EYG36" s="50"/>
      <c r="EYH36" s="50"/>
      <c r="EYI36" s="50"/>
      <c r="EYJ36" s="50"/>
      <c r="EYK36" s="50"/>
      <c r="EYL36" s="50"/>
      <c r="EYM36" s="50"/>
      <c r="EYN36" s="50"/>
      <c r="EYO36" s="50"/>
      <c r="EYP36" s="50"/>
      <c r="EYQ36" s="50"/>
      <c r="EYR36" s="50"/>
      <c r="EYS36" s="50"/>
      <c r="EYT36" s="50"/>
      <c r="EYU36" s="50"/>
      <c r="EYV36" s="50"/>
      <c r="EYW36" s="50"/>
      <c r="EYX36" s="50"/>
      <c r="EYY36" s="50"/>
      <c r="EYZ36" s="50"/>
      <c r="EZA36" s="50"/>
      <c r="EZB36" s="50"/>
      <c r="EZC36" s="50"/>
      <c r="EZD36" s="50"/>
      <c r="EZE36" s="50"/>
      <c r="EZF36" s="50"/>
      <c r="EZG36" s="50"/>
      <c r="EZH36" s="50"/>
      <c r="EZI36" s="50"/>
      <c r="EZJ36" s="50"/>
      <c r="EZK36" s="50"/>
      <c r="EZL36" s="50"/>
      <c r="EZM36" s="50"/>
      <c r="EZN36" s="50"/>
      <c r="EZO36" s="50"/>
      <c r="EZP36" s="50"/>
      <c r="EZQ36" s="50"/>
      <c r="EZR36" s="50"/>
      <c r="EZS36" s="50"/>
      <c r="EZT36" s="50"/>
      <c r="EZU36" s="50"/>
      <c r="EZV36" s="50"/>
      <c r="EZW36" s="50"/>
      <c r="EZX36" s="50"/>
      <c r="EZY36" s="50"/>
      <c r="EZZ36" s="50"/>
      <c r="FAA36" s="50"/>
      <c r="FAB36" s="50"/>
      <c r="FAC36" s="50"/>
      <c r="FAD36" s="50"/>
      <c r="FAE36" s="50"/>
      <c r="FAF36" s="50"/>
      <c r="FAG36" s="50"/>
      <c r="FAH36" s="50"/>
      <c r="FAI36" s="50"/>
      <c r="FAJ36" s="50"/>
      <c r="FAK36" s="50"/>
      <c r="FAL36" s="50"/>
      <c r="FAM36" s="50"/>
      <c r="FAN36" s="50"/>
      <c r="FAO36" s="50"/>
      <c r="FAP36" s="50"/>
      <c r="FAQ36" s="50"/>
      <c r="FAR36" s="50"/>
      <c r="FAS36" s="50"/>
      <c r="FAT36" s="50"/>
      <c r="FAU36" s="50"/>
      <c r="FAV36" s="50"/>
      <c r="FAW36" s="50"/>
      <c r="FAX36" s="50"/>
      <c r="FAY36" s="50"/>
      <c r="FAZ36" s="50"/>
      <c r="FBA36" s="50"/>
      <c r="FBB36" s="50"/>
      <c r="FBC36" s="50"/>
      <c r="FBD36" s="50"/>
      <c r="FBE36" s="50"/>
      <c r="FBF36" s="50"/>
      <c r="FBG36" s="50"/>
      <c r="FBH36" s="50"/>
      <c r="FBI36" s="50"/>
      <c r="FBJ36" s="50"/>
      <c r="FBK36" s="50"/>
      <c r="FBL36" s="50"/>
      <c r="FBM36" s="50"/>
      <c r="FBN36" s="50"/>
      <c r="FBO36" s="50"/>
      <c r="FBP36" s="50"/>
      <c r="FBQ36" s="50"/>
      <c r="FBR36" s="50"/>
      <c r="FBS36" s="50"/>
      <c r="FBT36" s="50"/>
      <c r="FBU36" s="50"/>
      <c r="FBV36" s="50"/>
      <c r="FBW36" s="50"/>
      <c r="FBX36" s="50"/>
      <c r="FBY36" s="50"/>
      <c r="FBZ36" s="50"/>
      <c r="FCA36" s="50"/>
      <c r="FCB36" s="50"/>
      <c r="FCC36" s="50"/>
      <c r="FCD36" s="50"/>
      <c r="FCE36" s="50"/>
      <c r="FCF36" s="50"/>
      <c r="FCG36" s="50"/>
      <c r="FCH36" s="50"/>
      <c r="FCI36" s="50"/>
      <c r="FCJ36" s="50"/>
      <c r="FCK36" s="50"/>
      <c r="FCL36" s="50"/>
      <c r="FCM36" s="50"/>
      <c r="FCN36" s="50"/>
      <c r="FCO36" s="50"/>
      <c r="FCP36" s="50"/>
      <c r="FCQ36" s="50"/>
      <c r="FCR36" s="50"/>
      <c r="FCS36" s="50"/>
      <c r="FCT36" s="50"/>
      <c r="FCU36" s="50"/>
      <c r="FCV36" s="50"/>
      <c r="FCW36" s="50"/>
      <c r="FCX36" s="50"/>
      <c r="FCY36" s="50"/>
      <c r="FCZ36" s="50"/>
      <c r="FDA36" s="50"/>
      <c r="FDB36" s="50"/>
      <c r="FDC36" s="50"/>
      <c r="FDD36" s="50"/>
      <c r="FDE36" s="50"/>
      <c r="FDF36" s="50"/>
      <c r="FDG36" s="50"/>
      <c r="FDH36" s="50"/>
      <c r="FDI36" s="50"/>
      <c r="FDJ36" s="50"/>
      <c r="FDK36" s="50"/>
      <c r="FDL36" s="50"/>
      <c r="FDM36" s="50"/>
      <c r="FDN36" s="50"/>
      <c r="FDO36" s="50"/>
      <c r="FDP36" s="50"/>
      <c r="FDQ36" s="50"/>
      <c r="FDR36" s="50"/>
      <c r="FDS36" s="50"/>
      <c r="FDT36" s="50"/>
      <c r="FDU36" s="50"/>
      <c r="FDV36" s="50"/>
      <c r="FDW36" s="50"/>
      <c r="FDX36" s="50"/>
      <c r="FDY36" s="50"/>
      <c r="FDZ36" s="50"/>
      <c r="FEA36" s="50"/>
      <c r="FEB36" s="50"/>
      <c r="FEC36" s="50"/>
      <c r="FED36" s="50"/>
      <c r="FEE36" s="50"/>
      <c r="FEF36" s="50"/>
      <c r="FEG36" s="50"/>
      <c r="FEH36" s="50"/>
      <c r="FEI36" s="50"/>
      <c r="FEJ36" s="50"/>
      <c r="FEK36" s="50"/>
      <c r="FEL36" s="50"/>
      <c r="FEM36" s="50"/>
      <c r="FEN36" s="50"/>
      <c r="FEO36" s="50"/>
      <c r="FEP36" s="50"/>
      <c r="FEQ36" s="50"/>
      <c r="FER36" s="50"/>
      <c r="FES36" s="50"/>
      <c r="FET36" s="50"/>
      <c r="FEU36" s="50"/>
      <c r="FEV36" s="50"/>
      <c r="FEW36" s="50"/>
      <c r="FEX36" s="50"/>
      <c r="FEY36" s="50"/>
      <c r="FEZ36" s="50"/>
      <c r="FFA36" s="50"/>
      <c r="FFB36" s="50"/>
      <c r="FFC36" s="50"/>
      <c r="FFD36" s="50"/>
      <c r="FFE36" s="50"/>
      <c r="FFF36" s="50"/>
      <c r="FFG36" s="50"/>
      <c r="FFH36" s="50"/>
      <c r="FFI36" s="50"/>
      <c r="FFJ36" s="50"/>
      <c r="FFK36" s="50"/>
      <c r="FFL36" s="50"/>
      <c r="FFM36" s="50"/>
      <c r="FFN36" s="50"/>
      <c r="FFO36" s="50"/>
      <c r="FFP36" s="50"/>
      <c r="FFQ36" s="50"/>
      <c r="FFR36" s="50"/>
      <c r="FFS36" s="50"/>
      <c r="FFT36" s="50"/>
      <c r="FFU36" s="50"/>
      <c r="FFV36" s="50"/>
      <c r="FFW36" s="50"/>
      <c r="FFX36" s="50"/>
      <c r="FFY36" s="50"/>
      <c r="FFZ36" s="50"/>
      <c r="FGA36" s="50"/>
      <c r="FGB36" s="50"/>
      <c r="FGC36" s="50"/>
      <c r="FGD36" s="50"/>
      <c r="FGE36" s="50"/>
      <c r="FGF36" s="50"/>
      <c r="FGG36" s="50"/>
      <c r="FGH36" s="50"/>
      <c r="FGI36" s="50"/>
      <c r="FGJ36" s="50"/>
      <c r="FGK36" s="50"/>
      <c r="FGL36" s="50"/>
      <c r="FGM36" s="50"/>
      <c r="FGN36" s="50"/>
      <c r="FGO36" s="50"/>
      <c r="FGP36" s="50"/>
      <c r="FGQ36" s="50"/>
      <c r="FGR36" s="50"/>
      <c r="FGS36" s="50"/>
      <c r="FGT36" s="50"/>
      <c r="FGU36" s="50"/>
      <c r="FGV36" s="50"/>
      <c r="FGW36" s="50"/>
      <c r="FGX36" s="50"/>
      <c r="FGY36" s="50"/>
      <c r="FGZ36" s="50"/>
      <c r="FHA36" s="50"/>
      <c r="FHB36" s="50"/>
      <c r="FHC36" s="50"/>
      <c r="FHD36" s="50"/>
      <c r="FHE36" s="50"/>
      <c r="FHF36" s="50"/>
      <c r="FHG36" s="50"/>
      <c r="FHH36" s="50"/>
      <c r="FHI36" s="50"/>
      <c r="FHJ36" s="50"/>
      <c r="FHK36" s="50"/>
      <c r="FHL36" s="50"/>
      <c r="FHM36" s="50"/>
      <c r="FHN36" s="50"/>
      <c r="FHO36" s="50"/>
      <c r="FHP36" s="50"/>
      <c r="FHQ36" s="50"/>
      <c r="FHR36" s="50"/>
      <c r="FHS36" s="50"/>
      <c r="FHT36" s="50"/>
      <c r="FHU36" s="50"/>
      <c r="FHV36" s="50"/>
      <c r="FHW36" s="50"/>
      <c r="FHX36" s="50"/>
      <c r="FHY36" s="50"/>
      <c r="FHZ36" s="50"/>
      <c r="FIA36" s="50"/>
      <c r="FIB36" s="50"/>
      <c r="FIC36" s="50"/>
      <c r="FID36" s="50"/>
      <c r="FIE36" s="50"/>
      <c r="FIF36" s="50"/>
      <c r="FIG36" s="50"/>
      <c r="FIH36" s="50"/>
      <c r="FII36" s="50"/>
      <c r="FIJ36" s="50"/>
      <c r="FIK36" s="50"/>
      <c r="FIL36" s="50"/>
      <c r="FIM36" s="50"/>
      <c r="FIN36" s="50"/>
      <c r="FIO36" s="50"/>
      <c r="FIP36" s="50"/>
      <c r="FIQ36" s="50"/>
      <c r="FIR36" s="50"/>
      <c r="FIS36" s="50"/>
      <c r="FIT36" s="50"/>
      <c r="FIU36" s="50"/>
      <c r="FIV36" s="50"/>
      <c r="FIW36" s="50"/>
      <c r="FIX36" s="50"/>
      <c r="FIY36" s="50"/>
      <c r="FIZ36" s="50"/>
      <c r="FJA36" s="50"/>
      <c r="FJB36" s="50"/>
      <c r="FJC36" s="50"/>
      <c r="FJD36" s="50"/>
      <c r="FJE36" s="50"/>
      <c r="FJF36" s="50"/>
      <c r="FJG36" s="50"/>
      <c r="FJH36" s="50"/>
      <c r="FJI36" s="50"/>
      <c r="FJJ36" s="50"/>
      <c r="FJK36" s="50"/>
      <c r="FJL36" s="50"/>
      <c r="FJM36" s="50"/>
      <c r="FJN36" s="50"/>
      <c r="FJO36" s="50"/>
      <c r="FJP36" s="50"/>
      <c r="FJQ36" s="50"/>
      <c r="FJR36" s="50"/>
      <c r="FJS36" s="50"/>
      <c r="FJT36" s="50"/>
      <c r="FJU36" s="50"/>
      <c r="FJV36" s="50"/>
      <c r="FJW36" s="50"/>
      <c r="FJX36" s="50"/>
      <c r="FJY36" s="50"/>
      <c r="FJZ36" s="50"/>
      <c r="FKA36" s="50"/>
      <c r="FKB36" s="50"/>
      <c r="FKC36" s="50"/>
      <c r="FKD36" s="50"/>
      <c r="FKE36" s="50"/>
      <c r="FKF36" s="50"/>
      <c r="FKG36" s="50"/>
      <c r="FKH36" s="50"/>
      <c r="FKI36" s="50"/>
      <c r="FKJ36" s="50"/>
      <c r="FKK36" s="50"/>
      <c r="FKL36" s="50"/>
      <c r="FKM36" s="50"/>
      <c r="FKN36" s="50"/>
      <c r="FKO36" s="50"/>
      <c r="FKP36" s="50"/>
      <c r="FKQ36" s="50"/>
      <c r="FKR36" s="50"/>
      <c r="FKS36" s="50"/>
      <c r="FKT36" s="50"/>
      <c r="FKU36" s="50"/>
      <c r="FKV36" s="50"/>
      <c r="FKW36" s="50"/>
      <c r="FKX36" s="50"/>
      <c r="FKY36" s="50"/>
      <c r="FKZ36" s="50"/>
      <c r="FLA36" s="50"/>
      <c r="FLB36" s="50"/>
      <c r="FLC36" s="50"/>
      <c r="FLD36" s="50"/>
      <c r="FLE36" s="50"/>
      <c r="FLF36" s="50"/>
      <c r="FLG36" s="50"/>
      <c r="FLH36" s="50"/>
      <c r="FLI36" s="50"/>
      <c r="FLJ36" s="50"/>
      <c r="FLK36" s="50"/>
      <c r="FLL36" s="50"/>
      <c r="FLM36" s="50"/>
      <c r="FLN36" s="50"/>
      <c r="FLO36" s="50"/>
      <c r="FLP36" s="50"/>
      <c r="FLQ36" s="50"/>
      <c r="FLR36" s="50"/>
      <c r="FLS36" s="50"/>
      <c r="FLT36" s="50"/>
      <c r="FLU36" s="50"/>
      <c r="FLV36" s="50"/>
      <c r="FLW36" s="50"/>
      <c r="FLX36" s="50"/>
      <c r="FLY36" s="50"/>
      <c r="FLZ36" s="50"/>
      <c r="FMA36" s="50"/>
      <c r="FMB36" s="50"/>
      <c r="FMC36" s="50"/>
      <c r="FMD36" s="50"/>
      <c r="FME36" s="50"/>
      <c r="FMF36" s="50"/>
      <c r="FMG36" s="50"/>
      <c r="FMH36" s="50"/>
      <c r="FMI36" s="50"/>
      <c r="FMJ36" s="50"/>
      <c r="FMK36" s="50"/>
      <c r="FML36" s="50"/>
      <c r="FMM36" s="50"/>
      <c r="FMN36" s="50"/>
      <c r="FMO36" s="50"/>
      <c r="FMP36" s="50"/>
      <c r="FMQ36" s="50"/>
      <c r="FMR36" s="50"/>
      <c r="FMS36" s="50"/>
      <c r="FMT36" s="50"/>
      <c r="FMU36" s="50"/>
      <c r="FMV36" s="50"/>
      <c r="FMW36" s="50"/>
      <c r="FMX36" s="50"/>
      <c r="FMY36" s="50"/>
      <c r="FMZ36" s="50"/>
      <c r="FNA36" s="50"/>
      <c r="FNB36" s="50"/>
      <c r="FNC36" s="50"/>
      <c r="FND36" s="50"/>
      <c r="FNE36" s="50"/>
      <c r="FNF36" s="50"/>
      <c r="FNG36" s="50"/>
      <c r="FNH36" s="50"/>
      <c r="FNI36" s="50"/>
      <c r="FNJ36" s="50"/>
      <c r="FNK36" s="50"/>
      <c r="FNL36" s="50"/>
      <c r="FNM36" s="50"/>
      <c r="FNN36" s="50"/>
      <c r="FNO36" s="50"/>
      <c r="FNP36" s="50"/>
      <c r="FNQ36" s="50"/>
      <c r="FNR36" s="50"/>
      <c r="FNS36" s="50"/>
      <c r="FNT36" s="50"/>
      <c r="FNU36" s="50"/>
      <c r="FNV36" s="50"/>
      <c r="FNW36" s="50"/>
      <c r="FNX36" s="50"/>
      <c r="FNY36" s="50"/>
      <c r="FNZ36" s="50"/>
      <c r="FOA36" s="50"/>
      <c r="FOB36" s="50"/>
      <c r="FOC36" s="50"/>
      <c r="FOD36" s="50"/>
      <c r="FOE36" s="50"/>
      <c r="FOF36" s="50"/>
      <c r="FOG36" s="50"/>
      <c r="FOH36" s="50"/>
      <c r="FOI36" s="50"/>
      <c r="FOJ36" s="50"/>
      <c r="FOK36" s="50"/>
      <c r="FOL36" s="50"/>
      <c r="FOM36" s="50"/>
      <c r="FON36" s="50"/>
      <c r="FOO36" s="50"/>
      <c r="FOP36" s="50"/>
      <c r="FOQ36" s="50"/>
      <c r="FOR36" s="50"/>
      <c r="FOS36" s="50"/>
      <c r="FOT36" s="50"/>
      <c r="FOU36" s="50"/>
      <c r="FOV36" s="50"/>
      <c r="FOW36" s="50"/>
      <c r="FOX36" s="50"/>
      <c r="FOY36" s="50"/>
      <c r="FOZ36" s="50"/>
      <c r="FPA36" s="50"/>
      <c r="FPB36" s="50"/>
      <c r="FPC36" s="50"/>
      <c r="FPD36" s="50"/>
      <c r="FPE36" s="50"/>
      <c r="FPF36" s="50"/>
      <c r="FPG36" s="50"/>
      <c r="FPH36" s="50"/>
      <c r="FPI36" s="50"/>
      <c r="FPJ36" s="50"/>
      <c r="FPK36" s="50"/>
      <c r="FPL36" s="50"/>
      <c r="FPM36" s="50"/>
      <c r="FPN36" s="50"/>
      <c r="FPO36" s="50"/>
      <c r="FPP36" s="50"/>
      <c r="FPQ36" s="50"/>
      <c r="FPR36" s="50"/>
      <c r="FPS36" s="50"/>
      <c r="FPT36" s="50"/>
      <c r="FPU36" s="50"/>
      <c r="FPV36" s="50"/>
      <c r="FPW36" s="50"/>
      <c r="FPX36" s="50"/>
      <c r="FPY36" s="50"/>
      <c r="FPZ36" s="50"/>
      <c r="FQA36" s="50"/>
      <c r="FQB36" s="50"/>
      <c r="FQC36" s="50"/>
      <c r="FQD36" s="50"/>
      <c r="FQE36" s="50"/>
      <c r="FQF36" s="50"/>
      <c r="FQG36" s="50"/>
      <c r="FQH36" s="50"/>
      <c r="FQI36" s="50"/>
      <c r="FQJ36" s="50"/>
      <c r="FQK36" s="50"/>
      <c r="FQL36" s="50"/>
      <c r="FQM36" s="50"/>
      <c r="FQN36" s="50"/>
      <c r="FQO36" s="50"/>
      <c r="FQP36" s="50"/>
      <c r="FQQ36" s="50"/>
      <c r="FQR36" s="50"/>
      <c r="FQS36" s="50"/>
      <c r="FQT36" s="50"/>
      <c r="FQU36" s="50"/>
      <c r="FQV36" s="50"/>
      <c r="FQW36" s="50"/>
      <c r="FQX36" s="50"/>
      <c r="FQY36" s="50"/>
      <c r="FQZ36" s="50"/>
      <c r="FRA36" s="50"/>
      <c r="FRB36" s="50"/>
      <c r="FRC36" s="50"/>
      <c r="FRD36" s="50"/>
      <c r="FRE36" s="50"/>
      <c r="FRF36" s="50"/>
      <c r="FRG36" s="50"/>
      <c r="FRH36" s="50"/>
      <c r="FRI36" s="50"/>
      <c r="FRJ36" s="50"/>
      <c r="FRK36" s="50"/>
      <c r="FRL36" s="50"/>
      <c r="FRM36" s="50"/>
      <c r="FRN36" s="50"/>
      <c r="FRO36" s="50"/>
      <c r="FRP36" s="50"/>
      <c r="FRQ36" s="50"/>
      <c r="FRR36" s="50"/>
      <c r="FRS36" s="50"/>
      <c r="FRT36" s="50"/>
      <c r="FRU36" s="50"/>
      <c r="FRV36" s="50"/>
      <c r="FRW36" s="50"/>
      <c r="FRX36" s="50"/>
      <c r="FRY36" s="50"/>
      <c r="FRZ36" s="50"/>
      <c r="FSA36" s="50"/>
      <c r="FSB36" s="50"/>
      <c r="FSC36" s="50"/>
      <c r="FSD36" s="50"/>
      <c r="FSE36" s="50"/>
      <c r="FSF36" s="50"/>
      <c r="FSG36" s="50"/>
      <c r="FSH36" s="50"/>
      <c r="FSI36" s="50"/>
      <c r="FSJ36" s="50"/>
      <c r="FSK36" s="50"/>
      <c r="FSL36" s="50"/>
      <c r="FSM36" s="50"/>
      <c r="FSN36" s="50"/>
      <c r="FSO36" s="50"/>
      <c r="FSP36" s="50"/>
      <c r="FSQ36" s="50"/>
      <c r="FSR36" s="50"/>
      <c r="FSS36" s="50"/>
      <c r="FST36" s="50"/>
      <c r="FSU36" s="50"/>
      <c r="FSV36" s="50"/>
      <c r="FSW36" s="50"/>
      <c r="FSX36" s="50"/>
      <c r="FSY36" s="50"/>
      <c r="FSZ36" s="50"/>
      <c r="FTA36" s="50"/>
      <c r="FTB36" s="50"/>
      <c r="FTC36" s="50"/>
      <c r="FTD36" s="50"/>
      <c r="FTE36" s="50"/>
      <c r="FTF36" s="50"/>
      <c r="FTG36" s="50"/>
      <c r="FTH36" s="50"/>
      <c r="FTI36" s="50"/>
      <c r="FTJ36" s="50"/>
      <c r="FTK36" s="50"/>
      <c r="FTL36" s="50"/>
      <c r="FTM36" s="50"/>
      <c r="FTN36" s="50"/>
      <c r="FTO36" s="50"/>
      <c r="FTP36" s="50"/>
      <c r="FTQ36" s="50"/>
      <c r="FTR36" s="50"/>
      <c r="FTS36" s="50"/>
      <c r="FTT36" s="50"/>
      <c r="FTU36" s="50"/>
      <c r="FTV36" s="50"/>
      <c r="FTW36" s="50"/>
      <c r="FTX36" s="50"/>
      <c r="FTY36" s="50"/>
      <c r="FTZ36" s="50"/>
      <c r="FUA36" s="50"/>
      <c r="FUB36" s="50"/>
      <c r="FUC36" s="50"/>
      <c r="FUD36" s="50"/>
      <c r="FUE36" s="50"/>
      <c r="FUF36" s="50"/>
      <c r="FUG36" s="50"/>
      <c r="FUH36" s="50"/>
      <c r="FUI36" s="50"/>
      <c r="FUJ36" s="50"/>
      <c r="FUK36" s="50"/>
      <c r="FUL36" s="50"/>
      <c r="FUM36" s="50"/>
      <c r="FUN36" s="50"/>
      <c r="FUO36" s="50"/>
      <c r="FUP36" s="50"/>
      <c r="FUQ36" s="50"/>
      <c r="FUR36" s="50"/>
      <c r="FUS36" s="50"/>
      <c r="FUT36" s="50"/>
      <c r="FUU36" s="50"/>
      <c r="FUV36" s="50"/>
      <c r="FUW36" s="50"/>
      <c r="FUX36" s="50"/>
      <c r="FUY36" s="50"/>
      <c r="FUZ36" s="50"/>
      <c r="FVA36" s="50"/>
      <c r="FVB36" s="50"/>
      <c r="FVC36" s="50"/>
      <c r="FVD36" s="50"/>
      <c r="FVE36" s="50"/>
      <c r="FVF36" s="50"/>
      <c r="FVG36" s="50"/>
      <c r="FVH36" s="50"/>
      <c r="FVI36" s="50"/>
      <c r="FVJ36" s="50"/>
      <c r="FVK36" s="50"/>
      <c r="FVL36" s="50"/>
      <c r="FVM36" s="50"/>
      <c r="FVN36" s="50"/>
      <c r="FVO36" s="50"/>
      <c r="FVP36" s="50"/>
      <c r="FVQ36" s="50"/>
      <c r="FVR36" s="50"/>
      <c r="FVS36" s="50"/>
      <c r="FVT36" s="50"/>
      <c r="FVU36" s="50"/>
      <c r="FVV36" s="50"/>
      <c r="FVW36" s="50"/>
      <c r="FVX36" s="50"/>
      <c r="FVY36" s="50"/>
      <c r="FVZ36" s="50"/>
      <c r="FWA36" s="50"/>
      <c r="FWB36" s="50"/>
      <c r="FWC36" s="50"/>
      <c r="FWD36" s="50"/>
      <c r="FWE36" s="50"/>
      <c r="FWF36" s="50"/>
      <c r="FWG36" s="50"/>
      <c r="FWH36" s="50"/>
      <c r="FWI36" s="50"/>
      <c r="FWJ36" s="50"/>
      <c r="FWK36" s="50"/>
      <c r="FWL36" s="50"/>
      <c r="FWM36" s="50"/>
      <c r="FWN36" s="50"/>
      <c r="FWO36" s="50"/>
      <c r="FWP36" s="50"/>
      <c r="FWQ36" s="50"/>
      <c r="FWR36" s="50"/>
      <c r="FWS36" s="50"/>
      <c r="FWT36" s="50"/>
      <c r="FWU36" s="50"/>
      <c r="FWV36" s="50"/>
      <c r="FWW36" s="50"/>
      <c r="FWX36" s="50"/>
      <c r="FWY36" s="50"/>
      <c r="FWZ36" s="50"/>
      <c r="FXA36" s="50"/>
      <c r="FXB36" s="50"/>
      <c r="FXC36" s="50"/>
      <c r="FXD36" s="50"/>
      <c r="FXE36" s="50"/>
      <c r="FXF36" s="50"/>
      <c r="FXG36" s="50"/>
      <c r="FXH36" s="50"/>
      <c r="FXI36" s="50"/>
      <c r="FXJ36" s="50"/>
      <c r="FXK36" s="50"/>
      <c r="FXL36" s="50"/>
      <c r="FXM36" s="50"/>
      <c r="FXN36" s="50"/>
      <c r="FXO36" s="50"/>
      <c r="FXP36" s="50"/>
      <c r="FXQ36" s="50"/>
      <c r="FXR36" s="50"/>
      <c r="FXS36" s="50"/>
      <c r="FXT36" s="50"/>
      <c r="FXU36" s="50"/>
      <c r="FXV36" s="50"/>
      <c r="FXW36" s="50"/>
      <c r="FXX36" s="50"/>
      <c r="FXY36" s="50"/>
      <c r="FXZ36" s="50"/>
      <c r="FYA36" s="50"/>
      <c r="FYB36" s="50"/>
      <c r="FYC36" s="50"/>
      <c r="FYD36" s="50"/>
      <c r="FYE36" s="50"/>
      <c r="FYF36" s="50"/>
      <c r="FYG36" s="50"/>
      <c r="FYH36" s="50"/>
      <c r="FYI36" s="50"/>
      <c r="FYJ36" s="50"/>
      <c r="FYK36" s="50"/>
      <c r="FYL36" s="50"/>
      <c r="FYM36" s="50"/>
      <c r="FYN36" s="50"/>
      <c r="FYO36" s="50"/>
      <c r="FYP36" s="50"/>
      <c r="FYQ36" s="50"/>
      <c r="FYR36" s="50"/>
      <c r="FYS36" s="50"/>
      <c r="FYT36" s="50"/>
      <c r="FYU36" s="50"/>
      <c r="FYV36" s="50"/>
      <c r="FYW36" s="50"/>
      <c r="FYX36" s="50"/>
      <c r="FYY36" s="50"/>
      <c r="FYZ36" s="50"/>
      <c r="FZA36" s="50"/>
      <c r="FZB36" s="50"/>
      <c r="FZC36" s="50"/>
      <c r="FZD36" s="50"/>
      <c r="FZE36" s="50"/>
      <c r="FZF36" s="50"/>
      <c r="FZG36" s="50"/>
      <c r="FZH36" s="50"/>
      <c r="FZI36" s="50"/>
      <c r="FZJ36" s="50"/>
      <c r="FZK36" s="50"/>
      <c r="FZL36" s="50"/>
      <c r="FZM36" s="50"/>
      <c r="FZN36" s="50"/>
      <c r="FZO36" s="50"/>
      <c r="FZP36" s="50"/>
      <c r="FZQ36" s="50"/>
      <c r="FZR36" s="50"/>
      <c r="FZS36" s="50"/>
      <c r="FZT36" s="50"/>
      <c r="FZU36" s="50"/>
      <c r="FZV36" s="50"/>
      <c r="FZW36" s="50"/>
      <c r="FZX36" s="50"/>
      <c r="FZY36" s="50"/>
      <c r="FZZ36" s="50"/>
      <c r="GAA36" s="50"/>
      <c r="GAB36" s="50"/>
      <c r="GAC36" s="50"/>
      <c r="GAD36" s="50"/>
      <c r="GAE36" s="50"/>
      <c r="GAF36" s="50"/>
      <c r="GAG36" s="50"/>
      <c r="GAH36" s="50"/>
      <c r="GAI36" s="50"/>
      <c r="GAJ36" s="50"/>
      <c r="GAK36" s="50"/>
      <c r="GAL36" s="50"/>
      <c r="GAM36" s="50"/>
      <c r="GAN36" s="50"/>
      <c r="GAO36" s="50"/>
      <c r="GAP36" s="50"/>
      <c r="GAQ36" s="50"/>
      <c r="GAR36" s="50"/>
      <c r="GAS36" s="50"/>
      <c r="GAT36" s="50"/>
      <c r="GAU36" s="50"/>
      <c r="GAV36" s="50"/>
      <c r="GAW36" s="50"/>
      <c r="GAX36" s="50"/>
      <c r="GAY36" s="50"/>
      <c r="GAZ36" s="50"/>
      <c r="GBA36" s="50"/>
      <c r="GBB36" s="50"/>
      <c r="GBC36" s="50"/>
      <c r="GBD36" s="50"/>
      <c r="GBE36" s="50"/>
      <c r="GBF36" s="50"/>
      <c r="GBG36" s="50"/>
      <c r="GBH36" s="50"/>
      <c r="GBI36" s="50"/>
      <c r="GBJ36" s="50"/>
      <c r="GBK36" s="50"/>
      <c r="GBL36" s="50"/>
      <c r="GBM36" s="50"/>
      <c r="GBN36" s="50"/>
      <c r="GBO36" s="50"/>
      <c r="GBP36" s="50"/>
      <c r="GBQ36" s="50"/>
      <c r="GBR36" s="50"/>
      <c r="GBS36" s="50"/>
      <c r="GBT36" s="50"/>
      <c r="GBU36" s="50"/>
      <c r="GBV36" s="50"/>
      <c r="GBW36" s="50"/>
      <c r="GBX36" s="50"/>
      <c r="GBY36" s="50"/>
      <c r="GBZ36" s="50"/>
      <c r="GCA36" s="50"/>
      <c r="GCB36" s="50"/>
      <c r="GCC36" s="50"/>
      <c r="GCD36" s="50"/>
      <c r="GCE36" s="50"/>
      <c r="GCF36" s="50"/>
      <c r="GCG36" s="50"/>
      <c r="GCH36" s="50"/>
      <c r="GCI36" s="50"/>
      <c r="GCJ36" s="50"/>
      <c r="GCK36" s="50"/>
      <c r="GCL36" s="50"/>
      <c r="GCM36" s="50"/>
      <c r="GCN36" s="50"/>
      <c r="GCO36" s="50"/>
      <c r="GCP36" s="50"/>
      <c r="GCQ36" s="50"/>
      <c r="GCR36" s="50"/>
      <c r="GCS36" s="50"/>
      <c r="GCT36" s="50"/>
      <c r="GCU36" s="50"/>
      <c r="GCV36" s="50"/>
      <c r="GCW36" s="50"/>
      <c r="GCX36" s="50"/>
      <c r="GCY36" s="50"/>
      <c r="GCZ36" s="50"/>
      <c r="GDA36" s="50"/>
      <c r="GDB36" s="50"/>
      <c r="GDC36" s="50"/>
      <c r="GDD36" s="50"/>
      <c r="GDE36" s="50"/>
      <c r="GDF36" s="50"/>
      <c r="GDG36" s="50"/>
      <c r="GDH36" s="50"/>
      <c r="GDI36" s="50"/>
      <c r="GDJ36" s="50"/>
      <c r="GDK36" s="50"/>
      <c r="GDL36" s="50"/>
      <c r="GDM36" s="50"/>
      <c r="GDN36" s="50"/>
      <c r="GDO36" s="50"/>
      <c r="GDP36" s="50"/>
      <c r="GDQ36" s="50"/>
      <c r="GDR36" s="50"/>
      <c r="GDS36" s="50"/>
      <c r="GDT36" s="50"/>
      <c r="GDU36" s="50"/>
      <c r="GDV36" s="50"/>
      <c r="GDW36" s="50"/>
      <c r="GDX36" s="50"/>
      <c r="GDY36" s="50"/>
      <c r="GDZ36" s="50"/>
      <c r="GEA36" s="50"/>
      <c r="GEB36" s="50"/>
      <c r="GEC36" s="50"/>
      <c r="GED36" s="50"/>
      <c r="GEE36" s="50"/>
      <c r="GEF36" s="50"/>
      <c r="GEG36" s="50"/>
      <c r="GEH36" s="50"/>
      <c r="GEI36" s="50"/>
      <c r="GEJ36" s="50"/>
      <c r="GEK36" s="50"/>
      <c r="GEL36" s="50"/>
      <c r="GEM36" s="50"/>
      <c r="GEN36" s="50"/>
      <c r="GEO36" s="50"/>
      <c r="GEP36" s="50"/>
      <c r="GEQ36" s="50"/>
      <c r="GER36" s="50"/>
      <c r="GES36" s="50"/>
      <c r="GET36" s="50"/>
      <c r="GEU36" s="50"/>
      <c r="GEV36" s="50"/>
      <c r="GEW36" s="50"/>
      <c r="GEX36" s="50"/>
      <c r="GEY36" s="50"/>
      <c r="GEZ36" s="50"/>
      <c r="GFA36" s="50"/>
      <c r="GFB36" s="50"/>
      <c r="GFC36" s="50"/>
      <c r="GFD36" s="50"/>
      <c r="GFE36" s="50"/>
      <c r="GFF36" s="50"/>
      <c r="GFG36" s="50"/>
      <c r="GFH36" s="50"/>
      <c r="GFI36" s="50"/>
      <c r="GFJ36" s="50"/>
      <c r="GFK36" s="50"/>
      <c r="GFL36" s="50"/>
      <c r="GFM36" s="50"/>
      <c r="GFN36" s="50"/>
      <c r="GFO36" s="50"/>
      <c r="GFP36" s="50"/>
      <c r="GFQ36" s="50"/>
      <c r="GFR36" s="50"/>
      <c r="GFS36" s="50"/>
      <c r="GFT36" s="50"/>
      <c r="GFU36" s="50"/>
      <c r="GFV36" s="50"/>
      <c r="GFW36" s="50"/>
      <c r="GFX36" s="50"/>
      <c r="GFY36" s="50"/>
      <c r="GFZ36" s="50"/>
      <c r="GGA36" s="50"/>
      <c r="GGB36" s="50"/>
      <c r="GGC36" s="50"/>
      <c r="GGD36" s="50"/>
      <c r="GGE36" s="50"/>
      <c r="GGF36" s="50"/>
      <c r="GGG36" s="50"/>
      <c r="GGH36" s="50"/>
      <c r="GGI36" s="50"/>
      <c r="GGJ36" s="50"/>
      <c r="GGK36" s="50"/>
      <c r="GGL36" s="50"/>
      <c r="GGM36" s="50"/>
      <c r="GGN36" s="50"/>
      <c r="GGO36" s="50"/>
      <c r="GGP36" s="50"/>
      <c r="GGQ36" s="50"/>
      <c r="GGR36" s="50"/>
      <c r="GGS36" s="50"/>
      <c r="GGT36" s="50"/>
      <c r="GGU36" s="50"/>
      <c r="GGV36" s="50"/>
      <c r="GGW36" s="50"/>
      <c r="GGX36" s="50"/>
      <c r="GGY36" s="50"/>
      <c r="GGZ36" s="50"/>
      <c r="GHA36" s="50"/>
      <c r="GHB36" s="50"/>
      <c r="GHC36" s="50"/>
      <c r="GHD36" s="50"/>
      <c r="GHE36" s="50"/>
      <c r="GHF36" s="50"/>
      <c r="GHG36" s="50"/>
      <c r="GHH36" s="50"/>
      <c r="GHI36" s="50"/>
      <c r="GHJ36" s="50"/>
      <c r="GHK36" s="50"/>
      <c r="GHL36" s="50"/>
      <c r="GHM36" s="50"/>
      <c r="GHN36" s="50"/>
      <c r="GHO36" s="50"/>
      <c r="GHP36" s="50"/>
      <c r="GHQ36" s="50"/>
      <c r="GHR36" s="50"/>
      <c r="GHS36" s="50"/>
      <c r="GHT36" s="50"/>
      <c r="GHU36" s="50"/>
      <c r="GHV36" s="50"/>
      <c r="GHW36" s="50"/>
      <c r="GHX36" s="50"/>
      <c r="GHY36" s="50"/>
      <c r="GHZ36" s="50"/>
      <c r="GIA36" s="50"/>
      <c r="GIB36" s="50"/>
      <c r="GIC36" s="50"/>
      <c r="GID36" s="50"/>
      <c r="GIE36" s="50"/>
      <c r="GIF36" s="50"/>
      <c r="GIG36" s="50"/>
      <c r="GIH36" s="50"/>
      <c r="GII36" s="50"/>
      <c r="GIJ36" s="50"/>
      <c r="GIK36" s="50"/>
      <c r="GIL36" s="50"/>
      <c r="GIM36" s="50"/>
      <c r="GIN36" s="50"/>
      <c r="GIO36" s="50"/>
      <c r="GIP36" s="50"/>
      <c r="GIQ36" s="50"/>
      <c r="GIR36" s="50"/>
      <c r="GIS36" s="50"/>
      <c r="GIT36" s="50"/>
      <c r="GIU36" s="50"/>
      <c r="GIV36" s="50"/>
      <c r="GIW36" s="50"/>
      <c r="GIX36" s="50"/>
      <c r="GIY36" s="50"/>
      <c r="GIZ36" s="50"/>
      <c r="GJA36" s="50"/>
      <c r="GJB36" s="50"/>
      <c r="GJC36" s="50"/>
      <c r="GJD36" s="50"/>
      <c r="GJE36" s="50"/>
      <c r="GJF36" s="50"/>
      <c r="GJG36" s="50"/>
      <c r="GJH36" s="50"/>
      <c r="GJI36" s="50"/>
      <c r="GJJ36" s="50"/>
      <c r="GJK36" s="50"/>
      <c r="GJL36" s="50"/>
      <c r="GJM36" s="50"/>
      <c r="GJN36" s="50"/>
      <c r="GJO36" s="50"/>
      <c r="GJP36" s="50"/>
      <c r="GJQ36" s="50"/>
      <c r="GJR36" s="50"/>
      <c r="GJS36" s="50"/>
      <c r="GJT36" s="50"/>
      <c r="GJU36" s="50"/>
      <c r="GJV36" s="50"/>
      <c r="GJW36" s="50"/>
      <c r="GJX36" s="50"/>
      <c r="GJY36" s="50"/>
      <c r="GJZ36" s="50"/>
      <c r="GKA36" s="50"/>
      <c r="GKB36" s="50"/>
      <c r="GKC36" s="50"/>
      <c r="GKD36" s="50"/>
      <c r="GKE36" s="50"/>
      <c r="GKF36" s="50"/>
      <c r="GKG36" s="50"/>
      <c r="GKH36" s="50"/>
      <c r="GKI36" s="50"/>
      <c r="GKJ36" s="50"/>
      <c r="GKK36" s="50"/>
      <c r="GKL36" s="50"/>
      <c r="GKM36" s="50"/>
      <c r="GKN36" s="50"/>
      <c r="GKO36" s="50"/>
      <c r="GKP36" s="50"/>
      <c r="GKQ36" s="50"/>
      <c r="GKR36" s="50"/>
      <c r="GKS36" s="50"/>
      <c r="GKT36" s="50"/>
      <c r="GKU36" s="50"/>
      <c r="GKV36" s="50"/>
      <c r="GKW36" s="50"/>
      <c r="GKX36" s="50"/>
      <c r="GKY36" s="50"/>
      <c r="GKZ36" s="50"/>
      <c r="GLA36" s="50"/>
      <c r="GLB36" s="50"/>
      <c r="GLC36" s="50"/>
      <c r="GLD36" s="50"/>
      <c r="GLE36" s="50"/>
      <c r="GLF36" s="50"/>
      <c r="GLG36" s="50"/>
      <c r="GLH36" s="50"/>
      <c r="GLI36" s="50"/>
      <c r="GLJ36" s="50"/>
      <c r="GLK36" s="50"/>
      <c r="GLL36" s="50"/>
      <c r="GLM36" s="50"/>
      <c r="GLN36" s="50"/>
      <c r="GLO36" s="50"/>
      <c r="GLP36" s="50"/>
      <c r="GLQ36" s="50"/>
      <c r="GLR36" s="50"/>
      <c r="GLS36" s="50"/>
      <c r="GLT36" s="50"/>
      <c r="GLU36" s="50"/>
      <c r="GLV36" s="50"/>
      <c r="GLW36" s="50"/>
      <c r="GLX36" s="50"/>
      <c r="GLY36" s="50"/>
      <c r="GLZ36" s="50"/>
      <c r="GMA36" s="50"/>
      <c r="GMB36" s="50"/>
      <c r="GMC36" s="50"/>
      <c r="GMD36" s="50"/>
      <c r="GME36" s="50"/>
      <c r="GMF36" s="50"/>
      <c r="GMG36" s="50"/>
      <c r="GMH36" s="50"/>
      <c r="GMI36" s="50"/>
      <c r="GMJ36" s="50"/>
      <c r="GMK36" s="50"/>
      <c r="GML36" s="50"/>
      <c r="GMM36" s="50"/>
      <c r="GMN36" s="50"/>
      <c r="GMO36" s="50"/>
      <c r="GMP36" s="50"/>
      <c r="GMQ36" s="50"/>
      <c r="GMR36" s="50"/>
      <c r="GMS36" s="50"/>
      <c r="GMT36" s="50"/>
      <c r="GMU36" s="50"/>
      <c r="GMV36" s="50"/>
      <c r="GMW36" s="50"/>
      <c r="GMX36" s="50"/>
      <c r="GMY36" s="50"/>
      <c r="GMZ36" s="50"/>
      <c r="GNA36" s="50"/>
      <c r="GNB36" s="50"/>
      <c r="GNC36" s="50"/>
      <c r="GND36" s="50"/>
      <c r="GNE36" s="50"/>
      <c r="GNF36" s="50"/>
      <c r="GNG36" s="50"/>
      <c r="GNH36" s="50"/>
      <c r="GNI36" s="50"/>
      <c r="GNJ36" s="50"/>
      <c r="GNK36" s="50"/>
      <c r="GNL36" s="50"/>
      <c r="GNM36" s="50"/>
      <c r="GNN36" s="50"/>
      <c r="GNO36" s="50"/>
      <c r="GNP36" s="50"/>
      <c r="GNQ36" s="50"/>
      <c r="GNR36" s="50"/>
      <c r="GNS36" s="50"/>
      <c r="GNT36" s="50"/>
      <c r="GNU36" s="50"/>
      <c r="GNV36" s="50"/>
      <c r="GNW36" s="50"/>
      <c r="GNX36" s="50"/>
      <c r="GNY36" s="50"/>
      <c r="GNZ36" s="50"/>
      <c r="GOA36" s="50"/>
      <c r="GOB36" s="50"/>
      <c r="GOC36" s="50"/>
      <c r="GOD36" s="50"/>
      <c r="GOE36" s="50"/>
      <c r="GOF36" s="50"/>
      <c r="GOG36" s="50"/>
      <c r="GOH36" s="50"/>
      <c r="GOI36" s="50"/>
      <c r="GOJ36" s="50"/>
      <c r="GOK36" s="50"/>
      <c r="GOL36" s="50"/>
      <c r="GOM36" s="50"/>
      <c r="GON36" s="50"/>
      <c r="GOO36" s="50"/>
      <c r="GOP36" s="50"/>
      <c r="GOQ36" s="50"/>
      <c r="GOR36" s="50"/>
      <c r="GOS36" s="50"/>
      <c r="GOT36" s="50"/>
      <c r="GOU36" s="50"/>
      <c r="GOV36" s="50"/>
      <c r="GOW36" s="50"/>
      <c r="GOX36" s="50"/>
      <c r="GOY36" s="50"/>
      <c r="GOZ36" s="50"/>
      <c r="GPA36" s="50"/>
      <c r="GPB36" s="50"/>
      <c r="GPC36" s="50"/>
      <c r="GPD36" s="50"/>
      <c r="GPE36" s="50"/>
      <c r="GPF36" s="50"/>
      <c r="GPG36" s="50"/>
      <c r="GPH36" s="50"/>
      <c r="GPI36" s="50"/>
      <c r="GPJ36" s="50"/>
      <c r="GPK36" s="50"/>
      <c r="GPL36" s="50"/>
      <c r="GPM36" s="50"/>
      <c r="GPN36" s="50"/>
      <c r="GPO36" s="50"/>
      <c r="GPP36" s="50"/>
      <c r="GPQ36" s="50"/>
      <c r="GPR36" s="50"/>
      <c r="GPS36" s="50"/>
      <c r="GPT36" s="50"/>
      <c r="GPU36" s="50"/>
      <c r="GPV36" s="50"/>
      <c r="GPW36" s="50"/>
      <c r="GPX36" s="50"/>
      <c r="GPY36" s="50"/>
      <c r="GPZ36" s="50"/>
      <c r="GQA36" s="50"/>
      <c r="GQB36" s="50"/>
      <c r="GQC36" s="50"/>
      <c r="GQD36" s="50"/>
      <c r="GQE36" s="50"/>
      <c r="GQF36" s="50"/>
      <c r="GQG36" s="50"/>
      <c r="GQH36" s="50"/>
      <c r="GQI36" s="50"/>
      <c r="GQJ36" s="50"/>
      <c r="GQK36" s="50"/>
      <c r="GQL36" s="50"/>
      <c r="GQM36" s="50"/>
      <c r="GQN36" s="50"/>
      <c r="GQO36" s="50"/>
      <c r="GQP36" s="50"/>
      <c r="GQQ36" s="50"/>
      <c r="GQR36" s="50"/>
      <c r="GQS36" s="50"/>
      <c r="GQT36" s="50"/>
      <c r="GQU36" s="50"/>
      <c r="GQV36" s="50"/>
      <c r="GQW36" s="50"/>
      <c r="GQX36" s="50"/>
      <c r="GQY36" s="50"/>
      <c r="GQZ36" s="50"/>
      <c r="GRA36" s="50"/>
      <c r="GRB36" s="50"/>
      <c r="GRC36" s="50"/>
      <c r="GRD36" s="50"/>
      <c r="GRE36" s="50"/>
      <c r="GRF36" s="50"/>
      <c r="GRG36" s="50"/>
      <c r="GRH36" s="50"/>
      <c r="GRI36" s="50"/>
      <c r="GRJ36" s="50"/>
      <c r="GRK36" s="50"/>
      <c r="GRL36" s="50"/>
      <c r="GRM36" s="50"/>
      <c r="GRN36" s="50"/>
      <c r="GRO36" s="50"/>
      <c r="GRP36" s="50"/>
      <c r="GRQ36" s="50"/>
      <c r="GRR36" s="50"/>
      <c r="GRS36" s="50"/>
      <c r="GRT36" s="50"/>
      <c r="GRU36" s="50"/>
      <c r="GRV36" s="50"/>
      <c r="GRW36" s="50"/>
      <c r="GRX36" s="50"/>
      <c r="GRY36" s="50"/>
      <c r="GRZ36" s="50"/>
      <c r="GSA36" s="50"/>
      <c r="GSB36" s="50"/>
      <c r="GSC36" s="50"/>
      <c r="GSD36" s="50"/>
      <c r="GSE36" s="50"/>
      <c r="GSF36" s="50"/>
      <c r="GSG36" s="50"/>
      <c r="GSH36" s="50"/>
      <c r="GSI36" s="50"/>
      <c r="GSJ36" s="50"/>
      <c r="GSK36" s="50"/>
      <c r="GSL36" s="50"/>
      <c r="GSM36" s="50"/>
      <c r="GSN36" s="50"/>
      <c r="GSO36" s="50"/>
      <c r="GSP36" s="50"/>
      <c r="GSQ36" s="50"/>
      <c r="GSR36" s="50"/>
      <c r="GSS36" s="50"/>
      <c r="GST36" s="50"/>
      <c r="GSU36" s="50"/>
      <c r="GSV36" s="50"/>
      <c r="GSW36" s="50"/>
      <c r="GSX36" s="50"/>
      <c r="GSY36" s="50"/>
      <c r="GSZ36" s="50"/>
      <c r="GTA36" s="50"/>
      <c r="GTB36" s="50"/>
      <c r="GTC36" s="50"/>
      <c r="GTD36" s="50"/>
      <c r="GTE36" s="50"/>
      <c r="GTF36" s="50"/>
      <c r="GTG36" s="50"/>
      <c r="GTH36" s="50"/>
      <c r="GTI36" s="50"/>
      <c r="GTJ36" s="50"/>
      <c r="GTK36" s="50"/>
      <c r="GTL36" s="50"/>
      <c r="GTM36" s="50"/>
      <c r="GTN36" s="50"/>
      <c r="GTO36" s="50"/>
      <c r="GTP36" s="50"/>
      <c r="GTQ36" s="50"/>
      <c r="GTR36" s="50"/>
      <c r="GTS36" s="50"/>
      <c r="GTT36" s="50"/>
      <c r="GTU36" s="50"/>
      <c r="GTV36" s="50"/>
      <c r="GTW36" s="50"/>
      <c r="GTX36" s="50"/>
      <c r="GTY36" s="50"/>
      <c r="GTZ36" s="50"/>
      <c r="GUA36" s="50"/>
      <c r="GUB36" s="50"/>
      <c r="GUC36" s="50"/>
      <c r="GUD36" s="50"/>
      <c r="GUE36" s="50"/>
      <c r="GUF36" s="50"/>
      <c r="GUG36" s="50"/>
      <c r="GUH36" s="50"/>
      <c r="GUI36" s="50"/>
      <c r="GUJ36" s="50"/>
      <c r="GUK36" s="50"/>
      <c r="GUL36" s="50"/>
      <c r="GUM36" s="50"/>
      <c r="GUN36" s="50"/>
      <c r="GUO36" s="50"/>
      <c r="GUP36" s="50"/>
      <c r="GUQ36" s="50"/>
      <c r="GUR36" s="50"/>
      <c r="GUS36" s="50"/>
      <c r="GUT36" s="50"/>
      <c r="GUU36" s="50"/>
      <c r="GUV36" s="50"/>
      <c r="GUW36" s="50"/>
      <c r="GUX36" s="50"/>
      <c r="GUY36" s="50"/>
      <c r="GUZ36" s="50"/>
      <c r="GVA36" s="50"/>
      <c r="GVB36" s="50"/>
      <c r="GVC36" s="50"/>
      <c r="GVD36" s="50"/>
      <c r="GVE36" s="50"/>
      <c r="GVF36" s="50"/>
      <c r="GVG36" s="50"/>
      <c r="GVH36" s="50"/>
      <c r="GVI36" s="50"/>
      <c r="GVJ36" s="50"/>
      <c r="GVK36" s="50"/>
      <c r="GVL36" s="50"/>
      <c r="GVM36" s="50"/>
      <c r="GVN36" s="50"/>
      <c r="GVO36" s="50"/>
      <c r="GVP36" s="50"/>
      <c r="GVQ36" s="50"/>
      <c r="GVR36" s="50"/>
      <c r="GVS36" s="50"/>
      <c r="GVT36" s="50"/>
      <c r="GVU36" s="50"/>
      <c r="GVV36" s="50"/>
      <c r="GVW36" s="50"/>
      <c r="GVX36" s="50"/>
      <c r="GVY36" s="50"/>
      <c r="GVZ36" s="50"/>
      <c r="GWA36" s="50"/>
      <c r="GWB36" s="50"/>
      <c r="GWC36" s="50"/>
      <c r="GWD36" s="50"/>
      <c r="GWE36" s="50"/>
      <c r="GWF36" s="50"/>
      <c r="GWG36" s="50"/>
      <c r="GWH36" s="50"/>
      <c r="GWI36" s="50"/>
      <c r="GWJ36" s="50"/>
      <c r="GWK36" s="50"/>
      <c r="GWL36" s="50"/>
      <c r="GWM36" s="50"/>
      <c r="GWN36" s="50"/>
      <c r="GWO36" s="50"/>
      <c r="GWP36" s="50"/>
      <c r="GWQ36" s="50"/>
      <c r="GWR36" s="50"/>
      <c r="GWS36" s="50"/>
      <c r="GWT36" s="50"/>
      <c r="GWU36" s="50"/>
      <c r="GWV36" s="50"/>
      <c r="GWW36" s="50"/>
      <c r="GWX36" s="50"/>
      <c r="GWY36" s="50"/>
      <c r="GWZ36" s="50"/>
      <c r="GXA36" s="50"/>
      <c r="GXB36" s="50"/>
      <c r="GXC36" s="50"/>
      <c r="GXD36" s="50"/>
      <c r="GXE36" s="50"/>
      <c r="GXF36" s="50"/>
      <c r="GXG36" s="50"/>
      <c r="GXH36" s="50"/>
      <c r="GXI36" s="50"/>
      <c r="GXJ36" s="50"/>
      <c r="GXK36" s="50"/>
      <c r="GXL36" s="50"/>
      <c r="GXM36" s="50"/>
      <c r="GXN36" s="50"/>
      <c r="GXO36" s="50"/>
      <c r="GXP36" s="50"/>
      <c r="GXQ36" s="50"/>
      <c r="GXR36" s="50"/>
      <c r="GXS36" s="50"/>
      <c r="GXT36" s="50"/>
      <c r="GXU36" s="50"/>
      <c r="GXV36" s="50"/>
      <c r="GXW36" s="50"/>
      <c r="GXX36" s="50"/>
      <c r="GXY36" s="50"/>
      <c r="GXZ36" s="50"/>
      <c r="GYA36" s="50"/>
      <c r="GYB36" s="50"/>
      <c r="GYC36" s="50"/>
      <c r="GYD36" s="50"/>
      <c r="GYE36" s="50"/>
      <c r="GYF36" s="50"/>
      <c r="GYG36" s="50"/>
      <c r="GYH36" s="50"/>
      <c r="GYI36" s="50"/>
      <c r="GYJ36" s="50"/>
      <c r="GYK36" s="50"/>
      <c r="GYL36" s="50"/>
      <c r="GYM36" s="50"/>
      <c r="GYN36" s="50"/>
      <c r="GYO36" s="50"/>
      <c r="GYP36" s="50"/>
      <c r="GYQ36" s="50"/>
      <c r="GYR36" s="50"/>
      <c r="GYS36" s="50"/>
      <c r="GYT36" s="50"/>
      <c r="GYU36" s="50"/>
      <c r="GYV36" s="50"/>
      <c r="GYW36" s="50"/>
      <c r="GYX36" s="50"/>
      <c r="GYY36" s="50"/>
      <c r="GYZ36" s="50"/>
      <c r="GZA36" s="50"/>
      <c r="GZB36" s="50"/>
      <c r="GZC36" s="50"/>
      <c r="GZD36" s="50"/>
      <c r="GZE36" s="50"/>
      <c r="GZF36" s="50"/>
      <c r="GZG36" s="50"/>
      <c r="GZH36" s="50"/>
      <c r="GZI36" s="50"/>
      <c r="GZJ36" s="50"/>
      <c r="GZK36" s="50"/>
      <c r="GZL36" s="50"/>
      <c r="GZM36" s="50"/>
      <c r="GZN36" s="50"/>
      <c r="GZO36" s="50"/>
      <c r="GZP36" s="50"/>
      <c r="GZQ36" s="50"/>
      <c r="GZR36" s="50"/>
      <c r="GZS36" s="50"/>
      <c r="GZT36" s="50"/>
      <c r="GZU36" s="50"/>
      <c r="GZV36" s="50"/>
      <c r="GZW36" s="50"/>
      <c r="GZX36" s="50"/>
      <c r="GZY36" s="50"/>
      <c r="GZZ36" s="50"/>
      <c r="HAA36" s="50"/>
      <c r="HAB36" s="50"/>
      <c r="HAC36" s="50"/>
      <c r="HAD36" s="50"/>
      <c r="HAE36" s="50"/>
      <c r="HAF36" s="50"/>
      <c r="HAG36" s="50"/>
      <c r="HAH36" s="50"/>
      <c r="HAI36" s="50"/>
      <c r="HAJ36" s="50"/>
      <c r="HAK36" s="50"/>
      <c r="HAL36" s="50"/>
      <c r="HAM36" s="50"/>
      <c r="HAN36" s="50"/>
      <c r="HAO36" s="50"/>
      <c r="HAP36" s="50"/>
      <c r="HAQ36" s="50"/>
      <c r="HAR36" s="50"/>
      <c r="HAS36" s="50"/>
      <c r="HAT36" s="50"/>
      <c r="HAU36" s="50"/>
      <c r="HAV36" s="50"/>
      <c r="HAW36" s="50"/>
      <c r="HAX36" s="50"/>
      <c r="HAY36" s="50"/>
      <c r="HAZ36" s="50"/>
      <c r="HBA36" s="50"/>
      <c r="HBB36" s="50"/>
      <c r="HBC36" s="50"/>
      <c r="HBD36" s="50"/>
      <c r="HBE36" s="50"/>
      <c r="HBF36" s="50"/>
      <c r="HBG36" s="50"/>
      <c r="HBH36" s="50"/>
      <c r="HBI36" s="50"/>
      <c r="HBJ36" s="50"/>
      <c r="HBK36" s="50"/>
      <c r="HBL36" s="50"/>
      <c r="HBM36" s="50"/>
      <c r="HBN36" s="50"/>
      <c r="HBO36" s="50"/>
      <c r="HBP36" s="50"/>
      <c r="HBQ36" s="50"/>
      <c r="HBR36" s="50"/>
      <c r="HBS36" s="50"/>
      <c r="HBT36" s="50"/>
      <c r="HBU36" s="50"/>
      <c r="HBV36" s="50"/>
      <c r="HBW36" s="50"/>
      <c r="HBX36" s="50"/>
      <c r="HBY36" s="50"/>
      <c r="HBZ36" s="50"/>
      <c r="HCA36" s="50"/>
      <c r="HCB36" s="50"/>
      <c r="HCC36" s="50"/>
      <c r="HCD36" s="50"/>
      <c r="HCE36" s="50"/>
      <c r="HCF36" s="50"/>
      <c r="HCG36" s="50"/>
      <c r="HCH36" s="50"/>
      <c r="HCI36" s="50"/>
      <c r="HCJ36" s="50"/>
      <c r="HCK36" s="50"/>
      <c r="HCL36" s="50"/>
      <c r="HCM36" s="50"/>
      <c r="HCN36" s="50"/>
      <c r="HCO36" s="50"/>
      <c r="HCP36" s="50"/>
      <c r="HCQ36" s="50"/>
      <c r="HCR36" s="50"/>
      <c r="HCS36" s="50"/>
      <c r="HCT36" s="50"/>
      <c r="HCU36" s="50"/>
      <c r="HCV36" s="50"/>
      <c r="HCW36" s="50"/>
      <c r="HCX36" s="50"/>
      <c r="HCY36" s="50"/>
      <c r="HCZ36" s="50"/>
      <c r="HDA36" s="50"/>
      <c r="HDB36" s="50"/>
      <c r="HDC36" s="50"/>
      <c r="HDD36" s="50"/>
      <c r="HDE36" s="50"/>
      <c r="HDF36" s="50"/>
      <c r="HDG36" s="50"/>
      <c r="HDH36" s="50"/>
      <c r="HDI36" s="50"/>
      <c r="HDJ36" s="50"/>
      <c r="HDK36" s="50"/>
      <c r="HDL36" s="50"/>
      <c r="HDM36" s="50"/>
      <c r="HDN36" s="50"/>
      <c r="HDO36" s="50"/>
      <c r="HDP36" s="50"/>
      <c r="HDQ36" s="50"/>
      <c r="HDR36" s="50"/>
      <c r="HDS36" s="50"/>
      <c r="HDT36" s="50"/>
      <c r="HDU36" s="50"/>
      <c r="HDV36" s="50"/>
      <c r="HDW36" s="50"/>
      <c r="HDX36" s="50"/>
      <c r="HDY36" s="50"/>
      <c r="HDZ36" s="50"/>
      <c r="HEA36" s="50"/>
      <c r="HEB36" s="50"/>
      <c r="HEC36" s="50"/>
      <c r="HED36" s="50"/>
      <c r="HEE36" s="50"/>
      <c r="HEF36" s="50"/>
      <c r="HEG36" s="50"/>
      <c r="HEH36" s="50"/>
      <c r="HEI36" s="50"/>
      <c r="HEJ36" s="50"/>
      <c r="HEK36" s="50"/>
      <c r="HEL36" s="50"/>
      <c r="HEM36" s="50"/>
      <c r="HEN36" s="50"/>
      <c r="HEO36" s="50"/>
      <c r="HEP36" s="50"/>
      <c r="HEQ36" s="50"/>
      <c r="HER36" s="50"/>
      <c r="HES36" s="50"/>
      <c r="HET36" s="50"/>
      <c r="HEU36" s="50"/>
      <c r="HEV36" s="50"/>
      <c r="HEW36" s="50"/>
      <c r="HEX36" s="50"/>
      <c r="HEY36" s="50"/>
      <c r="HEZ36" s="50"/>
      <c r="HFA36" s="50"/>
      <c r="HFB36" s="50"/>
      <c r="HFC36" s="50"/>
      <c r="HFD36" s="50"/>
      <c r="HFE36" s="50"/>
      <c r="HFF36" s="50"/>
      <c r="HFG36" s="50"/>
      <c r="HFH36" s="50"/>
      <c r="HFI36" s="50"/>
      <c r="HFJ36" s="50"/>
      <c r="HFK36" s="50"/>
      <c r="HFL36" s="50"/>
      <c r="HFM36" s="50"/>
      <c r="HFN36" s="50"/>
      <c r="HFO36" s="50"/>
      <c r="HFP36" s="50"/>
      <c r="HFQ36" s="50"/>
      <c r="HFR36" s="50"/>
      <c r="HFS36" s="50"/>
      <c r="HFT36" s="50"/>
      <c r="HFU36" s="50"/>
      <c r="HFV36" s="50"/>
      <c r="HFW36" s="50"/>
      <c r="HFX36" s="50"/>
      <c r="HFY36" s="50"/>
      <c r="HFZ36" s="50"/>
      <c r="HGA36" s="50"/>
      <c r="HGB36" s="50"/>
      <c r="HGC36" s="50"/>
      <c r="HGD36" s="50"/>
      <c r="HGE36" s="50"/>
      <c r="HGF36" s="50"/>
      <c r="HGG36" s="50"/>
      <c r="HGH36" s="50"/>
      <c r="HGI36" s="50"/>
      <c r="HGJ36" s="50"/>
      <c r="HGK36" s="50"/>
      <c r="HGL36" s="50"/>
      <c r="HGM36" s="50"/>
      <c r="HGN36" s="50"/>
      <c r="HGO36" s="50"/>
      <c r="HGP36" s="50"/>
      <c r="HGQ36" s="50"/>
      <c r="HGR36" s="50"/>
      <c r="HGS36" s="50"/>
      <c r="HGT36" s="50"/>
      <c r="HGU36" s="50"/>
      <c r="HGV36" s="50"/>
      <c r="HGW36" s="50"/>
      <c r="HGX36" s="50"/>
      <c r="HGY36" s="50"/>
      <c r="HGZ36" s="50"/>
      <c r="HHA36" s="50"/>
      <c r="HHB36" s="50"/>
      <c r="HHC36" s="50"/>
      <c r="HHD36" s="50"/>
      <c r="HHE36" s="50"/>
      <c r="HHF36" s="50"/>
      <c r="HHG36" s="50"/>
      <c r="HHH36" s="50"/>
      <c r="HHI36" s="50"/>
      <c r="HHJ36" s="50"/>
      <c r="HHK36" s="50"/>
      <c r="HHL36" s="50"/>
      <c r="HHM36" s="50"/>
      <c r="HHN36" s="50"/>
      <c r="HHO36" s="50"/>
      <c r="HHP36" s="50"/>
      <c r="HHQ36" s="50"/>
      <c r="HHR36" s="50"/>
      <c r="HHS36" s="50"/>
      <c r="HHT36" s="50"/>
      <c r="HHU36" s="50"/>
      <c r="HHV36" s="50"/>
      <c r="HHW36" s="50"/>
      <c r="HHX36" s="50"/>
      <c r="HHY36" s="50"/>
      <c r="HHZ36" s="50"/>
      <c r="HIA36" s="50"/>
      <c r="HIB36" s="50"/>
      <c r="HIC36" s="50"/>
      <c r="HID36" s="50"/>
      <c r="HIE36" s="50"/>
      <c r="HIF36" s="50"/>
      <c r="HIG36" s="50"/>
      <c r="HIH36" s="50"/>
      <c r="HII36" s="50"/>
      <c r="HIJ36" s="50"/>
      <c r="HIK36" s="50"/>
      <c r="HIL36" s="50"/>
      <c r="HIM36" s="50"/>
      <c r="HIN36" s="50"/>
      <c r="HIO36" s="50"/>
      <c r="HIP36" s="50"/>
      <c r="HIQ36" s="50"/>
      <c r="HIR36" s="50"/>
      <c r="HIS36" s="50"/>
      <c r="HIT36" s="50"/>
      <c r="HIU36" s="50"/>
      <c r="HIV36" s="50"/>
      <c r="HIW36" s="50"/>
      <c r="HIX36" s="50"/>
      <c r="HIY36" s="50"/>
      <c r="HIZ36" s="50"/>
      <c r="HJA36" s="50"/>
      <c r="HJB36" s="50"/>
      <c r="HJC36" s="50"/>
      <c r="HJD36" s="50"/>
      <c r="HJE36" s="50"/>
      <c r="HJF36" s="50"/>
      <c r="HJG36" s="50"/>
      <c r="HJH36" s="50"/>
      <c r="HJI36" s="50"/>
      <c r="HJJ36" s="50"/>
      <c r="HJK36" s="50"/>
      <c r="HJL36" s="50"/>
      <c r="HJM36" s="50"/>
      <c r="HJN36" s="50"/>
      <c r="HJO36" s="50"/>
      <c r="HJP36" s="50"/>
      <c r="HJQ36" s="50"/>
      <c r="HJR36" s="50"/>
      <c r="HJS36" s="50"/>
      <c r="HJT36" s="50"/>
      <c r="HJU36" s="50"/>
      <c r="HJV36" s="50"/>
      <c r="HJW36" s="50"/>
      <c r="HJX36" s="50"/>
      <c r="HJY36" s="50"/>
      <c r="HJZ36" s="50"/>
      <c r="HKA36" s="50"/>
      <c r="HKB36" s="50"/>
      <c r="HKC36" s="50"/>
      <c r="HKD36" s="50"/>
      <c r="HKE36" s="50"/>
      <c r="HKF36" s="50"/>
      <c r="HKG36" s="50"/>
      <c r="HKH36" s="50"/>
      <c r="HKI36" s="50"/>
      <c r="HKJ36" s="50"/>
      <c r="HKK36" s="50"/>
      <c r="HKL36" s="50"/>
      <c r="HKM36" s="50"/>
      <c r="HKN36" s="50"/>
      <c r="HKO36" s="50"/>
      <c r="HKP36" s="50"/>
      <c r="HKQ36" s="50"/>
      <c r="HKR36" s="50"/>
      <c r="HKS36" s="50"/>
      <c r="HKT36" s="50"/>
      <c r="HKU36" s="50"/>
      <c r="HKV36" s="50"/>
      <c r="HKW36" s="50"/>
      <c r="HKX36" s="50"/>
      <c r="HKY36" s="50"/>
      <c r="HKZ36" s="50"/>
      <c r="HLA36" s="50"/>
      <c r="HLB36" s="50"/>
      <c r="HLC36" s="50"/>
      <c r="HLD36" s="50"/>
      <c r="HLE36" s="50"/>
      <c r="HLF36" s="50"/>
      <c r="HLG36" s="50"/>
      <c r="HLH36" s="50"/>
      <c r="HLI36" s="50"/>
      <c r="HLJ36" s="50"/>
      <c r="HLK36" s="50"/>
      <c r="HLL36" s="50"/>
      <c r="HLM36" s="50"/>
      <c r="HLN36" s="50"/>
      <c r="HLO36" s="50"/>
      <c r="HLP36" s="50"/>
      <c r="HLQ36" s="50"/>
      <c r="HLR36" s="50"/>
      <c r="HLS36" s="50"/>
      <c r="HLT36" s="50"/>
      <c r="HLU36" s="50"/>
      <c r="HLV36" s="50"/>
      <c r="HLW36" s="50"/>
      <c r="HLX36" s="50"/>
      <c r="HLY36" s="50"/>
      <c r="HLZ36" s="50"/>
      <c r="HMA36" s="50"/>
      <c r="HMB36" s="50"/>
      <c r="HMC36" s="50"/>
      <c r="HMD36" s="50"/>
      <c r="HME36" s="50"/>
      <c r="HMF36" s="50"/>
      <c r="HMG36" s="50"/>
      <c r="HMH36" s="50"/>
      <c r="HMI36" s="50"/>
      <c r="HMJ36" s="50"/>
      <c r="HMK36" s="50"/>
      <c r="HML36" s="50"/>
      <c r="HMM36" s="50"/>
      <c r="HMN36" s="50"/>
      <c r="HMO36" s="50"/>
      <c r="HMP36" s="50"/>
      <c r="HMQ36" s="50"/>
      <c r="HMR36" s="50"/>
      <c r="HMS36" s="50"/>
      <c r="HMT36" s="50"/>
      <c r="HMU36" s="50"/>
      <c r="HMV36" s="50"/>
      <c r="HMW36" s="50"/>
      <c r="HMX36" s="50"/>
      <c r="HMY36" s="50"/>
      <c r="HMZ36" s="50"/>
      <c r="HNA36" s="50"/>
      <c r="HNB36" s="50"/>
      <c r="HNC36" s="50"/>
      <c r="HND36" s="50"/>
      <c r="HNE36" s="50"/>
      <c r="HNF36" s="50"/>
      <c r="HNG36" s="50"/>
      <c r="HNH36" s="50"/>
      <c r="HNI36" s="50"/>
      <c r="HNJ36" s="50"/>
      <c r="HNK36" s="50"/>
      <c r="HNL36" s="50"/>
      <c r="HNM36" s="50"/>
      <c r="HNN36" s="50"/>
      <c r="HNO36" s="50"/>
      <c r="HNP36" s="50"/>
      <c r="HNQ36" s="50"/>
      <c r="HNR36" s="50"/>
      <c r="HNS36" s="50"/>
      <c r="HNT36" s="50"/>
      <c r="HNU36" s="50"/>
      <c r="HNV36" s="50"/>
      <c r="HNW36" s="50"/>
      <c r="HNX36" s="50"/>
      <c r="HNY36" s="50"/>
      <c r="HNZ36" s="50"/>
      <c r="HOA36" s="50"/>
      <c r="HOB36" s="50"/>
      <c r="HOC36" s="50"/>
      <c r="HOD36" s="50"/>
      <c r="HOE36" s="50"/>
      <c r="HOF36" s="50"/>
      <c r="HOG36" s="50"/>
      <c r="HOH36" s="50"/>
      <c r="HOI36" s="50"/>
      <c r="HOJ36" s="50"/>
      <c r="HOK36" s="50"/>
      <c r="HOL36" s="50"/>
      <c r="HOM36" s="50"/>
      <c r="HON36" s="50"/>
      <c r="HOO36" s="50"/>
      <c r="HOP36" s="50"/>
      <c r="HOQ36" s="50"/>
      <c r="HOR36" s="50"/>
      <c r="HOS36" s="50"/>
      <c r="HOT36" s="50"/>
      <c r="HOU36" s="50"/>
      <c r="HOV36" s="50"/>
      <c r="HOW36" s="50"/>
      <c r="HOX36" s="50"/>
      <c r="HOY36" s="50"/>
      <c r="HOZ36" s="50"/>
      <c r="HPA36" s="50"/>
      <c r="HPB36" s="50"/>
      <c r="HPC36" s="50"/>
      <c r="HPD36" s="50"/>
      <c r="HPE36" s="50"/>
      <c r="HPF36" s="50"/>
      <c r="HPG36" s="50"/>
      <c r="HPH36" s="50"/>
      <c r="HPI36" s="50"/>
      <c r="HPJ36" s="50"/>
      <c r="HPK36" s="50"/>
      <c r="HPL36" s="50"/>
      <c r="HPM36" s="50"/>
      <c r="HPN36" s="50"/>
      <c r="HPO36" s="50"/>
      <c r="HPP36" s="50"/>
      <c r="HPQ36" s="50"/>
      <c r="HPR36" s="50"/>
      <c r="HPS36" s="50"/>
      <c r="HPT36" s="50"/>
      <c r="HPU36" s="50"/>
      <c r="HPV36" s="50"/>
      <c r="HPW36" s="50"/>
      <c r="HPX36" s="50"/>
      <c r="HPY36" s="50"/>
      <c r="HPZ36" s="50"/>
      <c r="HQA36" s="50"/>
      <c r="HQB36" s="50"/>
      <c r="HQC36" s="50"/>
      <c r="HQD36" s="50"/>
      <c r="HQE36" s="50"/>
      <c r="HQF36" s="50"/>
      <c r="HQG36" s="50"/>
      <c r="HQH36" s="50"/>
      <c r="HQI36" s="50"/>
      <c r="HQJ36" s="50"/>
      <c r="HQK36" s="50"/>
      <c r="HQL36" s="50"/>
      <c r="HQM36" s="50"/>
      <c r="HQN36" s="50"/>
      <c r="HQO36" s="50"/>
      <c r="HQP36" s="50"/>
      <c r="HQQ36" s="50"/>
      <c r="HQR36" s="50"/>
      <c r="HQS36" s="50"/>
      <c r="HQT36" s="50"/>
      <c r="HQU36" s="50"/>
      <c r="HQV36" s="50"/>
      <c r="HQW36" s="50"/>
      <c r="HQX36" s="50"/>
      <c r="HQY36" s="50"/>
      <c r="HQZ36" s="50"/>
      <c r="HRA36" s="50"/>
      <c r="HRB36" s="50"/>
      <c r="HRC36" s="50"/>
      <c r="HRD36" s="50"/>
      <c r="HRE36" s="50"/>
      <c r="HRF36" s="50"/>
      <c r="HRG36" s="50"/>
      <c r="HRH36" s="50"/>
      <c r="HRI36" s="50"/>
      <c r="HRJ36" s="50"/>
      <c r="HRK36" s="50"/>
      <c r="HRL36" s="50"/>
      <c r="HRM36" s="50"/>
      <c r="HRN36" s="50"/>
      <c r="HRO36" s="50"/>
      <c r="HRP36" s="50"/>
      <c r="HRQ36" s="50"/>
      <c r="HRR36" s="50"/>
      <c r="HRS36" s="50"/>
      <c r="HRT36" s="50"/>
      <c r="HRU36" s="50"/>
      <c r="HRV36" s="50"/>
      <c r="HRW36" s="50"/>
      <c r="HRX36" s="50"/>
      <c r="HRY36" s="50"/>
      <c r="HRZ36" s="50"/>
      <c r="HSA36" s="50"/>
      <c r="HSB36" s="50"/>
      <c r="HSC36" s="50"/>
      <c r="HSD36" s="50"/>
      <c r="HSE36" s="50"/>
      <c r="HSF36" s="50"/>
      <c r="HSG36" s="50"/>
      <c r="HSH36" s="50"/>
      <c r="HSI36" s="50"/>
      <c r="HSJ36" s="50"/>
      <c r="HSK36" s="50"/>
      <c r="HSL36" s="50"/>
      <c r="HSM36" s="50"/>
      <c r="HSN36" s="50"/>
      <c r="HSO36" s="50"/>
      <c r="HSP36" s="50"/>
      <c r="HSQ36" s="50"/>
      <c r="HSR36" s="50"/>
      <c r="HSS36" s="50"/>
      <c r="HST36" s="50"/>
      <c r="HSU36" s="50"/>
      <c r="HSV36" s="50"/>
      <c r="HSW36" s="50"/>
      <c r="HSX36" s="50"/>
      <c r="HSY36" s="50"/>
      <c r="HSZ36" s="50"/>
      <c r="HTA36" s="50"/>
      <c r="HTB36" s="50"/>
      <c r="HTC36" s="50"/>
      <c r="HTD36" s="50"/>
      <c r="HTE36" s="50"/>
      <c r="HTF36" s="50"/>
      <c r="HTG36" s="50"/>
      <c r="HTH36" s="50"/>
      <c r="HTI36" s="50"/>
      <c r="HTJ36" s="50"/>
      <c r="HTK36" s="50"/>
      <c r="HTL36" s="50"/>
      <c r="HTM36" s="50"/>
      <c r="HTN36" s="50"/>
      <c r="HTO36" s="50"/>
      <c r="HTP36" s="50"/>
      <c r="HTQ36" s="50"/>
      <c r="HTR36" s="50"/>
      <c r="HTS36" s="50"/>
      <c r="HTT36" s="50"/>
      <c r="HTU36" s="50"/>
      <c r="HTV36" s="50"/>
      <c r="HTW36" s="50"/>
      <c r="HTX36" s="50"/>
      <c r="HTY36" s="50"/>
      <c r="HTZ36" s="50"/>
      <c r="HUA36" s="50"/>
      <c r="HUB36" s="50"/>
      <c r="HUC36" s="50"/>
      <c r="HUD36" s="50"/>
      <c r="HUE36" s="50"/>
      <c r="HUF36" s="50"/>
      <c r="HUG36" s="50"/>
      <c r="HUH36" s="50"/>
      <c r="HUI36" s="50"/>
      <c r="HUJ36" s="50"/>
      <c r="HUK36" s="50"/>
      <c r="HUL36" s="50"/>
      <c r="HUM36" s="50"/>
      <c r="HUN36" s="50"/>
      <c r="HUO36" s="50"/>
      <c r="HUP36" s="50"/>
      <c r="HUQ36" s="50"/>
      <c r="HUR36" s="50"/>
      <c r="HUS36" s="50"/>
      <c r="HUT36" s="50"/>
      <c r="HUU36" s="50"/>
      <c r="HUV36" s="50"/>
      <c r="HUW36" s="50"/>
      <c r="HUX36" s="50"/>
      <c r="HUY36" s="50"/>
      <c r="HUZ36" s="50"/>
      <c r="HVA36" s="50"/>
      <c r="HVB36" s="50"/>
      <c r="HVC36" s="50"/>
      <c r="HVD36" s="50"/>
      <c r="HVE36" s="50"/>
      <c r="HVF36" s="50"/>
      <c r="HVG36" s="50"/>
      <c r="HVH36" s="50"/>
      <c r="HVI36" s="50"/>
      <c r="HVJ36" s="50"/>
      <c r="HVK36" s="50"/>
      <c r="HVL36" s="50"/>
      <c r="HVM36" s="50"/>
      <c r="HVN36" s="50"/>
      <c r="HVO36" s="50"/>
      <c r="HVP36" s="50"/>
      <c r="HVQ36" s="50"/>
      <c r="HVR36" s="50"/>
      <c r="HVS36" s="50"/>
      <c r="HVT36" s="50"/>
      <c r="HVU36" s="50"/>
      <c r="HVV36" s="50"/>
      <c r="HVW36" s="50"/>
      <c r="HVX36" s="50"/>
      <c r="HVY36" s="50"/>
      <c r="HVZ36" s="50"/>
      <c r="HWA36" s="50"/>
      <c r="HWB36" s="50"/>
      <c r="HWC36" s="50"/>
      <c r="HWD36" s="50"/>
      <c r="HWE36" s="50"/>
      <c r="HWF36" s="50"/>
      <c r="HWG36" s="50"/>
      <c r="HWH36" s="50"/>
      <c r="HWI36" s="50"/>
      <c r="HWJ36" s="50"/>
      <c r="HWK36" s="50"/>
      <c r="HWL36" s="50"/>
      <c r="HWM36" s="50"/>
      <c r="HWN36" s="50"/>
      <c r="HWO36" s="50"/>
      <c r="HWP36" s="50"/>
      <c r="HWQ36" s="50"/>
      <c r="HWR36" s="50"/>
      <c r="HWS36" s="50"/>
      <c r="HWT36" s="50"/>
      <c r="HWU36" s="50"/>
      <c r="HWV36" s="50"/>
      <c r="HWW36" s="50"/>
      <c r="HWX36" s="50"/>
      <c r="HWY36" s="50"/>
      <c r="HWZ36" s="50"/>
      <c r="HXA36" s="50"/>
      <c r="HXB36" s="50"/>
      <c r="HXC36" s="50"/>
      <c r="HXD36" s="50"/>
      <c r="HXE36" s="50"/>
      <c r="HXF36" s="50"/>
      <c r="HXG36" s="50"/>
      <c r="HXH36" s="50"/>
      <c r="HXI36" s="50"/>
      <c r="HXJ36" s="50"/>
      <c r="HXK36" s="50"/>
      <c r="HXL36" s="50"/>
      <c r="HXM36" s="50"/>
      <c r="HXN36" s="50"/>
      <c r="HXO36" s="50"/>
      <c r="HXP36" s="50"/>
      <c r="HXQ36" s="50"/>
      <c r="HXR36" s="50"/>
      <c r="HXS36" s="50"/>
      <c r="HXT36" s="50"/>
      <c r="HXU36" s="50"/>
      <c r="HXV36" s="50"/>
      <c r="HXW36" s="50"/>
      <c r="HXX36" s="50"/>
      <c r="HXY36" s="50"/>
      <c r="HXZ36" s="50"/>
      <c r="HYA36" s="50"/>
      <c r="HYB36" s="50"/>
      <c r="HYC36" s="50"/>
      <c r="HYD36" s="50"/>
      <c r="HYE36" s="50"/>
      <c r="HYF36" s="50"/>
      <c r="HYG36" s="50"/>
      <c r="HYH36" s="50"/>
      <c r="HYI36" s="50"/>
      <c r="HYJ36" s="50"/>
      <c r="HYK36" s="50"/>
      <c r="HYL36" s="50"/>
      <c r="HYM36" s="50"/>
      <c r="HYN36" s="50"/>
      <c r="HYO36" s="50"/>
      <c r="HYP36" s="50"/>
      <c r="HYQ36" s="50"/>
      <c r="HYR36" s="50"/>
      <c r="HYS36" s="50"/>
      <c r="HYT36" s="50"/>
      <c r="HYU36" s="50"/>
      <c r="HYV36" s="50"/>
      <c r="HYW36" s="50"/>
      <c r="HYX36" s="50"/>
      <c r="HYY36" s="50"/>
      <c r="HYZ36" s="50"/>
      <c r="HZA36" s="50"/>
      <c r="HZB36" s="50"/>
      <c r="HZC36" s="50"/>
      <c r="HZD36" s="50"/>
      <c r="HZE36" s="50"/>
      <c r="HZF36" s="50"/>
      <c r="HZG36" s="50"/>
      <c r="HZH36" s="50"/>
      <c r="HZI36" s="50"/>
      <c r="HZJ36" s="50"/>
      <c r="HZK36" s="50"/>
      <c r="HZL36" s="50"/>
      <c r="HZM36" s="50"/>
      <c r="HZN36" s="50"/>
      <c r="HZO36" s="50"/>
      <c r="HZP36" s="50"/>
      <c r="HZQ36" s="50"/>
      <c r="HZR36" s="50"/>
      <c r="HZS36" s="50"/>
      <c r="HZT36" s="50"/>
      <c r="HZU36" s="50"/>
      <c r="HZV36" s="50"/>
      <c r="HZW36" s="50"/>
      <c r="HZX36" s="50"/>
      <c r="HZY36" s="50"/>
      <c r="HZZ36" s="50"/>
      <c r="IAA36" s="50"/>
      <c r="IAB36" s="50"/>
      <c r="IAC36" s="50"/>
      <c r="IAD36" s="50"/>
      <c r="IAE36" s="50"/>
      <c r="IAF36" s="50"/>
      <c r="IAG36" s="50"/>
      <c r="IAH36" s="50"/>
      <c r="IAI36" s="50"/>
      <c r="IAJ36" s="50"/>
      <c r="IAK36" s="50"/>
      <c r="IAL36" s="50"/>
      <c r="IAM36" s="50"/>
      <c r="IAN36" s="50"/>
      <c r="IAO36" s="50"/>
      <c r="IAP36" s="50"/>
      <c r="IAQ36" s="50"/>
      <c r="IAR36" s="50"/>
      <c r="IAS36" s="50"/>
      <c r="IAT36" s="50"/>
      <c r="IAU36" s="50"/>
      <c r="IAV36" s="50"/>
      <c r="IAW36" s="50"/>
      <c r="IAX36" s="50"/>
      <c r="IAY36" s="50"/>
      <c r="IAZ36" s="50"/>
      <c r="IBA36" s="50"/>
      <c r="IBB36" s="50"/>
      <c r="IBC36" s="50"/>
      <c r="IBD36" s="50"/>
      <c r="IBE36" s="50"/>
      <c r="IBF36" s="50"/>
      <c r="IBG36" s="50"/>
      <c r="IBH36" s="50"/>
      <c r="IBI36" s="50"/>
      <c r="IBJ36" s="50"/>
      <c r="IBK36" s="50"/>
      <c r="IBL36" s="50"/>
      <c r="IBM36" s="50"/>
      <c r="IBN36" s="50"/>
      <c r="IBO36" s="50"/>
      <c r="IBP36" s="50"/>
      <c r="IBQ36" s="50"/>
      <c r="IBR36" s="50"/>
      <c r="IBS36" s="50"/>
      <c r="IBT36" s="50"/>
      <c r="IBU36" s="50"/>
      <c r="IBV36" s="50"/>
      <c r="IBW36" s="50"/>
      <c r="IBX36" s="50"/>
      <c r="IBY36" s="50"/>
      <c r="IBZ36" s="50"/>
      <c r="ICA36" s="50"/>
      <c r="ICB36" s="50"/>
      <c r="ICC36" s="50"/>
      <c r="ICD36" s="50"/>
      <c r="ICE36" s="50"/>
      <c r="ICF36" s="50"/>
      <c r="ICG36" s="50"/>
      <c r="ICH36" s="50"/>
      <c r="ICI36" s="50"/>
      <c r="ICJ36" s="50"/>
      <c r="ICK36" s="50"/>
      <c r="ICL36" s="50"/>
      <c r="ICM36" s="50"/>
      <c r="ICN36" s="50"/>
      <c r="ICO36" s="50"/>
      <c r="ICP36" s="50"/>
      <c r="ICQ36" s="50"/>
      <c r="ICR36" s="50"/>
      <c r="ICS36" s="50"/>
      <c r="ICT36" s="50"/>
      <c r="ICU36" s="50"/>
      <c r="ICV36" s="50"/>
      <c r="ICW36" s="50"/>
      <c r="ICX36" s="50"/>
      <c r="ICY36" s="50"/>
      <c r="ICZ36" s="50"/>
      <c r="IDA36" s="50"/>
      <c r="IDB36" s="50"/>
      <c r="IDC36" s="50"/>
      <c r="IDD36" s="50"/>
      <c r="IDE36" s="50"/>
      <c r="IDF36" s="50"/>
      <c r="IDG36" s="50"/>
      <c r="IDH36" s="50"/>
      <c r="IDI36" s="50"/>
      <c r="IDJ36" s="50"/>
      <c r="IDK36" s="50"/>
      <c r="IDL36" s="50"/>
      <c r="IDM36" s="50"/>
      <c r="IDN36" s="50"/>
      <c r="IDO36" s="50"/>
      <c r="IDP36" s="50"/>
      <c r="IDQ36" s="50"/>
      <c r="IDR36" s="50"/>
      <c r="IDS36" s="50"/>
      <c r="IDT36" s="50"/>
      <c r="IDU36" s="50"/>
      <c r="IDV36" s="50"/>
      <c r="IDW36" s="50"/>
      <c r="IDX36" s="50"/>
      <c r="IDY36" s="50"/>
      <c r="IDZ36" s="50"/>
      <c r="IEA36" s="50"/>
      <c r="IEB36" s="50"/>
      <c r="IEC36" s="50"/>
      <c r="IED36" s="50"/>
      <c r="IEE36" s="50"/>
      <c r="IEF36" s="50"/>
      <c r="IEG36" s="50"/>
      <c r="IEH36" s="50"/>
      <c r="IEI36" s="50"/>
      <c r="IEJ36" s="50"/>
      <c r="IEK36" s="50"/>
      <c r="IEL36" s="50"/>
      <c r="IEM36" s="50"/>
      <c r="IEN36" s="50"/>
      <c r="IEO36" s="50"/>
      <c r="IEP36" s="50"/>
      <c r="IEQ36" s="50"/>
      <c r="IER36" s="50"/>
      <c r="IES36" s="50"/>
      <c r="IET36" s="50"/>
      <c r="IEU36" s="50"/>
      <c r="IEV36" s="50"/>
      <c r="IEW36" s="50"/>
      <c r="IEX36" s="50"/>
      <c r="IEY36" s="50"/>
      <c r="IEZ36" s="50"/>
      <c r="IFA36" s="50"/>
      <c r="IFB36" s="50"/>
      <c r="IFC36" s="50"/>
      <c r="IFD36" s="50"/>
      <c r="IFE36" s="50"/>
      <c r="IFF36" s="50"/>
      <c r="IFG36" s="50"/>
      <c r="IFH36" s="50"/>
      <c r="IFI36" s="50"/>
      <c r="IFJ36" s="50"/>
      <c r="IFK36" s="50"/>
      <c r="IFL36" s="50"/>
      <c r="IFM36" s="50"/>
      <c r="IFN36" s="50"/>
      <c r="IFO36" s="50"/>
      <c r="IFP36" s="50"/>
      <c r="IFQ36" s="50"/>
      <c r="IFR36" s="50"/>
      <c r="IFS36" s="50"/>
      <c r="IFT36" s="50"/>
      <c r="IFU36" s="50"/>
      <c r="IFV36" s="50"/>
      <c r="IFW36" s="50"/>
      <c r="IFX36" s="50"/>
      <c r="IFY36" s="50"/>
      <c r="IFZ36" s="50"/>
      <c r="IGA36" s="50"/>
      <c r="IGB36" s="50"/>
      <c r="IGC36" s="50"/>
      <c r="IGD36" s="50"/>
      <c r="IGE36" s="50"/>
      <c r="IGF36" s="50"/>
      <c r="IGG36" s="50"/>
      <c r="IGH36" s="50"/>
      <c r="IGI36" s="50"/>
      <c r="IGJ36" s="50"/>
      <c r="IGK36" s="50"/>
      <c r="IGL36" s="50"/>
      <c r="IGM36" s="50"/>
      <c r="IGN36" s="50"/>
      <c r="IGO36" s="50"/>
      <c r="IGP36" s="50"/>
      <c r="IGQ36" s="50"/>
      <c r="IGR36" s="50"/>
      <c r="IGS36" s="50"/>
      <c r="IGT36" s="50"/>
      <c r="IGU36" s="50"/>
      <c r="IGV36" s="50"/>
      <c r="IGW36" s="50"/>
      <c r="IGX36" s="50"/>
      <c r="IGY36" s="50"/>
      <c r="IGZ36" s="50"/>
      <c r="IHA36" s="50"/>
      <c r="IHB36" s="50"/>
      <c r="IHC36" s="50"/>
      <c r="IHD36" s="50"/>
      <c r="IHE36" s="50"/>
      <c r="IHF36" s="50"/>
      <c r="IHG36" s="50"/>
      <c r="IHH36" s="50"/>
      <c r="IHI36" s="50"/>
      <c r="IHJ36" s="50"/>
      <c r="IHK36" s="50"/>
      <c r="IHL36" s="50"/>
      <c r="IHM36" s="50"/>
      <c r="IHN36" s="50"/>
      <c r="IHO36" s="50"/>
      <c r="IHP36" s="50"/>
      <c r="IHQ36" s="50"/>
      <c r="IHR36" s="50"/>
      <c r="IHS36" s="50"/>
      <c r="IHT36" s="50"/>
      <c r="IHU36" s="50"/>
      <c r="IHV36" s="50"/>
      <c r="IHW36" s="50"/>
      <c r="IHX36" s="50"/>
      <c r="IHY36" s="50"/>
      <c r="IHZ36" s="50"/>
      <c r="IIA36" s="50"/>
      <c r="IIB36" s="50"/>
      <c r="IIC36" s="50"/>
      <c r="IID36" s="50"/>
      <c r="IIE36" s="50"/>
      <c r="IIF36" s="50"/>
      <c r="IIG36" s="50"/>
      <c r="IIH36" s="50"/>
      <c r="III36" s="50"/>
      <c r="IIJ36" s="50"/>
      <c r="IIK36" s="50"/>
      <c r="IIL36" s="50"/>
      <c r="IIM36" s="50"/>
      <c r="IIN36" s="50"/>
      <c r="IIO36" s="50"/>
      <c r="IIP36" s="50"/>
      <c r="IIQ36" s="50"/>
      <c r="IIR36" s="50"/>
      <c r="IIS36" s="50"/>
      <c r="IIT36" s="50"/>
      <c r="IIU36" s="50"/>
      <c r="IIV36" s="50"/>
      <c r="IIW36" s="50"/>
      <c r="IIX36" s="50"/>
      <c r="IIY36" s="50"/>
      <c r="IIZ36" s="50"/>
      <c r="IJA36" s="50"/>
      <c r="IJB36" s="50"/>
      <c r="IJC36" s="50"/>
      <c r="IJD36" s="50"/>
      <c r="IJE36" s="50"/>
      <c r="IJF36" s="50"/>
      <c r="IJG36" s="50"/>
      <c r="IJH36" s="50"/>
      <c r="IJI36" s="50"/>
      <c r="IJJ36" s="50"/>
      <c r="IJK36" s="50"/>
      <c r="IJL36" s="50"/>
      <c r="IJM36" s="50"/>
      <c r="IJN36" s="50"/>
      <c r="IJO36" s="50"/>
      <c r="IJP36" s="50"/>
      <c r="IJQ36" s="50"/>
      <c r="IJR36" s="50"/>
      <c r="IJS36" s="50"/>
      <c r="IJT36" s="50"/>
      <c r="IJU36" s="50"/>
      <c r="IJV36" s="50"/>
      <c r="IJW36" s="50"/>
      <c r="IJX36" s="50"/>
      <c r="IJY36" s="50"/>
      <c r="IJZ36" s="50"/>
      <c r="IKA36" s="50"/>
      <c r="IKB36" s="50"/>
      <c r="IKC36" s="50"/>
      <c r="IKD36" s="50"/>
      <c r="IKE36" s="50"/>
      <c r="IKF36" s="50"/>
      <c r="IKG36" s="50"/>
      <c r="IKH36" s="50"/>
      <c r="IKI36" s="50"/>
      <c r="IKJ36" s="50"/>
      <c r="IKK36" s="50"/>
      <c r="IKL36" s="50"/>
      <c r="IKM36" s="50"/>
      <c r="IKN36" s="50"/>
      <c r="IKO36" s="50"/>
      <c r="IKP36" s="50"/>
      <c r="IKQ36" s="50"/>
      <c r="IKR36" s="50"/>
      <c r="IKS36" s="50"/>
      <c r="IKT36" s="50"/>
      <c r="IKU36" s="50"/>
      <c r="IKV36" s="50"/>
      <c r="IKW36" s="50"/>
      <c r="IKX36" s="50"/>
      <c r="IKY36" s="50"/>
      <c r="IKZ36" s="50"/>
      <c r="ILA36" s="50"/>
      <c r="ILB36" s="50"/>
      <c r="ILC36" s="50"/>
      <c r="ILD36" s="50"/>
      <c r="ILE36" s="50"/>
      <c r="ILF36" s="50"/>
      <c r="ILG36" s="50"/>
      <c r="ILH36" s="50"/>
      <c r="ILI36" s="50"/>
      <c r="ILJ36" s="50"/>
      <c r="ILK36" s="50"/>
      <c r="ILL36" s="50"/>
      <c r="ILM36" s="50"/>
      <c r="ILN36" s="50"/>
      <c r="ILO36" s="50"/>
      <c r="ILP36" s="50"/>
      <c r="ILQ36" s="50"/>
      <c r="ILR36" s="50"/>
      <c r="ILS36" s="50"/>
      <c r="ILT36" s="50"/>
      <c r="ILU36" s="50"/>
      <c r="ILV36" s="50"/>
      <c r="ILW36" s="50"/>
      <c r="ILX36" s="50"/>
      <c r="ILY36" s="50"/>
      <c r="ILZ36" s="50"/>
      <c r="IMA36" s="50"/>
      <c r="IMB36" s="50"/>
      <c r="IMC36" s="50"/>
      <c r="IMD36" s="50"/>
      <c r="IME36" s="50"/>
      <c r="IMF36" s="50"/>
      <c r="IMG36" s="50"/>
      <c r="IMH36" s="50"/>
      <c r="IMI36" s="50"/>
      <c r="IMJ36" s="50"/>
      <c r="IMK36" s="50"/>
      <c r="IML36" s="50"/>
      <c r="IMM36" s="50"/>
      <c r="IMN36" s="50"/>
      <c r="IMO36" s="50"/>
      <c r="IMP36" s="50"/>
      <c r="IMQ36" s="50"/>
      <c r="IMR36" s="50"/>
      <c r="IMS36" s="50"/>
      <c r="IMT36" s="50"/>
      <c r="IMU36" s="50"/>
      <c r="IMV36" s="50"/>
      <c r="IMW36" s="50"/>
      <c r="IMX36" s="50"/>
      <c r="IMY36" s="50"/>
      <c r="IMZ36" s="50"/>
      <c r="INA36" s="50"/>
      <c r="INB36" s="50"/>
      <c r="INC36" s="50"/>
      <c r="IND36" s="50"/>
      <c r="INE36" s="50"/>
      <c r="INF36" s="50"/>
      <c r="ING36" s="50"/>
      <c r="INH36" s="50"/>
      <c r="INI36" s="50"/>
      <c r="INJ36" s="50"/>
      <c r="INK36" s="50"/>
      <c r="INL36" s="50"/>
      <c r="INM36" s="50"/>
      <c r="INN36" s="50"/>
      <c r="INO36" s="50"/>
      <c r="INP36" s="50"/>
      <c r="INQ36" s="50"/>
      <c r="INR36" s="50"/>
      <c r="INS36" s="50"/>
      <c r="INT36" s="50"/>
      <c r="INU36" s="50"/>
      <c r="INV36" s="50"/>
      <c r="INW36" s="50"/>
      <c r="INX36" s="50"/>
      <c r="INY36" s="50"/>
      <c r="INZ36" s="50"/>
      <c r="IOA36" s="50"/>
      <c r="IOB36" s="50"/>
      <c r="IOC36" s="50"/>
      <c r="IOD36" s="50"/>
      <c r="IOE36" s="50"/>
      <c r="IOF36" s="50"/>
      <c r="IOG36" s="50"/>
      <c r="IOH36" s="50"/>
      <c r="IOI36" s="50"/>
      <c r="IOJ36" s="50"/>
      <c r="IOK36" s="50"/>
      <c r="IOL36" s="50"/>
      <c r="IOM36" s="50"/>
      <c r="ION36" s="50"/>
      <c r="IOO36" s="50"/>
      <c r="IOP36" s="50"/>
      <c r="IOQ36" s="50"/>
      <c r="IOR36" s="50"/>
      <c r="IOS36" s="50"/>
      <c r="IOT36" s="50"/>
      <c r="IOU36" s="50"/>
      <c r="IOV36" s="50"/>
      <c r="IOW36" s="50"/>
      <c r="IOX36" s="50"/>
      <c r="IOY36" s="50"/>
      <c r="IOZ36" s="50"/>
      <c r="IPA36" s="50"/>
      <c r="IPB36" s="50"/>
      <c r="IPC36" s="50"/>
      <c r="IPD36" s="50"/>
      <c r="IPE36" s="50"/>
      <c r="IPF36" s="50"/>
      <c r="IPG36" s="50"/>
      <c r="IPH36" s="50"/>
      <c r="IPI36" s="50"/>
      <c r="IPJ36" s="50"/>
      <c r="IPK36" s="50"/>
      <c r="IPL36" s="50"/>
      <c r="IPM36" s="50"/>
      <c r="IPN36" s="50"/>
      <c r="IPO36" s="50"/>
      <c r="IPP36" s="50"/>
      <c r="IPQ36" s="50"/>
      <c r="IPR36" s="50"/>
      <c r="IPS36" s="50"/>
      <c r="IPT36" s="50"/>
      <c r="IPU36" s="50"/>
      <c r="IPV36" s="50"/>
      <c r="IPW36" s="50"/>
      <c r="IPX36" s="50"/>
      <c r="IPY36" s="50"/>
      <c r="IPZ36" s="50"/>
      <c r="IQA36" s="50"/>
      <c r="IQB36" s="50"/>
      <c r="IQC36" s="50"/>
      <c r="IQD36" s="50"/>
      <c r="IQE36" s="50"/>
      <c r="IQF36" s="50"/>
      <c r="IQG36" s="50"/>
      <c r="IQH36" s="50"/>
      <c r="IQI36" s="50"/>
      <c r="IQJ36" s="50"/>
      <c r="IQK36" s="50"/>
      <c r="IQL36" s="50"/>
      <c r="IQM36" s="50"/>
      <c r="IQN36" s="50"/>
      <c r="IQO36" s="50"/>
      <c r="IQP36" s="50"/>
      <c r="IQQ36" s="50"/>
      <c r="IQR36" s="50"/>
      <c r="IQS36" s="50"/>
      <c r="IQT36" s="50"/>
      <c r="IQU36" s="50"/>
      <c r="IQV36" s="50"/>
      <c r="IQW36" s="50"/>
      <c r="IQX36" s="50"/>
      <c r="IQY36" s="50"/>
      <c r="IQZ36" s="50"/>
      <c r="IRA36" s="50"/>
      <c r="IRB36" s="50"/>
      <c r="IRC36" s="50"/>
      <c r="IRD36" s="50"/>
      <c r="IRE36" s="50"/>
      <c r="IRF36" s="50"/>
      <c r="IRG36" s="50"/>
      <c r="IRH36" s="50"/>
      <c r="IRI36" s="50"/>
      <c r="IRJ36" s="50"/>
      <c r="IRK36" s="50"/>
      <c r="IRL36" s="50"/>
      <c r="IRM36" s="50"/>
      <c r="IRN36" s="50"/>
      <c r="IRO36" s="50"/>
      <c r="IRP36" s="50"/>
      <c r="IRQ36" s="50"/>
      <c r="IRR36" s="50"/>
      <c r="IRS36" s="50"/>
      <c r="IRT36" s="50"/>
      <c r="IRU36" s="50"/>
      <c r="IRV36" s="50"/>
      <c r="IRW36" s="50"/>
      <c r="IRX36" s="50"/>
      <c r="IRY36" s="50"/>
      <c r="IRZ36" s="50"/>
      <c r="ISA36" s="50"/>
      <c r="ISB36" s="50"/>
      <c r="ISC36" s="50"/>
      <c r="ISD36" s="50"/>
      <c r="ISE36" s="50"/>
      <c r="ISF36" s="50"/>
      <c r="ISG36" s="50"/>
      <c r="ISH36" s="50"/>
      <c r="ISI36" s="50"/>
      <c r="ISJ36" s="50"/>
      <c r="ISK36" s="50"/>
      <c r="ISL36" s="50"/>
      <c r="ISM36" s="50"/>
      <c r="ISN36" s="50"/>
      <c r="ISO36" s="50"/>
      <c r="ISP36" s="50"/>
      <c r="ISQ36" s="50"/>
      <c r="ISR36" s="50"/>
      <c r="ISS36" s="50"/>
      <c r="IST36" s="50"/>
      <c r="ISU36" s="50"/>
      <c r="ISV36" s="50"/>
      <c r="ISW36" s="50"/>
      <c r="ISX36" s="50"/>
      <c r="ISY36" s="50"/>
      <c r="ISZ36" s="50"/>
      <c r="ITA36" s="50"/>
      <c r="ITB36" s="50"/>
      <c r="ITC36" s="50"/>
      <c r="ITD36" s="50"/>
      <c r="ITE36" s="50"/>
      <c r="ITF36" s="50"/>
      <c r="ITG36" s="50"/>
      <c r="ITH36" s="50"/>
      <c r="ITI36" s="50"/>
      <c r="ITJ36" s="50"/>
      <c r="ITK36" s="50"/>
      <c r="ITL36" s="50"/>
      <c r="ITM36" s="50"/>
      <c r="ITN36" s="50"/>
      <c r="ITO36" s="50"/>
      <c r="ITP36" s="50"/>
      <c r="ITQ36" s="50"/>
      <c r="ITR36" s="50"/>
      <c r="ITS36" s="50"/>
      <c r="ITT36" s="50"/>
      <c r="ITU36" s="50"/>
      <c r="ITV36" s="50"/>
      <c r="ITW36" s="50"/>
      <c r="ITX36" s="50"/>
      <c r="ITY36" s="50"/>
      <c r="ITZ36" s="50"/>
      <c r="IUA36" s="50"/>
      <c r="IUB36" s="50"/>
      <c r="IUC36" s="50"/>
      <c r="IUD36" s="50"/>
      <c r="IUE36" s="50"/>
      <c r="IUF36" s="50"/>
      <c r="IUG36" s="50"/>
      <c r="IUH36" s="50"/>
      <c r="IUI36" s="50"/>
      <c r="IUJ36" s="50"/>
      <c r="IUK36" s="50"/>
      <c r="IUL36" s="50"/>
      <c r="IUM36" s="50"/>
      <c r="IUN36" s="50"/>
      <c r="IUO36" s="50"/>
      <c r="IUP36" s="50"/>
      <c r="IUQ36" s="50"/>
      <c r="IUR36" s="50"/>
      <c r="IUS36" s="50"/>
      <c r="IUT36" s="50"/>
      <c r="IUU36" s="50"/>
      <c r="IUV36" s="50"/>
      <c r="IUW36" s="50"/>
      <c r="IUX36" s="50"/>
      <c r="IUY36" s="50"/>
      <c r="IUZ36" s="50"/>
      <c r="IVA36" s="50"/>
      <c r="IVB36" s="50"/>
      <c r="IVC36" s="50"/>
      <c r="IVD36" s="50"/>
      <c r="IVE36" s="50"/>
      <c r="IVF36" s="50"/>
      <c r="IVG36" s="50"/>
      <c r="IVH36" s="50"/>
      <c r="IVI36" s="50"/>
      <c r="IVJ36" s="50"/>
      <c r="IVK36" s="50"/>
      <c r="IVL36" s="50"/>
      <c r="IVM36" s="50"/>
      <c r="IVN36" s="50"/>
      <c r="IVO36" s="50"/>
      <c r="IVP36" s="50"/>
      <c r="IVQ36" s="50"/>
      <c r="IVR36" s="50"/>
      <c r="IVS36" s="50"/>
      <c r="IVT36" s="50"/>
      <c r="IVU36" s="50"/>
      <c r="IVV36" s="50"/>
      <c r="IVW36" s="50"/>
      <c r="IVX36" s="50"/>
      <c r="IVY36" s="50"/>
      <c r="IVZ36" s="50"/>
      <c r="IWA36" s="50"/>
      <c r="IWB36" s="50"/>
      <c r="IWC36" s="50"/>
      <c r="IWD36" s="50"/>
      <c r="IWE36" s="50"/>
      <c r="IWF36" s="50"/>
      <c r="IWG36" s="50"/>
      <c r="IWH36" s="50"/>
      <c r="IWI36" s="50"/>
      <c r="IWJ36" s="50"/>
      <c r="IWK36" s="50"/>
      <c r="IWL36" s="50"/>
      <c r="IWM36" s="50"/>
      <c r="IWN36" s="50"/>
      <c r="IWO36" s="50"/>
      <c r="IWP36" s="50"/>
      <c r="IWQ36" s="50"/>
      <c r="IWR36" s="50"/>
      <c r="IWS36" s="50"/>
      <c r="IWT36" s="50"/>
      <c r="IWU36" s="50"/>
      <c r="IWV36" s="50"/>
      <c r="IWW36" s="50"/>
      <c r="IWX36" s="50"/>
      <c r="IWY36" s="50"/>
      <c r="IWZ36" s="50"/>
      <c r="IXA36" s="50"/>
      <c r="IXB36" s="50"/>
      <c r="IXC36" s="50"/>
      <c r="IXD36" s="50"/>
      <c r="IXE36" s="50"/>
      <c r="IXF36" s="50"/>
      <c r="IXG36" s="50"/>
      <c r="IXH36" s="50"/>
      <c r="IXI36" s="50"/>
      <c r="IXJ36" s="50"/>
      <c r="IXK36" s="50"/>
      <c r="IXL36" s="50"/>
      <c r="IXM36" s="50"/>
      <c r="IXN36" s="50"/>
      <c r="IXO36" s="50"/>
      <c r="IXP36" s="50"/>
      <c r="IXQ36" s="50"/>
      <c r="IXR36" s="50"/>
      <c r="IXS36" s="50"/>
      <c r="IXT36" s="50"/>
      <c r="IXU36" s="50"/>
      <c r="IXV36" s="50"/>
      <c r="IXW36" s="50"/>
      <c r="IXX36" s="50"/>
      <c r="IXY36" s="50"/>
      <c r="IXZ36" s="50"/>
      <c r="IYA36" s="50"/>
      <c r="IYB36" s="50"/>
      <c r="IYC36" s="50"/>
      <c r="IYD36" s="50"/>
      <c r="IYE36" s="50"/>
      <c r="IYF36" s="50"/>
      <c r="IYG36" s="50"/>
      <c r="IYH36" s="50"/>
      <c r="IYI36" s="50"/>
      <c r="IYJ36" s="50"/>
      <c r="IYK36" s="50"/>
      <c r="IYL36" s="50"/>
      <c r="IYM36" s="50"/>
      <c r="IYN36" s="50"/>
      <c r="IYO36" s="50"/>
      <c r="IYP36" s="50"/>
      <c r="IYQ36" s="50"/>
      <c r="IYR36" s="50"/>
      <c r="IYS36" s="50"/>
      <c r="IYT36" s="50"/>
      <c r="IYU36" s="50"/>
      <c r="IYV36" s="50"/>
      <c r="IYW36" s="50"/>
      <c r="IYX36" s="50"/>
      <c r="IYY36" s="50"/>
      <c r="IYZ36" s="50"/>
      <c r="IZA36" s="50"/>
      <c r="IZB36" s="50"/>
      <c r="IZC36" s="50"/>
      <c r="IZD36" s="50"/>
      <c r="IZE36" s="50"/>
      <c r="IZF36" s="50"/>
      <c r="IZG36" s="50"/>
      <c r="IZH36" s="50"/>
      <c r="IZI36" s="50"/>
      <c r="IZJ36" s="50"/>
      <c r="IZK36" s="50"/>
      <c r="IZL36" s="50"/>
      <c r="IZM36" s="50"/>
      <c r="IZN36" s="50"/>
      <c r="IZO36" s="50"/>
      <c r="IZP36" s="50"/>
      <c r="IZQ36" s="50"/>
      <c r="IZR36" s="50"/>
      <c r="IZS36" s="50"/>
      <c r="IZT36" s="50"/>
      <c r="IZU36" s="50"/>
      <c r="IZV36" s="50"/>
      <c r="IZW36" s="50"/>
      <c r="IZX36" s="50"/>
      <c r="IZY36" s="50"/>
      <c r="IZZ36" s="50"/>
      <c r="JAA36" s="50"/>
      <c r="JAB36" s="50"/>
      <c r="JAC36" s="50"/>
      <c r="JAD36" s="50"/>
      <c r="JAE36" s="50"/>
      <c r="JAF36" s="50"/>
      <c r="JAG36" s="50"/>
      <c r="JAH36" s="50"/>
      <c r="JAI36" s="50"/>
      <c r="JAJ36" s="50"/>
      <c r="JAK36" s="50"/>
      <c r="JAL36" s="50"/>
      <c r="JAM36" s="50"/>
      <c r="JAN36" s="50"/>
      <c r="JAO36" s="50"/>
      <c r="JAP36" s="50"/>
      <c r="JAQ36" s="50"/>
      <c r="JAR36" s="50"/>
      <c r="JAS36" s="50"/>
      <c r="JAT36" s="50"/>
      <c r="JAU36" s="50"/>
      <c r="JAV36" s="50"/>
      <c r="JAW36" s="50"/>
      <c r="JAX36" s="50"/>
      <c r="JAY36" s="50"/>
      <c r="JAZ36" s="50"/>
      <c r="JBA36" s="50"/>
      <c r="JBB36" s="50"/>
      <c r="JBC36" s="50"/>
      <c r="JBD36" s="50"/>
      <c r="JBE36" s="50"/>
      <c r="JBF36" s="50"/>
      <c r="JBG36" s="50"/>
      <c r="JBH36" s="50"/>
      <c r="JBI36" s="50"/>
      <c r="JBJ36" s="50"/>
      <c r="JBK36" s="50"/>
      <c r="JBL36" s="50"/>
      <c r="JBM36" s="50"/>
      <c r="JBN36" s="50"/>
      <c r="JBO36" s="50"/>
      <c r="JBP36" s="50"/>
      <c r="JBQ36" s="50"/>
      <c r="JBR36" s="50"/>
      <c r="JBS36" s="50"/>
      <c r="JBT36" s="50"/>
      <c r="JBU36" s="50"/>
      <c r="JBV36" s="50"/>
      <c r="JBW36" s="50"/>
      <c r="JBX36" s="50"/>
      <c r="JBY36" s="50"/>
      <c r="JBZ36" s="50"/>
      <c r="JCA36" s="50"/>
      <c r="JCB36" s="50"/>
      <c r="JCC36" s="50"/>
      <c r="JCD36" s="50"/>
      <c r="JCE36" s="50"/>
      <c r="JCF36" s="50"/>
      <c r="JCG36" s="50"/>
      <c r="JCH36" s="50"/>
      <c r="JCI36" s="50"/>
      <c r="JCJ36" s="50"/>
      <c r="JCK36" s="50"/>
      <c r="JCL36" s="50"/>
      <c r="JCM36" s="50"/>
      <c r="JCN36" s="50"/>
      <c r="JCO36" s="50"/>
      <c r="JCP36" s="50"/>
      <c r="JCQ36" s="50"/>
      <c r="JCR36" s="50"/>
      <c r="JCS36" s="50"/>
      <c r="JCT36" s="50"/>
      <c r="JCU36" s="50"/>
      <c r="JCV36" s="50"/>
      <c r="JCW36" s="50"/>
      <c r="JCX36" s="50"/>
      <c r="JCY36" s="50"/>
      <c r="JCZ36" s="50"/>
      <c r="JDA36" s="50"/>
      <c r="JDB36" s="50"/>
      <c r="JDC36" s="50"/>
      <c r="JDD36" s="50"/>
      <c r="JDE36" s="50"/>
      <c r="JDF36" s="50"/>
      <c r="JDG36" s="50"/>
      <c r="JDH36" s="50"/>
      <c r="JDI36" s="50"/>
      <c r="JDJ36" s="50"/>
      <c r="JDK36" s="50"/>
      <c r="JDL36" s="50"/>
      <c r="JDM36" s="50"/>
      <c r="JDN36" s="50"/>
      <c r="JDO36" s="50"/>
      <c r="JDP36" s="50"/>
      <c r="JDQ36" s="50"/>
      <c r="JDR36" s="50"/>
      <c r="JDS36" s="50"/>
      <c r="JDT36" s="50"/>
      <c r="JDU36" s="50"/>
      <c r="JDV36" s="50"/>
      <c r="JDW36" s="50"/>
      <c r="JDX36" s="50"/>
      <c r="JDY36" s="50"/>
      <c r="JDZ36" s="50"/>
      <c r="JEA36" s="50"/>
      <c r="JEB36" s="50"/>
      <c r="JEC36" s="50"/>
      <c r="JED36" s="50"/>
      <c r="JEE36" s="50"/>
      <c r="JEF36" s="50"/>
      <c r="JEG36" s="50"/>
      <c r="JEH36" s="50"/>
      <c r="JEI36" s="50"/>
      <c r="JEJ36" s="50"/>
      <c r="JEK36" s="50"/>
      <c r="JEL36" s="50"/>
      <c r="JEM36" s="50"/>
      <c r="JEN36" s="50"/>
      <c r="JEO36" s="50"/>
      <c r="JEP36" s="50"/>
      <c r="JEQ36" s="50"/>
      <c r="JER36" s="50"/>
      <c r="JES36" s="50"/>
      <c r="JET36" s="50"/>
      <c r="JEU36" s="50"/>
      <c r="JEV36" s="50"/>
      <c r="JEW36" s="50"/>
      <c r="JEX36" s="50"/>
      <c r="JEY36" s="50"/>
      <c r="JEZ36" s="50"/>
      <c r="JFA36" s="50"/>
      <c r="JFB36" s="50"/>
      <c r="JFC36" s="50"/>
      <c r="JFD36" s="50"/>
      <c r="JFE36" s="50"/>
      <c r="JFF36" s="50"/>
      <c r="JFG36" s="50"/>
      <c r="JFH36" s="50"/>
      <c r="JFI36" s="50"/>
      <c r="JFJ36" s="50"/>
      <c r="JFK36" s="50"/>
      <c r="JFL36" s="50"/>
      <c r="JFM36" s="50"/>
      <c r="JFN36" s="50"/>
      <c r="JFO36" s="50"/>
      <c r="JFP36" s="50"/>
      <c r="JFQ36" s="50"/>
      <c r="JFR36" s="50"/>
      <c r="JFS36" s="50"/>
      <c r="JFT36" s="50"/>
      <c r="JFU36" s="50"/>
      <c r="JFV36" s="50"/>
      <c r="JFW36" s="50"/>
      <c r="JFX36" s="50"/>
      <c r="JFY36" s="50"/>
      <c r="JFZ36" s="50"/>
      <c r="JGA36" s="50"/>
      <c r="JGB36" s="50"/>
      <c r="JGC36" s="50"/>
      <c r="JGD36" s="50"/>
      <c r="JGE36" s="50"/>
      <c r="JGF36" s="50"/>
      <c r="JGG36" s="50"/>
      <c r="JGH36" s="50"/>
      <c r="JGI36" s="50"/>
      <c r="JGJ36" s="50"/>
      <c r="JGK36" s="50"/>
      <c r="JGL36" s="50"/>
      <c r="JGM36" s="50"/>
      <c r="JGN36" s="50"/>
      <c r="JGO36" s="50"/>
      <c r="JGP36" s="50"/>
      <c r="JGQ36" s="50"/>
      <c r="JGR36" s="50"/>
      <c r="JGS36" s="50"/>
      <c r="JGT36" s="50"/>
      <c r="JGU36" s="50"/>
      <c r="JGV36" s="50"/>
      <c r="JGW36" s="50"/>
      <c r="JGX36" s="50"/>
      <c r="JGY36" s="50"/>
      <c r="JGZ36" s="50"/>
      <c r="JHA36" s="50"/>
      <c r="JHB36" s="50"/>
      <c r="JHC36" s="50"/>
      <c r="JHD36" s="50"/>
      <c r="JHE36" s="50"/>
      <c r="JHF36" s="50"/>
      <c r="JHG36" s="50"/>
      <c r="JHH36" s="50"/>
      <c r="JHI36" s="50"/>
      <c r="JHJ36" s="50"/>
      <c r="JHK36" s="50"/>
      <c r="JHL36" s="50"/>
      <c r="JHM36" s="50"/>
      <c r="JHN36" s="50"/>
      <c r="JHO36" s="50"/>
      <c r="JHP36" s="50"/>
      <c r="JHQ36" s="50"/>
      <c r="JHR36" s="50"/>
      <c r="JHS36" s="50"/>
      <c r="JHT36" s="50"/>
      <c r="JHU36" s="50"/>
      <c r="JHV36" s="50"/>
      <c r="JHW36" s="50"/>
      <c r="JHX36" s="50"/>
      <c r="JHY36" s="50"/>
      <c r="JHZ36" s="50"/>
      <c r="JIA36" s="50"/>
      <c r="JIB36" s="50"/>
      <c r="JIC36" s="50"/>
      <c r="JID36" s="50"/>
      <c r="JIE36" s="50"/>
      <c r="JIF36" s="50"/>
      <c r="JIG36" s="50"/>
      <c r="JIH36" s="50"/>
      <c r="JII36" s="50"/>
      <c r="JIJ36" s="50"/>
      <c r="JIK36" s="50"/>
      <c r="JIL36" s="50"/>
      <c r="JIM36" s="50"/>
      <c r="JIN36" s="50"/>
      <c r="JIO36" s="50"/>
      <c r="JIP36" s="50"/>
      <c r="JIQ36" s="50"/>
      <c r="JIR36" s="50"/>
      <c r="JIS36" s="50"/>
      <c r="JIT36" s="50"/>
      <c r="JIU36" s="50"/>
      <c r="JIV36" s="50"/>
      <c r="JIW36" s="50"/>
      <c r="JIX36" s="50"/>
      <c r="JIY36" s="50"/>
      <c r="JIZ36" s="50"/>
      <c r="JJA36" s="50"/>
      <c r="JJB36" s="50"/>
      <c r="JJC36" s="50"/>
      <c r="JJD36" s="50"/>
      <c r="JJE36" s="50"/>
      <c r="JJF36" s="50"/>
      <c r="JJG36" s="50"/>
      <c r="JJH36" s="50"/>
      <c r="JJI36" s="50"/>
      <c r="JJJ36" s="50"/>
      <c r="JJK36" s="50"/>
      <c r="JJL36" s="50"/>
      <c r="JJM36" s="50"/>
      <c r="JJN36" s="50"/>
      <c r="JJO36" s="50"/>
      <c r="JJP36" s="50"/>
      <c r="JJQ36" s="50"/>
      <c r="JJR36" s="50"/>
      <c r="JJS36" s="50"/>
      <c r="JJT36" s="50"/>
      <c r="JJU36" s="50"/>
      <c r="JJV36" s="50"/>
      <c r="JJW36" s="50"/>
      <c r="JJX36" s="50"/>
      <c r="JJY36" s="50"/>
      <c r="JJZ36" s="50"/>
      <c r="JKA36" s="50"/>
      <c r="JKB36" s="50"/>
      <c r="JKC36" s="50"/>
      <c r="JKD36" s="50"/>
      <c r="JKE36" s="50"/>
      <c r="JKF36" s="50"/>
      <c r="JKG36" s="50"/>
      <c r="JKH36" s="50"/>
      <c r="JKI36" s="50"/>
      <c r="JKJ36" s="50"/>
      <c r="JKK36" s="50"/>
      <c r="JKL36" s="50"/>
      <c r="JKM36" s="50"/>
      <c r="JKN36" s="50"/>
      <c r="JKO36" s="50"/>
      <c r="JKP36" s="50"/>
      <c r="JKQ36" s="50"/>
      <c r="JKR36" s="50"/>
      <c r="JKS36" s="50"/>
      <c r="JKT36" s="50"/>
      <c r="JKU36" s="50"/>
      <c r="JKV36" s="50"/>
      <c r="JKW36" s="50"/>
      <c r="JKX36" s="50"/>
      <c r="JKY36" s="50"/>
      <c r="JKZ36" s="50"/>
      <c r="JLA36" s="50"/>
      <c r="JLB36" s="50"/>
      <c r="JLC36" s="50"/>
      <c r="JLD36" s="50"/>
      <c r="JLE36" s="50"/>
      <c r="JLF36" s="50"/>
      <c r="JLG36" s="50"/>
      <c r="JLH36" s="50"/>
      <c r="JLI36" s="50"/>
      <c r="JLJ36" s="50"/>
      <c r="JLK36" s="50"/>
      <c r="JLL36" s="50"/>
      <c r="JLM36" s="50"/>
      <c r="JLN36" s="50"/>
      <c r="JLO36" s="50"/>
      <c r="JLP36" s="50"/>
      <c r="JLQ36" s="50"/>
      <c r="JLR36" s="50"/>
      <c r="JLS36" s="50"/>
      <c r="JLT36" s="50"/>
      <c r="JLU36" s="50"/>
      <c r="JLV36" s="50"/>
      <c r="JLW36" s="50"/>
      <c r="JLX36" s="50"/>
      <c r="JLY36" s="50"/>
      <c r="JLZ36" s="50"/>
      <c r="JMA36" s="50"/>
      <c r="JMB36" s="50"/>
      <c r="JMC36" s="50"/>
      <c r="JMD36" s="50"/>
      <c r="JME36" s="50"/>
      <c r="JMF36" s="50"/>
      <c r="JMG36" s="50"/>
      <c r="JMH36" s="50"/>
      <c r="JMI36" s="50"/>
      <c r="JMJ36" s="50"/>
      <c r="JMK36" s="50"/>
      <c r="JML36" s="50"/>
      <c r="JMM36" s="50"/>
      <c r="JMN36" s="50"/>
      <c r="JMO36" s="50"/>
      <c r="JMP36" s="50"/>
      <c r="JMQ36" s="50"/>
      <c r="JMR36" s="50"/>
      <c r="JMS36" s="50"/>
      <c r="JMT36" s="50"/>
      <c r="JMU36" s="50"/>
      <c r="JMV36" s="50"/>
      <c r="JMW36" s="50"/>
      <c r="JMX36" s="50"/>
      <c r="JMY36" s="50"/>
      <c r="JMZ36" s="50"/>
      <c r="JNA36" s="50"/>
      <c r="JNB36" s="50"/>
      <c r="JNC36" s="50"/>
      <c r="JND36" s="50"/>
      <c r="JNE36" s="50"/>
      <c r="JNF36" s="50"/>
      <c r="JNG36" s="50"/>
      <c r="JNH36" s="50"/>
      <c r="JNI36" s="50"/>
      <c r="JNJ36" s="50"/>
      <c r="JNK36" s="50"/>
      <c r="JNL36" s="50"/>
      <c r="JNM36" s="50"/>
      <c r="JNN36" s="50"/>
      <c r="JNO36" s="50"/>
      <c r="JNP36" s="50"/>
      <c r="JNQ36" s="50"/>
      <c r="JNR36" s="50"/>
      <c r="JNS36" s="50"/>
      <c r="JNT36" s="50"/>
      <c r="JNU36" s="50"/>
      <c r="JNV36" s="50"/>
      <c r="JNW36" s="50"/>
      <c r="JNX36" s="50"/>
      <c r="JNY36" s="50"/>
      <c r="JNZ36" s="50"/>
      <c r="JOA36" s="50"/>
      <c r="JOB36" s="50"/>
      <c r="JOC36" s="50"/>
      <c r="JOD36" s="50"/>
      <c r="JOE36" s="50"/>
      <c r="JOF36" s="50"/>
      <c r="JOG36" s="50"/>
      <c r="JOH36" s="50"/>
      <c r="JOI36" s="50"/>
      <c r="JOJ36" s="50"/>
      <c r="JOK36" s="50"/>
      <c r="JOL36" s="50"/>
      <c r="JOM36" s="50"/>
      <c r="JON36" s="50"/>
      <c r="JOO36" s="50"/>
      <c r="JOP36" s="50"/>
      <c r="JOQ36" s="50"/>
      <c r="JOR36" s="50"/>
      <c r="JOS36" s="50"/>
      <c r="JOT36" s="50"/>
      <c r="JOU36" s="50"/>
      <c r="JOV36" s="50"/>
      <c r="JOW36" s="50"/>
      <c r="JOX36" s="50"/>
      <c r="JOY36" s="50"/>
      <c r="JOZ36" s="50"/>
      <c r="JPA36" s="50"/>
      <c r="JPB36" s="50"/>
      <c r="JPC36" s="50"/>
      <c r="JPD36" s="50"/>
      <c r="JPE36" s="50"/>
      <c r="JPF36" s="50"/>
      <c r="JPG36" s="50"/>
      <c r="JPH36" s="50"/>
      <c r="JPI36" s="50"/>
      <c r="JPJ36" s="50"/>
      <c r="JPK36" s="50"/>
      <c r="JPL36" s="50"/>
      <c r="JPM36" s="50"/>
      <c r="JPN36" s="50"/>
      <c r="JPO36" s="50"/>
      <c r="JPP36" s="50"/>
      <c r="JPQ36" s="50"/>
      <c r="JPR36" s="50"/>
      <c r="JPS36" s="50"/>
      <c r="JPT36" s="50"/>
      <c r="JPU36" s="50"/>
      <c r="JPV36" s="50"/>
      <c r="JPW36" s="50"/>
      <c r="JPX36" s="50"/>
      <c r="JPY36" s="50"/>
      <c r="JPZ36" s="50"/>
      <c r="JQA36" s="50"/>
      <c r="JQB36" s="50"/>
      <c r="JQC36" s="50"/>
      <c r="JQD36" s="50"/>
      <c r="JQE36" s="50"/>
      <c r="JQF36" s="50"/>
      <c r="JQG36" s="50"/>
      <c r="JQH36" s="50"/>
      <c r="JQI36" s="50"/>
      <c r="JQJ36" s="50"/>
      <c r="JQK36" s="50"/>
      <c r="JQL36" s="50"/>
      <c r="JQM36" s="50"/>
      <c r="JQN36" s="50"/>
      <c r="JQO36" s="50"/>
      <c r="JQP36" s="50"/>
      <c r="JQQ36" s="50"/>
      <c r="JQR36" s="50"/>
      <c r="JQS36" s="50"/>
      <c r="JQT36" s="50"/>
      <c r="JQU36" s="50"/>
      <c r="JQV36" s="50"/>
      <c r="JQW36" s="50"/>
      <c r="JQX36" s="50"/>
      <c r="JQY36" s="50"/>
      <c r="JQZ36" s="50"/>
      <c r="JRA36" s="50"/>
      <c r="JRB36" s="50"/>
      <c r="JRC36" s="50"/>
      <c r="JRD36" s="50"/>
      <c r="JRE36" s="50"/>
      <c r="JRF36" s="50"/>
      <c r="JRG36" s="50"/>
      <c r="JRH36" s="50"/>
      <c r="JRI36" s="50"/>
      <c r="JRJ36" s="50"/>
      <c r="JRK36" s="50"/>
      <c r="JRL36" s="50"/>
      <c r="JRM36" s="50"/>
      <c r="JRN36" s="50"/>
      <c r="JRO36" s="50"/>
      <c r="JRP36" s="50"/>
      <c r="JRQ36" s="50"/>
      <c r="JRR36" s="50"/>
      <c r="JRS36" s="50"/>
      <c r="JRT36" s="50"/>
      <c r="JRU36" s="50"/>
      <c r="JRV36" s="50"/>
      <c r="JRW36" s="50"/>
      <c r="JRX36" s="50"/>
      <c r="JRY36" s="50"/>
      <c r="JRZ36" s="50"/>
      <c r="JSA36" s="50"/>
      <c r="JSB36" s="50"/>
      <c r="JSC36" s="50"/>
      <c r="JSD36" s="50"/>
      <c r="JSE36" s="50"/>
      <c r="JSF36" s="50"/>
      <c r="JSG36" s="50"/>
      <c r="JSH36" s="50"/>
      <c r="JSI36" s="50"/>
      <c r="JSJ36" s="50"/>
      <c r="JSK36" s="50"/>
      <c r="JSL36" s="50"/>
      <c r="JSM36" s="50"/>
      <c r="JSN36" s="50"/>
      <c r="JSO36" s="50"/>
      <c r="JSP36" s="50"/>
      <c r="JSQ36" s="50"/>
      <c r="JSR36" s="50"/>
      <c r="JSS36" s="50"/>
      <c r="JST36" s="50"/>
      <c r="JSU36" s="50"/>
      <c r="JSV36" s="50"/>
      <c r="JSW36" s="50"/>
      <c r="JSX36" s="50"/>
      <c r="JSY36" s="50"/>
      <c r="JSZ36" s="50"/>
      <c r="JTA36" s="50"/>
      <c r="JTB36" s="50"/>
      <c r="JTC36" s="50"/>
      <c r="JTD36" s="50"/>
      <c r="JTE36" s="50"/>
      <c r="JTF36" s="50"/>
      <c r="JTG36" s="50"/>
      <c r="JTH36" s="50"/>
      <c r="JTI36" s="50"/>
      <c r="JTJ36" s="50"/>
      <c r="JTK36" s="50"/>
      <c r="JTL36" s="50"/>
      <c r="JTM36" s="50"/>
      <c r="JTN36" s="50"/>
      <c r="JTO36" s="50"/>
      <c r="JTP36" s="50"/>
      <c r="JTQ36" s="50"/>
      <c r="JTR36" s="50"/>
      <c r="JTS36" s="50"/>
      <c r="JTT36" s="50"/>
      <c r="JTU36" s="50"/>
      <c r="JTV36" s="50"/>
      <c r="JTW36" s="50"/>
      <c r="JTX36" s="50"/>
      <c r="JTY36" s="50"/>
      <c r="JTZ36" s="50"/>
      <c r="JUA36" s="50"/>
      <c r="JUB36" s="50"/>
      <c r="JUC36" s="50"/>
      <c r="JUD36" s="50"/>
      <c r="JUE36" s="50"/>
      <c r="JUF36" s="50"/>
      <c r="JUG36" s="50"/>
      <c r="JUH36" s="50"/>
      <c r="JUI36" s="50"/>
      <c r="JUJ36" s="50"/>
      <c r="JUK36" s="50"/>
      <c r="JUL36" s="50"/>
      <c r="JUM36" s="50"/>
      <c r="JUN36" s="50"/>
      <c r="JUO36" s="50"/>
      <c r="JUP36" s="50"/>
      <c r="JUQ36" s="50"/>
      <c r="JUR36" s="50"/>
      <c r="JUS36" s="50"/>
      <c r="JUT36" s="50"/>
      <c r="JUU36" s="50"/>
      <c r="JUV36" s="50"/>
      <c r="JUW36" s="50"/>
      <c r="JUX36" s="50"/>
      <c r="JUY36" s="50"/>
      <c r="JUZ36" s="50"/>
      <c r="JVA36" s="50"/>
      <c r="JVB36" s="50"/>
      <c r="JVC36" s="50"/>
      <c r="JVD36" s="50"/>
      <c r="JVE36" s="50"/>
      <c r="JVF36" s="50"/>
      <c r="JVG36" s="50"/>
      <c r="JVH36" s="50"/>
      <c r="JVI36" s="50"/>
      <c r="JVJ36" s="50"/>
      <c r="JVK36" s="50"/>
      <c r="JVL36" s="50"/>
      <c r="JVM36" s="50"/>
      <c r="JVN36" s="50"/>
      <c r="JVO36" s="50"/>
      <c r="JVP36" s="50"/>
      <c r="JVQ36" s="50"/>
      <c r="JVR36" s="50"/>
      <c r="JVS36" s="50"/>
      <c r="JVT36" s="50"/>
      <c r="JVU36" s="50"/>
      <c r="JVV36" s="50"/>
      <c r="JVW36" s="50"/>
      <c r="JVX36" s="50"/>
      <c r="JVY36" s="50"/>
      <c r="JVZ36" s="50"/>
      <c r="JWA36" s="50"/>
      <c r="JWB36" s="50"/>
      <c r="JWC36" s="50"/>
      <c r="JWD36" s="50"/>
      <c r="JWE36" s="50"/>
      <c r="JWF36" s="50"/>
      <c r="JWG36" s="50"/>
      <c r="JWH36" s="50"/>
      <c r="JWI36" s="50"/>
      <c r="JWJ36" s="50"/>
      <c r="JWK36" s="50"/>
      <c r="JWL36" s="50"/>
      <c r="JWM36" s="50"/>
      <c r="JWN36" s="50"/>
      <c r="JWO36" s="50"/>
      <c r="JWP36" s="50"/>
      <c r="JWQ36" s="50"/>
      <c r="JWR36" s="50"/>
      <c r="JWS36" s="50"/>
      <c r="JWT36" s="50"/>
      <c r="JWU36" s="50"/>
      <c r="JWV36" s="50"/>
      <c r="JWW36" s="50"/>
      <c r="JWX36" s="50"/>
      <c r="JWY36" s="50"/>
      <c r="JWZ36" s="50"/>
      <c r="JXA36" s="50"/>
      <c r="JXB36" s="50"/>
      <c r="JXC36" s="50"/>
      <c r="JXD36" s="50"/>
      <c r="JXE36" s="50"/>
      <c r="JXF36" s="50"/>
      <c r="JXG36" s="50"/>
      <c r="JXH36" s="50"/>
      <c r="JXI36" s="50"/>
      <c r="JXJ36" s="50"/>
      <c r="JXK36" s="50"/>
      <c r="JXL36" s="50"/>
      <c r="JXM36" s="50"/>
      <c r="JXN36" s="50"/>
      <c r="JXO36" s="50"/>
      <c r="JXP36" s="50"/>
      <c r="JXQ36" s="50"/>
      <c r="JXR36" s="50"/>
      <c r="JXS36" s="50"/>
      <c r="JXT36" s="50"/>
      <c r="JXU36" s="50"/>
      <c r="JXV36" s="50"/>
      <c r="JXW36" s="50"/>
      <c r="JXX36" s="50"/>
      <c r="JXY36" s="50"/>
      <c r="JXZ36" s="50"/>
      <c r="JYA36" s="50"/>
      <c r="JYB36" s="50"/>
      <c r="JYC36" s="50"/>
      <c r="JYD36" s="50"/>
      <c r="JYE36" s="50"/>
      <c r="JYF36" s="50"/>
      <c r="JYG36" s="50"/>
      <c r="JYH36" s="50"/>
      <c r="JYI36" s="50"/>
      <c r="JYJ36" s="50"/>
      <c r="JYK36" s="50"/>
      <c r="JYL36" s="50"/>
      <c r="JYM36" s="50"/>
      <c r="JYN36" s="50"/>
      <c r="JYO36" s="50"/>
      <c r="JYP36" s="50"/>
      <c r="JYQ36" s="50"/>
      <c r="JYR36" s="50"/>
      <c r="JYS36" s="50"/>
      <c r="JYT36" s="50"/>
      <c r="JYU36" s="50"/>
      <c r="JYV36" s="50"/>
      <c r="JYW36" s="50"/>
      <c r="JYX36" s="50"/>
      <c r="JYY36" s="50"/>
      <c r="JYZ36" s="50"/>
      <c r="JZA36" s="50"/>
      <c r="JZB36" s="50"/>
      <c r="JZC36" s="50"/>
      <c r="JZD36" s="50"/>
      <c r="JZE36" s="50"/>
      <c r="JZF36" s="50"/>
      <c r="JZG36" s="50"/>
      <c r="JZH36" s="50"/>
      <c r="JZI36" s="50"/>
      <c r="JZJ36" s="50"/>
      <c r="JZK36" s="50"/>
      <c r="JZL36" s="50"/>
      <c r="JZM36" s="50"/>
      <c r="JZN36" s="50"/>
      <c r="JZO36" s="50"/>
      <c r="JZP36" s="50"/>
      <c r="JZQ36" s="50"/>
      <c r="JZR36" s="50"/>
      <c r="JZS36" s="50"/>
      <c r="JZT36" s="50"/>
      <c r="JZU36" s="50"/>
      <c r="JZV36" s="50"/>
      <c r="JZW36" s="50"/>
      <c r="JZX36" s="50"/>
      <c r="JZY36" s="50"/>
      <c r="JZZ36" s="50"/>
      <c r="KAA36" s="50"/>
      <c r="KAB36" s="50"/>
      <c r="KAC36" s="50"/>
      <c r="KAD36" s="50"/>
      <c r="KAE36" s="50"/>
      <c r="KAF36" s="50"/>
      <c r="KAG36" s="50"/>
      <c r="KAH36" s="50"/>
      <c r="KAI36" s="50"/>
      <c r="KAJ36" s="50"/>
      <c r="KAK36" s="50"/>
      <c r="KAL36" s="50"/>
      <c r="KAM36" s="50"/>
      <c r="KAN36" s="50"/>
      <c r="KAO36" s="50"/>
      <c r="KAP36" s="50"/>
      <c r="KAQ36" s="50"/>
      <c r="KAR36" s="50"/>
      <c r="KAS36" s="50"/>
      <c r="KAT36" s="50"/>
      <c r="KAU36" s="50"/>
      <c r="KAV36" s="50"/>
      <c r="KAW36" s="50"/>
      <c r="KAX36" s="50"/>
      <c r="KAY36" s="50"/>
      <c r="KAZ36" s="50"/>
      <c r="KBA36" s="50"/>
      <c r="KBB36" s="50"/>
      <c r="KBC36" s="50"/>
      <c r="KBD36" s="50"/>
      <c r="KBE36" s="50"/>
      <c r="KBF36" s="50"/>
      <c r="KBG36" s="50"/>
      <c r="KBH36" s="50"/>
      <c r="KBI36" s="50"/>
      <c r="KBJ36" s="50"/>
      <c r="KBK36" s="50"/>
      <c r="KBL36" s="50"/>
      <c r="KBM36" s="50"/>
      <c r="KBN36" s="50"/>
      <c r="KBO36" s="50"/>
      <c r="KBP36" s="50"/>
      <c r="KBQ36" s="50"/>
      <c r="KBR36" s="50"/>
      <c r="KBS36" s="50"/>
      <c r="KBT36" s="50"/>
      <c r="KBU36" s="50"/>
      <c r="KBV36" s="50"/>
      <c r="KBW36" s="50"/>
      <c r="KBX36" s="50"/>
      <c r="KBY36" s="50"/>
      <c r="KBZ36" s="50"/>
      <c r="KCA36" s="50"/>
      <c r="KCB36" s="50"/>
      <c r="KCC36" s="50"/>
      <c r="KCD36" s="50"/>
      <c r="KCE36" s="50"/>
      <c r="KCF36" s="50"/>
      <c r="KCG36" s="50"/>
      <c r="KCH36" s="50"/>
      <c r="KCI36" s="50"/>
      <c r="KCJ36" s="50"/>
      <c r="KCK36" s="50"/>
      <c r="KCL36" s="50"/>
      <c r="KCM36" s="50"/>
      <c r="KCN36" s="50"/>
      <c r="KCO36" s="50"/>
      <c r="KCP36" s="50"/>
      <c r="KCQ36" s="50"/>
      <c r="KCR36" s="50"/>
      <c r="KCS36" s="50"/>
      <c r="KCT36" s="50"/>
      <c r="KCU36" s="50"/>
      <c r="KCV36" s="50"/>
      <c r="KCW36" s="50"/>
      <c r="KCX36" s="50"/>
      <c r="KCY36" s="50"/>
      <c r="KCZ36" s="50"/>
      <c r="KDA36" s="50"/>
      <c r="KDB36" s="50"/>
      <c r="KDC36" s="50"/>
      <c r="KDD36" s="50"/>
      <c r="KDE36" s="50"/>
      <c r="KDF36" s="50"/>
      <c r="KDG36" s="50"/>
      <c r="KDH36" s="50"/>
      <c r="KDI36" s="50"/>
      <c r="KDJ36" s="50"/>
      <c r="KDK36" s="50"/>
      <c r="KDL36" s="50"/>
      <c r="KDM36" s="50"/>
      <c r="KDN36" s="50"/>
      <c r="KDO36" s="50"/>
      <c r="KDP36" s="50"/>
      <c r="KDQ36" s="50"/>
      <c r="KDR36" s="50"/>
      <c r="KDS36" s="50"/>
      <c r="KDT36" s="50"/>
      <c r="KDU36" s="50"/>
      <c r="KDV36" s="50"/>
      <c r="KDW36" s="50"/>
      <c r="KDX36" s="50"/>
      <c r="KDY36" s="50"/>
      <c r="KDZ36" s="50"/>
      <c r="KEA36" s="50"/>
      <c r="KEB36" s="50"/>
      <c r="KEC36" s="50"/>
      <c r="KED36" s="50"/>
      <c r="KEE36" s="50"/>
      <c r="KEF36" s="50"/>
      <c r="KEG36" s="50"/>
      <c r="KEH36" s="50"/>
      <c r="KEI36" s="50"/>
      <c r="KEJ36" s="50"/>
      <c r="KEK36" s="50"/>
      <c r="KEL36" s="50"/>
      <c r="KEM36" s="50"/>
      <c r="KEN36" s="50"/>
      <c r="KEO36" s="50"/>
      <c r="KEP36" s="50"/>
      <c r="KEQ36" s="50"/>
      <c r="KER36" s="50"/>
      <c r="KES36" s="50"/>
      <c r="KET36" s="50"/>
      <c r="KEU36" s="50"/>
      <c r="KEV36" s="50"/>
      <c r="KEW36" s="50"/>
      <c r="KEX36" s="50"/>
      <c r="KEY36" s="50"/>
      <c r="KEZ36" s="50"/>
      <c r="KFA36" s="50"/>
      <c r="KFB36" s="50"/>
      <c r="KFC36" s="50"/>
      <c r="KFD36" s="50"/>
      <c r="KFE36" s="50"/>
      <c r="KFF36" s="50"/>
      <c r="KFG36" s="50"/>
      <c r="KFH36" s="50"/>
      <c r="KFI36" s="50"/>
      <c r="KFJ36" s="50"/>
      <c r="KFK36" s="50"/>
      <c r="KFL36" s="50"/>
      <c r="KFM36" s="50"/>
      <c r="KFN36" s="50"/>
      <c r="KFO36" s="50"/>
      <c r="KFP36" s="50"/>
      <c r="KFQ36" s="50"/>
      <c r="KFR36" s="50"/>
      <c r="KFS36" s="50"/>
      <c r="KFT36" s="50"/>
      <c r="KFU36" s="50"/>
      <c r="KFV36" s="50"/>
      <c r="KFW36" s="50"/>
      <c r="KFX36" s="50"/>
      <c r="KFY36" s="50"/>
      <c r="KFZ36" s="50"/>
      <c r="KGA36" s="50"/>
      <c r="KGB36" s="50"/>
      <c r="KGC36" s="50"/>
      <c r="KGD36" s="50"/>
      <c r="KGE36" s="50"/>
      <c r="KGF36" s="50"/>
      <c r="KGG36" s="50"/>
      <c r="KGH36" s="50"/>
      <c r="KGI36" s="50"/>
      <c r="KGJ36" s="50"/>
      <c r="KGK36" s="50"/>
      <c r="KGL36" s="50"/>
      <c r="KGM36" s="50"/>
      <c r="KGN36" s="50"/>
      <c r="KGO36" s="50"/>
      <c r="KGP36" s="50"/>
      <c r="KGQ36" s="50"/>
      <c r="KGR36" s="50"/>
      <c r="KGS36" s="50"/>
      <c r="KGT36" s="50"/>
      <c r="KGU36" s="50"/>
      <c r="KGV36" s="50"/>
      <c r="KGW36" s="50"/>
      <c r="KGX36" s="50"/>
      <c r="KGY36" s="50"/>
      <c r="KGZ36" s="50"/>
      <c r="KHA36" s="50"/>
      <c r="KHB36" s="50"/>
      <c r="KHC36" s="50"/>
      <c r="KHD36" s="50"/>
      <c r="KHE36" s="50"/>
      <c r="KHF36" s="50"/>
      <c r="KHG36" s="50"/>
      <c r="KHH36" s="50"/>
      <c r="KHI36" s="50"/>
      <c r="KHJ36" s="50"/>
      <c r="KHK36" s="50"/>
      <c r="KHL36" s="50"/>
      <c r="KHM36" s="50"/>
      <c r="KHN36" s="50"/>
      <c r="KHO36" s="50"/>
      <c r="KHP36" s="50"/>
      <c r="KHQ36" s="50"/>
      <c r="KHR36" s="50"/>
      <c r="KHS36" s="50"/>
      <c r="KHT36" s="50"/>
      <c r="KHU36" s="50"/>
      <c r="KHV36" s="50"/>
      <c r="KHW36" s="50"/>
      <c r="KHX36" s="50"/>
      <c r="KHY36" s="50"/>
      <c r="KHZ36" s="50"/>
      <c r="KIA36" s="50"/>
      <c r="KIB36" s="50"/>
      <c r="KIC36" s="50"/>
      <c r="KID36" s="50"/>
      <c r="KIE36" s="50"/>
      <c r="KIF36" s="50"/>
      <c r="KIG36" s="50"/>
      <c r="KIH36" s="50"/>
      <c r="KII36" s="50"/>
      <c r="KIJ36" s="50"/>
      <c r="KIK36" s="50"/>
      <c r="KIL36" s="50"/>
      <c r="KIM36" s="50"/>
      <c r="KIN36" s="50"/>
      <c r="KIO36" s="50"/>
      <c r="KIP36" s="50"/>
      <c r="KIQ36" s="50"/>
      <c r="KIR36" s="50"/>
      <c r="KIS36" s="50"/>
      <c r="KIT36" s="50"/>
      <c r="KIU36" s="50"/>
      <c r="KIV36" s="50"/>
      <c r="KIW36" s="50"/>
      <c r="KIX36" s="50"/>
      <c r="KIY36" s="50"/>
      <c r="KIZ36" s="50"/>
      <c r="KJA36" s="50"/>
      <c r="KJB36" s="50"/>
      <c r="KJC36" s="50"/>
      <c r="KJD36" s="50"/>
      <c r="KJE36" s="50"/>
      <c r="KJF36" s="50"/>
      <c r="KJG36" s="50"/>
      <c r="KJH36" s="50"/>
      <c r="KJI36" s="50"/>
      <c r="KJJ36" s="50"/>
      <c r="KJK36" s="50"/>
      <c r="KJL36" s="50"/>
      <c r="KJM36" s="50"/>
      <c r="KJN36" s="50"/>
      <c r="KJO36" s="50"/>
      <c r="KJP36" s="50"/>
      <c r="KJQ36" s="50"/>
      <c r="KJR36" s="50"/>
      <c r="KJS36" s="50"/>
      <c r="KJT36" s="50"/>
      <c r="KJU36" s="50"/>
      <c r="KJV36" s="50"/>
      <c r="KJW36" s="50"/>
      <c r="KJX36" s="50"/>
      <c r="KJY36" s="50"/>
      <c r="KJZ36" s="50"/>
      <c r="KKA36" s="50"/>
      <c r="KKB36" s="50"/>
      <c r="KKC36" s="50"/>
      <c r="KKD36" s="50"/>
      <c r="KKE36" s="50"/>
      <c r="KKF36" s="50"/>
      <c r="KKG36" s="50"/>
      <c r="KKH36" s="50"/>
      <c r="KKI36" s="50"/>
      <c r="KKJ36" s="50"/>
      <c r="KKK36" s="50"/>
      <c r="KKL36" s="50"/>
      <c r="KKM36" s="50"/>
      <c r="KKN36" s="50"/>
      <c r="KKO36" s="50"/>
      <c r="KKP36" s="50"/>
      <c r="KKQ36" s="50"/>
      <c r="KKR36" s="50"/>
      <c r="KKS36" s="50"/>
      <c r="KKT36" s="50"/>
      <c r="KKU36" s="50"/>
      <c r="KKV36" s="50"/>
      <c r="KKW36" s="50"/>
      <c r="KKX36" s="50"/>
      <c r="KKY36" s="50"/>
      <c r="KKZ36" s="50"/>
      <c r="KLA36" s="50"/>
      <c r="KLB36" s="50"/>
      <c r="KLC36" s="50"/>
      <c r="KLD36" s="50"/>
      <c r="KLE36" s="50"/>
      <c r="KLF36" s="50"/>
      <c r="KLG36" s="50"/>
      <c r="KLH36" s="50"/>
      <c r="KLI36" s="50"/>
      <c r="KLJ36" s="50"/>
      <c r="KLK36" s="50"/>
      <c r="KLL36" s="50"/>
      <c r="KLM36" s="50"/>
      <c r="KLN36" s="50"/>
      <c r="KLO36" s="50"/>
      <c r="KLP36" s="50"/>
      <c r="KLQ36" s="50"/>
      <c r="KLR36" s="50"/>
      <c r="KLS36" s="50"/>
      <c r="KLT36" s="50"/>
      <c r="KLU36" s="50"/>
      <c r="KLV36" s="50"/>
      <c r="KLW36" s="50"/>
      <c r="KLX36" s="50"/>
      <c r="KLY36" s="50"/>
      <c r="KLZ36" s="50"/>
      <c r="KMA36" s="50"/>
      <c r="KMB36" s="50"/>
      <c r="KMC36" s="50"/>
      <c r="KMD36" s="50"/>
      <c r="KME36" s="50"/>
      <c r="KMF36" s="50"/>
      <c r="KMG36" s="50"/>
      <c r="KMH36" s="50"/>
      <c r="KMI36" s="50"/>
      <c r="KMJ36" s="50"/>
      <c r="KMK36" s="50"/>
      <c r="KML36" s="50"/>
      <c r="KMM36" s="50"/>
      <c r="KMN36" s="50"/>
      <c r="KMO36" s="50"/>
      <c r="KMP36" s="50"/>
      <c r="KMQ36" s="50"/>
      <c r="KMR36" s="50"/>
      <c r="KMS36" s="50"/>
      <c r="KMT36" s="50"/>
      <c r="KMU36" s="50"/>
      <c r="KMV36" s="50"/>
      <c r="KMW36" s="50"/>
      <c r="KMX36" s="50"/>
      <c r="KMY36" s="50"/>
      <c r="KMZ36" s="50"/>
      <c r="KNA36" s="50"/>
      <c r="KNB36" s="50"/>
      <c r="KNC36" s="50"/>
      <c r="KND36" s="50"/>
      <c r="KNE36" s="50"/>
      <c r="KNF36" s="50"/>
      <c r="KNG36" s="50"/>
      <c r="KNH36" s="50"/>
      <c r="KNI36" s="50"/>
      <c r="KNJ36" s="50"/>
      <c r="KNK36" s="50"/>
      <c r="KNL36" s="50"/>
      <c r="KNM36" s="50"/>
      <c r="KNN36" s="50"/>
      <c r="KNO36" s="50"/>
      <c r="KNP36" s="50"/>
      <c r="KNQ36" s="50"/>
      <c r="KNR36" s="50"/>
      <c r="KNS36" s="50"/>
      <c r="KNT36" s="50"/>
      <c r="KNU36" s="50"/>
      <c r="KNV36" s="50"/>
      <c r="KNW36" s="50"/>
      <c r="KNX36" s="50"/>
      <c r="KNY36" s="50"/>
      <c r="KNZ36" s="50"/>
      <c r="KOA36" s="50"/>
      <c r="KOB36" s="50"/>
      <c r="KOC36" s="50"/>
      <c r="KOD36" s="50"/>
      <c r="KOE36" s="50"/>
      <c r="KOF36" s="50"/>
      <c r="KOG36" s="50"/>
      <c r="KOH36" s="50"/>
      <c r="KOI36" s="50"/>
      <c r="KOJ36" s="50"/>
      <c r="KOK36" s="50"/>
      <c r="KOL36" s="50"/>
      <c r="KOM36" s="50"/>
      <c r="KON36" s="50"/>
      <c r="KOO36" s="50"/>
      <c r="KOP36" s="50"/>
      <c r="KOQ36" s="50"/>
      <c r="KOR36" s="50"/>
      <c r="KOS36" s="50"/>
      <c r="KOT36" s="50"/>
      <c r="KOU36" s="50"/>
      <c r="KOV36" s="50"/>
      <c r="KOW36" s="50"/>
      <c r="KOX36" s="50"/>
      <c r="KOY36" s="50"/>
      <c r="KOZ36" s="50"/>
      <c r="KPA36" s="50"/>
      <c r="KPB36" s="50"/>
      <c r="KPC36" s="50"/>
      <c r="KPD36" s="50"/>
      <c r="KPE36" s="50"/>
      <c r="KPF36" s="50"/>
      <c r="KPG36" s="50"/>
      <c r="KPH36" s="50"/>
      <c r="KPI36" s="50"/>
      <c r="KPJ36" s="50"/>
      <c r="KPK36" s="50"/>
      <c r="KPL36" s="50"/>
      <c r="KPM36" s="50"/>
      <c r="KPN36" s="50"/>
      <c r="KPO36" s="50"/>
      <c r="KPP36" s="50"/>
      <c r="KPQ36" s="50"/>
      <c r="KPR36" s="50"/>
      <c r="KPS36" s="50"/>
      <c r="KPT36" s="50"/>
      <c r="KPU36" s="50"/>
      <c r="KPV36" s="50"/>
      <c r="KPW36" s="50"/>
      <c r="KPX36" s="50"/>
      <c r="KPY36" s="50"/>
      <c r="KPZ36" s="50"/>
      <c r="KQA36" s="50"/>
      <c r="KQB36" s="50"/>
      <c r="KQC36" s="50"/>
      <c r="KQD36" s="50"/>
      <c r="KQE36" s="50"/>
      <c r="KQF36" s="50"/>
      <c r="KQG36" s="50"/>
      <c r="KQH36" s="50"/>
      <c r="KQI36" s="50"/>
      <c r="KQJ36" s="50"/>
      <c r="KQK36" s="50"/>
      <c r="KQL36" s="50"/>
      <c r="KQM36" s="50"/>
      <c r="KQN36" s="50"/>
      <c r="KQO36" s="50"/>
      <c r="KQP36" s="50"/>
      <c r="KQQ36" s="50"/>
      <c r="KQR36" s="50"/>
      <c r="KQS36" s="50"/>
      <c r="KQT36" s="50"/>
      <c r="KQU36" s="50"/>
      <c r="KQV36" s="50"/>
      <c r="KQW36" s="50"/>
      <c r="KQX36" s="50"/>
      <c r="KQY36" s="50"/>
      <c r="KQZ36" s="50"/>
      <c r="KRA36" s="50"/>
      <c r="KRB36" s="50"/>
      <c r="KRC36" s="50"/>
      <c r="KRD36" s="50"/>
      <c r="KRE36" s="50"/>
      <c r="KRF36" s="50"/>
      <c r="KRG36" s="50"/>
      <c r="KRH36" s="50"/>
      <c r="KRI36" s="50"/>
      <c r="KRJ36" s="50"/>
      <c r="KRK36" s="50"/>
      <c r="KRL36" s="50"/>
      <c r="KRM36" s="50"/>
      <c r="KRN36" s="50"/>
      <c r="KRO36" s="50"/>
      <c r="KRP36" s="50"/>
      <c r="KRQ36" s="50"/>
      <c r="KRR36" s="50"/>
      <c r="KRS36" s="50"/>
      <c r="KRT36" s="50"/>
      <c r="KRU36" s="50"/>
      <c r="KRV36" s="50"/>
      <c r="KRW36" s="50"/>
      <c r="KRX36" s="50"/>
      <c r="KRY36" s="50"/>
      <c r="KRZ36" s="50"/>
      <c r="KSA36" s="50"/>
      <c r="KSB36" s="50"/>
      <c r="KSC36" s="50"/>
      <c r="KSD36" s="50"/>
      <c r="KSE36" s="50"/>
      <c r="KSF36" s="50"/>
      <c r="KSG36" s="50"/>
      <c r="KSH36" s="50"/>
      <c r="KSI36" s="50"/>
      <c r="KSJ36" s="50"/>
      <c r="KSK36" s="50"/>
      <c r="KSL36" s="50"/>
      <c r="KSM36" s="50"/>
      <c r="KSN36" s="50"/>
      <c r="KSO36" s="50"/>
      <c r="KSP36" s="50"/>
      <c r="KSQ36" s="50"/>
      <c r="KSR36" s="50"/>
      <c r="KSS36" s="50"/>
      <c r="KST36" s="50"/>
      <c r="KSU36" s="50"/>
      <c r="KSV36" s="50"/>
      <c r="KSW36" s="50"/>
      <c r="KSX36" s="50"/>
      <c r="KSY36" s="50"/>
      <c r="KSZ36" s="50"/>
      <c r="KTA36" s="50"/>
      <c r="KTB36" s="50"/>
      <c r="KTC36" s="50"/>
      <c r="KTD36" s="50"/>
      <c r="KTE36" s="50"/>
      <c r="KTF36" s="50"/>
      <c r="KTG36" s="50"/>
      <c r="KTH36" s="50"/>
      <c r="KTI36" s="50"/>
      <c r="KTJ36" s="50"/>
      <c r="KTK36" s="50"/>
      <c r="KTL36" s="50"/>
      <c r="KTM36" s="50"/>
      <c r="KTN36" s="50"/>
      <c r="KTO36" s="50"/>
      <c r="KTP36" s="50"/>
      <c r="KTQ36" s="50"/>
      <c r="KTR36" s="50"/>
      <c r="KTS36" s="50"/>
      <c r="KTT36" s="50"/>
      <c r="KTU36" s="50"/>
      <c r="KTV36" s="50"/>
      <c r="KTW36" s="50"/>
      <c r="KTX36" s="50"/>
      <c r="KTY36" s="50"/>
      <c r="KTZ36" s="50"/>
      <c r="KUA36" s="50"/>
      <c r="KUB36" s="50"/>
      <c r="KUC36" s="50"/>
      <c r="KUD36" s="50"/>
      <c r="KUE36" s="50"/>
      <c r="KUF36" s="50"/>
      <c r="KUG36" s="50"/>
      <c r="KUH36" s="50"/>
      <c r="KUI36" s="50"/>
      <c r="KUJ36" s="50"/>
      <c r="KUK36" s="50"/>
      <c r="KUL36" s="50"/>
      <c r="KUM36" s="50"/>
      <c r="KUN36" s="50"/>
      <c r="KUO36" s="50"/>
      <c r="KUP36" s="50"/>
      <c r="KUQ36" s="50"/>
      <c r="KUR36" s="50"/>
      <c r="KUS36" s="50"/>
      <c r="KUT36" s="50"/>
      <c r="KUU36" s="50"/>
      <c r="KUV36" s="50"/>
      <c r="KUW36" s="50"/>
      <c r="KUX36" s="50"/>
      <c r="KUY36" s="50"/>
      <c r="KUZ36" s="50"/>
      <c r="KVA36" s="50"/>
      <c r="KVB36" s="50"/>
      <c r="KVC36" s="50"/>
      <c r="KVD36" s="50"/>
      <c r="KVE36" s="50"/>
      <c r="KVF36" s="50"/>
      <c r="KVG36" s="50"/>
      <c r="KVH36" s="50"/>
      <c r="KVI36" s="50"/>
      <c r="KVJ36" s="50"/>
      <c r="KVK36" s="50"/>
      <c r="KVL36" s="50"/>
      <c r="KVM36" s="50"/>
      <c r="KVN36" s="50"/>
      <c r="KVO36" s="50"/>
      <c r="KVP36" s="50"/>
      <c r="KVQ36" s="50"/>
      <c r="KVR36" s="50"/>
      <c r="KVS36" s="50"/>
      <c r="KVT36" s="50"/>
      <c r="KVU36" s="50"/>
      <c r="KVV36" s="50"/>
      <c r="KVW36" s="50"/>
      <c r="KVX36" s="50"/>
      <c r="KVY36" s="50"/>
      <c r="KVZ36" s="50"/>
      <c r="KWA36" s="50"/>
      <c r="KWB36" s="50"/>
      <c r="KWC36" s="50"/>
      <c r="KWD36" s="50"/>
      <c r="KWE36" s="50"/>
      <c r="KWF36" s="50"/>
      <c r="KWG36" s="50"/>
      <c r="KWH36" s="50"/>
      <c r="KWI36" s="50"/>
      <c r="KWJ36" s="50"/>
      <c r="KWK36" s="50"/>
      <c r="KWL36" s="50"/>
      <c r="KWM36" s="50"/>
      <c r="KWN36" s="50"/>
      <c r="KWO36" s="50"/>
      <c r="KWP36" s="50"/>
      <c r="KWQ36" s="50"/>
      <c r="KWR36" s="50"/>
      <c r="KWS36" s="50"/>
      <c r="KWT36" s="50"/>
      <c r="KWU36" s="50"/>
      <c r="KWV36" s="50"/>
      <c r="KWW36" s="50"/>
      <c r="KWX36" s="50"/>
      <c r="KWY36" s="50"/>
      <c r="KWZ36" s="50"/>
      <c r="KXA36" s="50"/>
      <c r="KXB36" s="50"/>
      <c r="KXC36" s="50"/>
      <c r="KXD36" s="50"/>
      <c r="KXE36" s="50"/>
      <c r="KXF36" s="50"/>
      <c r="KXG36" s="50"/>
      <c r="KXH36" s="50"/>
      <c r="KXI36" s="50"/>
      <c r="KXJ36" s="50"/>
      <c r="KXK36" s="50"/>
      <c r="KXL36" s="50"/>
      <c r="KXM36" s="50"/>
      <c r="KXN36" s="50"/>
      <c r="KXO36" s="50"/>
      <c r="KXP36" s="50"/>
      <c r="KXQ36" s="50"/>
      <c r="KXR36" s="50"/>
      <c r="KXS36" s="50"/>
      <c r="KXT36" s="50"/>
      <c r="KXU36" s="50"/>
      <c r="KXV36" s="50"/>
      <c r="KXW36" s="50"/>
      <c r="KXX36" s="50"/>
      <c r="KXY36" s="50"/>
      <c r="KXZ36" s="50"/>
      <c r="KYA36" s="50"/>
      <c r="KYB36" s="50"/>
      <c r="KYC36" s="50"/>
      <c r="KYD36" s="50"/>
      <c r="KYE36" s="50"/>
      <c r="KYF36" s="50"/>
      <c r="KYG36" s="50"/>
      <c r="KYH36" s="50"/>
      <c r="KYI36" s="50"/>
      <c r="KYJ36" s="50"/>
      <c r="KYK36" s="50"/>
      <c r="KYL36" s="50"/>
      <c r="KYM36" s="50"/>
      <c r="KYN36" s="50"/>
      <c r="KYO36" s="50"/>
      <c r="KYP36" s="50"/>
      <c r="KYQ36" s="50"/>
      <c r="KYR36" s="50"/>
      <c r="KYS36" s="50"/>
      <c r="KYT36" s="50"/>
      <c r="KYU36" s="50"/>
      <c r="KYV36" s="50"/>
      <c r="KYW36" s="50"/>
      <c r="KYX36" s="50"/>
      <c r="KYY36" s="50"/>
      <c r="KYZ36" s="50"/>
      <c r="KZA36" s="50"/>
      <c r="KZB36" s="50"/>
      <c r="KZC36" s="50"/>
      <c r="KZD36" s="50"/>
      <c r="KZE36" s="50"/>
      <c r="KZF36" s="50"/>
      <c r="KZG36" s="50"/>
      <c r="KZH36" s="50"/>
      <c r="KZI36" s="50"/>
      <c r="KZJ36" s="50"/>
      <c r="KZK36" s="50"/>
      <c r="KZL36" s="50"/>
      <c r="KZM36" s="50"/>
      <c r="KZN36" s="50"/>
      <c r="KZO36" s="50"/>
      <c r="KZP36" s="50"/>
      <c r="KZQ36" s="50"/>
      <c r="KZR36" s="50"/>
      <c r="KZS36" s="50"/>
      <c r="KZT36" s="50"/>
      <c r="KZU36" s="50"/>
      <c r="KZV36" s="50"/>
      <c r="KZW36" s="50"/>
      <c r="KZX36" s="50"/>
      <c r="KZY36" s="50"/>
      <c r="KZZ36" s="50"/>
      <c r="LAA36" s="50"/>
      <c r="LAB36" s="50"/>
      <c r="LAC36" s="50"/>
      <c r="LAD36" s="50"/>
      <c r="LAE36" s="50"/>
      <c r="LAF36" s="50"/>
      <c r="LAG36" s="50"/>
      <c r="LAH36" s="50"/>
      <c r="LAI36" s="50"/>
      <c r="LAJ36" s="50"/>
      <c r="LAK36" s="50"/>
      <c r="LAL36" s="50"/>
      <c r="LAM36" s="50"/>
      <c r="LAN36" s="50"/>
      <c r="LAO36" s="50"/>
      <c r="LAP36" s="50"/>
      <c r="LAQ36" s="50"/>
      <c r="LAR36" s="50"/>
      <c r="LAS36" s="50"/>
      <c r="LAT36" s="50"/>
      <c r="LAU36" s="50"/>
      <c r="LAV36" s="50"/>
      <c r="LAW36" s="50"/>
      <c r="LAX36" s="50"/>
      <c r="LAY36" s="50"/>
      <c r="LAZ36" s="50"/>
      <c r="LBA36" s="50"/>
      <c r="LBB36" s="50"/>
      <c r="LBC36" s="50"/>
      <c r="LBD36" s="50"/>
      <c r="LBE36" s="50"/>
      <c r="LBF36" s="50"/>
      <c r="LBG36" s="50"/>
      <c r="LBH36" s="50"/>
      <c r="LBI36" s="50"/>
      <c r="LBJ36" s="50"/>
      <c r="LBK36" s="50"/>
      <c r="LBL36" s="50"/>
      <c r="LBM36" s="50"/>
      <c r="LBN36" s="50"/>
      <c r="LBO36" s="50"/>
      <c r="LBP36" s="50"/>
      <c r="LBQ36" s="50"/>
      <c r="LBR36" s="50"/>
      <c r="LBS36" s="50"/>
      <c r="LBT36" s="50"/>
      <c r="LBU36" s="50"/>
      <c r="LBV36" s="50"/>
      <c r="LBW36" s="50"/>
      <c r="LBX36" s="50"/>
      <c r="LBY36" s="50"/>
      <c r="LBZ36" s="50"/>
      <c r="LCA36" s="50"/>
      <c r="LCB36" s="50"/>
      <c r="LCC36" s="50"/>
      <c r="LCD36" s="50"/>
      <c r="LCE36" s="50"/>
      <c r="LCF36" s="50"/>
      <c r="LCG36" s="50"/>
      <c r="LCH36" s="50"/>
      <c r="LCI36" s="50"/>
      <c r="LCJ36" s="50"/>
      <c r="LCK36" s="50"/>
      <c r="LCL36" s="50"/>
      <c r="LCM36" s="50"/>
      <c r="LCN36" s="50"/>
      <c r="LCO36" s="50"/>
      <c r="LCP36" s="50"/>
      <c r="LCQ36" s="50"/>
      <c r="LCR36" s="50"/>
      <c r="LCS36" s="50"/>
      <c r="LCT36" s="50"/>
      <c r="LCU36" s="50"/>
      <c r="LCV36" s="50"/>
      <c r="LCW36" s="50"/>
      <c r="LCX36" s="50"/>
      <c r="LCY36" s="50"/>
      <c r="LCZ36" s="50"/>
      <c r="LDA36" s="50"/>
      <c r="LDB36" s="50"/>
      <c r="LDC36" s="50"/>
      <c r="LDD36" s="50"/>
      <c r="LDE36" s="50"/>
      <c r="LDF36" s="50"/>
      <c r="LDG36" s="50"/>
      <c r="LDH36" s="50"/>
      <c r="LDI36" s="50"/>
      <c r="LDJ36" s="50"/>
      <c r="LDK36" s="50"/>
      <c r="LDL36" s="50"/>
      <c r="LDM36" s="50"/>
      <c r="LDN36" s="50"/>
      <c r="LDO36" s="50"/>
      <c r="LDP36" s="50"/>
      <c r="LDQ36" s="50"/>
      <c r="LDR36" s="50"/>
      <c r="LDS36" s="50"/>
      <c r="LDT36" s="50"/>
      <c r="LDU36" s="50"/>
      <c r="LDV36" s="50"/>
      <c r="LDW36" s="50"/>
      <c r="LDX36" s="50"/>
      <c r="LDY36" s="50"/>
      <c r="LDZ36" s="50"/>
      <c r="LEA36" s="50"/>
      <c r="LEB36" s="50"/>
      <c r="LEC36" s="50"/>
      <c r="LED36" s="50"/>
      <c r="LEE36" s="50"/>
      <c r="LEF36" s="50"/>
      <c r="LEG36" s="50"/>
      <c r="LEH36" s="50"/>
      <c r="LEI36" s="50"/>
      <c r="LEJ36" s="50"/>
      <c r="LEK36" s="50"/>
      <c r="LEL36" s="50"/>
      <c r="LEM36" s="50"/>
      <c r="LEN36" s="50"/>
      <c r="LEO36" s="50"/>
      <c r="LEP36" s="50"/>
      <c r="LEQ36" s="50"/>
      <c r="LER36" s="50"/>
      <c r="LES36" s="50"/>
      <c r="LET36" s="50"/>
      <c r="LEU36" s="50"/>
      <c r="LEV36" s="50"/>
      <c r="LEW36" s="50"/>
      <c r="LEX36" s="50"/>
      <c r="LEY36" s="50"/>
      <c r="LEZ36" s="50"/>
      <c r="LFA36" s="50"/>
      <c r="LFB36" s="50"/>
      <c r="LFC36" s="50"/>
      <c r="LFD36" s="50"/>
      <c r="LFE36" s="50"/>
      <c r="LFF36" s="50"/>
      <c r="LFG36" s="50"/>
      <c r="LFH36" s="50"/>
      <c r="LFI36" s="50"/>
      <c r="LFJ36" s="50"/>
      <c r="LFK36" s="50"/>
      <c r="LFL36" s="50"/>
      <c r="LFM36" s="50"/>
      <c r="LFN36" s="50"/>
      <c r="LFO36" s="50"/>
      <c r="LFP36" s="50"/>
      <c r="LFQ36" s="50"/>
      <c r="LFR36" s="50"/>
      <c r="LFS36" s="50"/>
      <c r="LFT36" s="50"/>
      <c r="LFU36" s="50"/>
      <c r="LFV36" s="50"/>
      <c r="LFW36" s="50"/>
      <c r="LFX36" s="50"/>
      <c r="LFY36" s="50"/>
      <c r="LFZ36" s="50"/>
      <c r="LGA36" s="50"/>
      <c r="LGB36" s="50"/>
      <c r="LGC36" s="50"/>
      <c r="LGD36" s="50"/>
      <c r="LGE36" s="50"/>
      <c r="LGF36" s="50"/>
      <c r="LGG36" s="50"/>
      <c r="LGH36" s="50"/>
      <c r="LGI36" s="50"/>
      <c r="LGJ36" s="50"/>
      <c r="LGK36" s="50"/>
      <c r="LGL36" s="50"/>
      <c r="LGM36" s="50"/>
      <c r="LGN36" s="50"/>
      <c r="LGO36" s="50"/>
      <c r="LGP36" s="50"/>
      <c r="LGQ36" s="50"/>
      <c r="LGR36" s="50"/>
      <c r="LGS36" s="50"/>
      <c r="LGT36" s="50"/>
      <c r="LGU36" s="50"/>
      <c r="LGV36" s="50"/>
      <c r="LGW36" s="50"/>
      <c r="LGX36" s="50"/>
      <c r="LGY36" s="50"/>
      <c r="LGZ36" s="50"/>
      <c r="LHA36" s="50"/>
      <c r="LHB36" s="50"/>
      <c r="LHC36" s="50"/>
      <c r="LHD36" s="50"/>
      <c r="LHE36" s="50"/>
      <c r="LHF36" s="50"/>
      <c r="LHG36" s="50"/>
      <c r="LHH36" s="50"/>
      <c r="LHI36" s="50"/>
      <c r="LHJ36" s="50"/>
      <c r="LHK36" s="50"/>
      <c r="LHL36" s="50"/>
      <c r="LHM36" s="50"/>
      <c r="LHN36" s="50"/>
      <c r="LHO36" s="50"/>
      <c r="LHP36" s="50"/>
      <c r="LHQ36" s="50"/>
      <c r="LHR36" s="50"/>
      <c r="LHS36" s="50"/>
      <c r="LHT36" s="50"/>
      <c r="LHU36" s="50"/>
      <c r="LHV36" s="50"/>
      <c r="LHW36" s="50"/>
      <c r="LHX36" s="50"/>
      <c r="LHY36" s="50"/>
      <c r="LHZ36" s="50"/>
      <c r="LIA36" s="50"/>
      <c r="LIB36" s="50"/>
      <c r="LIC36" s="50"/>
      <c r="LID36" s="50"/>
      <c r="LIE36" s="50"/>
      <c r="LIF36" s="50"/>
      <c r="LIG36" s="50"/>
      <c r="LIH36" s="50"/>
      <c r="LII36" s="50"/>
      <c r="LIJ36" s="50"/>
      <c r="LIK36" s="50"/>
      <c r="LIL36" s="50"/>
      <c r="LIM36" s="50"/>
      <c r="LIN36" s="50"/>
      <c r="LIO36" s="50"/>
      <c r="LIP36" s="50"/>
      <c r="LIQ36" s="50"/>
      <c r="LIR36" s="50"/>
      <c r="LIS36" s="50"/>
      <c r="LIT36" s="50"/>
      <c r="LIU36" s="50"/>
      <c r="LIV36" s="50"/>
      <c r="LIW36" s="50"/>
      <c r="LIX36" s="50"/>
      <c r="LIY36" s="50"/>
      <c r="LIZ36" s="50"/>
      <c r="LJA36" s="50"/>
      <c r="LJB36" s="50"/>
      <c r="LJC36" s="50"/>
      <c r="LJD36" s="50"/>
      <c r="LJE36" s="50"/>
      <c r="LJF36" s="50"/>
      <c r="LJG36" s="50"/>
      <c r="LJH36" s="50"/>
      <c r="LJI36" s="50"/>
      <c r="LJJ36" s="50"/>
      <c r="LJK36" s="50"/>
      <c r="LJL36" s="50"/>
      <c r="LJM36" s="50"/>
      <c r="LJN36" s="50"/>
      <c r="LJO36" s="50"/>
      <c r="LJP36" s="50"/>
      <c r="LJQ36" s="50"/>
      <c r="LJR36" s="50"/>
      <c r="LJS36" s="50"/>
      <c r="LJT36" s="50"/>
      <c r="LJU36" s="50"/>
      <c r="LJV36" s="50"/>
      <c r="LJW36" s="50"/>
      <c r="LJX36" s="50"/>
      <c r="LJY36" s="50"/>
      <c r="LJZ36" s="50"/>
      <c r="LKA36" s="50"/>
      <c r="LKB36" s="50"/>
      <c r="LKC36" s="50"/>
      <c r="LKD36" s="50"/>
      <c r="LKE36" s="50"/>
      <c r="LKF36" s="50"/>
      <c r="LKG36" s="50"/>
      <c r="LKH36" s="50"/>
      <c r="LKI36" s="50"/>
      <c r="LKJ36" s="50"/>
      <c r="LKK36" s="50"/>
      <c r="LKL36" s="50"/>
      <c r="LKM36" s="50"/>
      <c r="LKN36" s="50"/>
      <c r="LKO36" s="50"/>
      <c r="LKP36" s="50"/>
      <c r="LKQ36" s="50"/>
      <c r="LKR36" s="50"/>
      <c r="LKS36" s="50"/>
      <c r="LKT36" s="50"/>
      <c r="LKU36" s="50"/>
      <c r="LKV36" s="50"/>
      <c r="LKW36" s="50"/>
      <c r="LKX36" s="50"/>
      <c r="LKY36" s="50"/>
      <c r="LKZ36" s="50"/>
      <c r="LLA36" s="50"/>
      <c r="LLB36" s="50"/>
      <c r="LLC36" s="50"/>
      <c r="LLD36" s="50"/>
      <c r="LLE36" s="50"/>
      <c r="LLF36" s="50"/>
      <c r="LLG36" s="50"/>
      <c r="LLH36" s="50"/>
      <c r="LLI36" s="50"/>
      <c r="LLJ36" s="50"/>
      <c r="LLK36" s="50"/>
      <c r="LLL36" s="50"/>
      <c r="LLM36" s="50"/>
      <c r="LLN36" s="50"/>
      <c r="LLO36" s="50"/>
      <c r="LLP36" s="50"/>
      <c r="LLQ36" s="50"/>
      <c r="LLR36" s="50"/>
      <c r="LLS36" s="50"/>
      <c r="LLT36" s="50"/>
      <c r="LLU36" s="50"/>
      <c r="LLV36" s="50"/>
      <c r="LLW36" s="50"/>
      <c r="LLX36" s="50"/>
      <c r="LLY36" s="50"/>
      <c r="LLZ36" s="50"/>
      <c r="LMA36" s="50"/>
      <c r="LMB36" s="50"/>
      <c r="LMC36" s="50"/>
      <c r="LMD36" s="50"/>
      <c r="LME36" s="50"/>
      <c r="LMF36" s="50"/>
      <c r="LMG36" s="50"/>
      <c r="LMH36" s="50"/>
      <c r="LMI36" s="50"/>
      <c r="LMJ36" s="50"/>
      <c r="LMK36" s="50"/>
      <c r="LML36" s="50"/>
      <c r="LMM36" s="50"/>
      <c r="LMN36" s="50"/>
      <c r="LMO36" s="50"/>
      <c r="LMP36" s="50"/>
      <c r="LMQ36" s="50"/>
      <c r="LMR36" s="50"/>
      <c r="LMS36" s="50"/>
      <c r="LMT36" s="50"/>
      <c r="LMU36" s="50"/>
      <c r="LMV36" s="50"/>
      <c r="LMW36" s="50"/>
      <c r="LMX36" s="50"/>
      <c r="LMY36" s="50"/>
      <c r="LMZ36" s="50"/>
      <c r="LNA36" s="50"/>
      <c r="LNB36" s="50"/>
      <c r="LNC36" s="50"/>
      <c r="LND36" s="50"/>
      <c r="LNE36" s="50"/>
      <c r="LNF36" s="50"/>
      <c r="LNG36" s="50"/>
      <c r="LNH36" s="50"/>
      <c r="LNI36" s="50"/>
      <c r="LNJ36" s="50"/>
      <c r="LNK36" s="50"/>
      <c r="LNL36" s="50"/>
      <c r="LNM36" s="50"/>
      <c r="LNN36" s="50"/>
      <c r="LNO36" s="50"/>
      <c r="LNP36" s="50"/>
      <c r="LNQ36" s="50"/>
      <c r="LNR36" s="50"/>
      <c r="LNS36" s="50"/>
      <c r="LNT36" s="50"/>
      <c r="LNU36" s="50"/>
      <c r="LNV36" s="50"/>
      <c r="LNW36" s="50"/>
      <c r="LNX36" s="50"/>
      <c r="LNY36" s="50"/>
      <c r="LNZ36" s="50"/>
      <c r="LOA36" s="50"/>
      <c r="LOB36" s="50"/>
      <c r="LOC36" s="50"/>
      <c r="LOD36" s="50"/>
      <c r="LOE36" s="50"/>
      <c r="LOF36" s="50"/>
      <c r="LOG36" s="50"/>
      <c r="LOH36" s="50"/>
      <c r="LOI36" s="50"/>
      <c r="LOJ36" s="50"/>
      <c r="LOK36" s="50"/>
      <c r="LOL36" s="50"/>
      <c r="LOM36" s="50"/>
      <c r="LON36" s="50"/>
      <c r="LOO36" s="50"/>
      <c r="LOP36" s="50"/>
      <c r="LOQ36" s="50"/>
      <c r="LOR36" s="50"/>
      <c r="LOS36" s="50"/>
      <c r="LOT36" s="50"/>
      <c r="LOU36" s="50"/>
      <c r="LOV36" s="50"/>
      <c r="LOW36" s="50"/>
      <c r="LOX36" s="50"/>
      <c r="LOY36" s="50"/>
      <c r="LOZ36" s="50"/>
      <c r="LPA36" s="50"/>
      <c r="LPB36" s="50"/>
      <c r="LPC36" s="50"/>
      <c r="LPD36" s="50"/>
      <c r="LPE36" s="50"/>
      <c r="LPF36" s="50"/>
      <c r="LPG36" s="50"/>
      <c r="LPH36" s="50"/>
      <c r="LPI36" s="50"/>
      <c r="LPJ36" s="50"/>
      <c r="LPK36" s="50"/>
      <c r="LPL36" s="50"/>
      <c r="LPM36" s="50"/>
      <c r="LPN36" s="50"/>
      <c r="LPO36" s="50"/>
      <c r="LPP36" s="50"/>
      <c r="LPQ36" s="50"/>
      <c r="LPR36" s="50"/>
      <c r="LPS36" s="50"/>
      <c r="LPT36" s="50"/>
      <c r="LPU36" s="50"/>
      <c r="LPV36" s="50"/>
      <c r="LPW36" s="50"/>
      <c r="LPX36" s="50"/>
      <c r="LPY36" s="50"/>
      <c r="LPZ36" s="50"/>
      <c r="LQA36" s="50"/>
      <c r="LQB36" s="50"/>
      <c r="LQC36" s="50"/>
      <c r="LQD36" s="50"/>
      <c r="LQE36" s="50"/>
      <c r="LQF36" s="50"/>
      <c r="LQG36" s="50"/>
      <c r="LQH36" s="50"/>
      <c r="LQI36" s="50"/>
      <c r="LQJ36" s="50"/>
      <c r="LQK36" s="50"/>
      <c r="LQL36" s="50"/>
      <c r="LQM36" s="50"/>
      <c r="LQN36" s="50"/>
      <c r="LQO36" s="50"/>
      <c r="LQP36" s="50"/>
      <c r="LQQ36" s="50"/>
      <c r="LQR36" s="50"/>
      <c r="LQS36" s="50"/>
      <c r="LQT36" s="50"/>
      <c r="LQU36" s="50"/>
      <c r="LQV36" s="50"/>
      <c r="LQW36" s="50"/>
      <c r="LQX36" s="50"/>
      <c r="LQY36" s="50"/>
      <c r="LQZ36" s="50"/>
      <c r="LRA36" s="50"/>
      <c r="LRB36" s="50"/>
      <c r="LRC36" s="50"/>
      <c r="LRD36" s="50"/>
      <c r="LRE36" s="50"/>
      <c r="LRF36" s="50"/>
      <c r="LRG36" s="50"/>
      <c r="LRH36" s="50"/>
      <c r="LRI36" s="50"/>
      <c r="LRJ36" s="50"/>
      <c r="LRK36" s="50"/>
      <c r="LRL36" s="50"/>
      <c r="LRM36" s="50"/>
      <c r="LRN36" s="50"/>
      <c r="LRO36" s="50"/>
      <c r="LRP36" s="50"/>
      <c r="LRQ36" s="50"/>
      <c r="LRR36" s="50"/>
      <c r="LRS36" s="50"/>
      <c r="LRT36" s="50"/>
      <c r="LRU36" s="50"/>
      <c r="LRV36" s="50"/>
      <c r="LRW36" s="50"/>
      <c r="LRX36" s="50"/>
      <c r="LRY36" s="50"/>
      <c r="LRZ36" s="50"/>
      <c r="LSA36" s="50"/>
      <c r="LSB36" s="50"/>
      <c r="LSC36" s="50"/>
      <c r="LSD36" s="50"/>
      <c r="LSE36" s="50"/>
      <c r="LSF36" s="50"/>
      <c r="LSG36" s="50"/>
      <c r="LSH36" s="50"/>
      <c r="LSI36" s="50"/>
      <c r="LSJ36" s="50"/>
      <c r="LSK36" s="50"/>
      <c r="LSL36" s="50"/>
      <c r="LSM36" s="50"/>
      <c r="LSN36" s="50"/>
      <c r="LSO36" s="50"/>
      <c r="LSP36" s="50"/>
      <c r="LSQ36" s="50"/>
      <c r="LSR36" s="50"/>
      <c r="LSS36" s="50"/>
      <c r="LST36" s="50"/>
      <c r="LSU36" s="50"/>
      <c r="LSV36" s="50"/>
      <c r="LSW36" s="50"/>
      <c r="LSX36" s="50"/>
      <c r="LSY36" s="50"/>
      <c r="LSZ36" s="50"/>
      <c r="LTA36" s="50"/>
      <c r="LTB36" s="50"/>
      <c r="LTC36" s="50"/>
      <c r="LTD36" s="50"/>
      <c r="LTE36" s="50"/>
      <c r="LTF36" s="50"/>
      <c r="LTG36" s="50"/>
      <c r="LTH36" s="50"/>
      <c r="LTI36" s="50"/>
      <c r="LTJ36" s="50"/>
      <c r="LTK36" s="50"/>
      <c r="LTL36" s="50"/>
      <c r="LTM36" s="50"/>
      <c r="LTN36" s="50"/>
      <c r="LTO36" s="50"/>
      <c r="LTP36" s="50"/>
      <c r="LTQ36" s="50"/>
      <c r="LTR36" s="50"/>
      <c r="LTS36" s="50"/>
      <c r="LTT36" s="50"/>
      <c r="LTU36" s="50"/>
      <c r="LTV36" s="50"/>
      <c r="LTW36" s="50"/>
      <c r="LTX36" s="50"/>
      <c r="LTY36" s="50"/>
      <c r="LTZ36" s="50"/>
      <c r="LUA36" s="50"/>
      <c r="LUB36" s="50"/>
      <c r="LUC36" s="50"/>
      <c r="LUD36" s="50"/>
      <c r="LUE36" s="50"/>
      <c r="LUF36" s="50"/>
      <c r="LUG36" s="50"/>
      <c r="LUH36" s="50"/>
      <c r="LUI36" s="50"/>
      <c r="LUJ36" s="50"/>
      <c r="LUK36" s="50"/>
      <c r="LUL36" s="50"/>
      <c r="LUM36" s="50"/>
      <c r="LUN36" s="50"/>
      <c r="LUO36" s="50"/>
      <c r="LUP36" s="50"/>
      <c r="LUQ36" s="50"/>
      <c r="LUR36" s="50"/>
      <c r="LUS36" s="50"/>
      <c r="LUT36" s="50"/>
      <c r="LUU36" s="50"/>
      <c r="LUV36" s="50"/>
      <c r="LUW36" s="50"/>
      <c r="LUX36" s="50"/>
      <c r="LUY36" s="50"/>
      <c r="LUZ36" s="50"/>
      <c r="LVA36" s="50"/>
      <c r="LVB36" s="50"/>
      <c r="LVC36" s="50"/>
      <c r="LVD36" s="50"/>
      <c r="LVE36" s="50"/>
      <c r="LVF36" s="50"/>
      <c r="LVG36" s="50"/>
      <c r="LVH36" s="50"/>
      <c r="LVI36" s="50"/>
      <c r="LVJ36" s="50"/>
      <c r="LVK36" s="50"/>
      <c r="LVL36" s="50"/>
      <c r="LVM36" s="50"/>
      <c r="LVN36" s="50"/>
      <c r="LVO36" s="50"/>
      <c r="LVP36" s="50"/>
      <c r="LVQ36" s="50"/>
      <c r="LVR36" s="50"/>
      <c r="LVS36" s="50"/>
      <c r="LVT36" s="50"/>
      <c r="LVU36" s="50"/>
      <c r="LVV36" s="50"/>
      <c r="LVW36" s="50"/>
      <c r="LVX36" s="50"/>
      <c r="LVY36" s="50"/>
      <c r="LVZ36" s="50"/>
      <c r="LWA36" s="50"/>
      <c r="LWB36" s="50"/>
      <c r="LWC36" s="50"/>
      <c r="LWD36" s="50"/>
      <c r="LWE36" s="50"/>
      <c r="LWF36" s="50"/>
      <c r="LWG36" s="50"/>
      <c r="LWH36" s="50"/>
      <c r="LWI36" s="50"/>
      <c r="LWJ36" s="50"/>
      <c r="LWK36" s="50"/>
      <c r="LWL36" s="50"/>
      <c r="LWM36" s="50"/>
      <c r="LWN36" s="50"/>
      <c r="LWO36" s="50"/>
      <c r="LWP36" s="50"/>
      <c r="LWQ36" s="50"/>
      <c r="LWR36" s="50"/>
      <c r="LWS36" s="50"/>
      <c r="LWT36" s="50"/>
      <c r="LWU36" s="50"/>
      <c r="LWV36" s="50"/>
      <c r="LWW36" s="50"/>
      <c r="LWX36" s="50"/>
      <c r="LWY36" s="50"/>
      <c r="LWZ36" s="50"/>
      <c r="LXA36" s="50"/>
      <c r="LXB36" s="50"/>
      <c r="LXC36" s="50"/>
      <c r="LXD36" s="50"/>
      <c r="LXE36" s="50"/>
      <c r="LXF36" s="50"/>
      <c r="LXG36" s="50"/>
      <c r="LXH36" s="50"/>
      <c r="LXI36" s="50"/>
      <c r="LXJ36" s="50"/>
      <c r="LXK36" s="50"/>
      <c r="LXL36" s="50"/>
      <c r="LXM36" s="50"/>
      <c r="LXN36" s="50"/>
      <c r="LXO36" s="50"/>
      <c r="LXP36" s="50"/>
      <c r="LXQ36" s="50"/>
      <c r="LXR36" s="50"/>
      <c r="LXS36" s="50"/>
      <c r="LXT36" s="50"/>
      <c r="LXU36" s="50"/>
      <c r="LXV36" s="50"/>
      <c r="LXW36" s="50"/>
      <c r="LXX36" s="50"/>
      <c r="LXY36" s="50"/>
      <c r="LXZ36" s="50"/>
      <c r="LYA36" s="50"/>
      <c r="LYB36" s="50"/>
      <c r="LYC36" s="50"/>
      <c r="LYD36" s="50"/>
      <c r="LYE36" s="50"/>
      <c r="LYF36" s="50"/>
      <c r="LYG36" s="50"/>
      <c r="LYH36" s="50"/>
      <c r="LYI36" s="50"/>
      <c r="LYJ36" s="50"/>
      <c r="LYK36" s="50"/>
      <c r="LYL36" s="50"/>
      <c r="LYM36" s="50"/>
      <c r="LYN36" s="50"/>
      <c r="LYO36" s="50"/>
      <c r="LYP36" s="50"/>
      <c r="LYQ36" s="50"/>
      <c r="LYR36" s="50"/>
      <c r="LYS36" s="50"/>
      <c r="LYT36" s="50"/>
      <c r="LYU36" s="50"/>
      <c r="LYV36" s="50"/>
      <c r="LYW36" s="50"/>
      <c r="LYX36" s="50"/>
      <c r="LYY36" s="50"/>
      <c r="LYZ36" s="50"/>
      <c r="LZA36" s="50"/>
      <c r="LZB36" s="50"/>
      <c r="LZC36" s="50"/>
      <c r="LZD36" s="50"/>
      <c r="LZE36" s="50"/>
      <c r="LZF36" s="50"/>
      <c r="LZG36" s="50"/>
      <c r="LZH36" s="50"/>
      <c r="LZI36" s="50"/>
      <c r="LZJ36" s="50"/>
      <c r="LZK36" s="50"/>
      <c r="LZL36" s="50"/>
      <c r="LZM36" s="50"/>
      <c r="LZN36" s="50"/>
      <c r="LZO36" s="50"/>
      <c r="LZP36" s="50"/>
      <c r="LZQ36" s="50"/>
      <c r="LZR36" s="50"/>
      <c r="LZS36" s="50"/>
      <c r="LZT36" s="50"/>
      <c r="LZU36" s="50"/>
      <c r="LZV36" s="50"/>
      <c r="LZW36" s="50"/>
      <c r="LZX36" s="50"/>
      <c r="LZY36" s="50"/>
      <c r="LZZ36" s="50"/>
      <c r="MAA36" s="50"/>
      <c r="MAB36" s="50"/>
      <c r="MAC36" s="50"/>
      <c r="MAD36" s="50"/>
      <c r="MAE36" s="50"/>
      <c r="MAF36" s="50"/>
      <c r="MAG36" s="50"/>
      <c r="MAH36" s="50"/>
      <c r="MAI36" s="50"/>
      <c r="MAJ36" s="50"/>
      <c r="MAK36" s="50"/>
      <c r="MAL36" s="50"/>
      <c r="MAM36" s="50"/>
      <c r="MAN36" s="50"/>
      <c r="MAO36" s="50"/>
      <c r="MAP36" s="50"/>
      <c r="MAQ36" s="50"/>
      <c r="MAR36" s="50"/>
      <c r="MAS36" s="50"/>
      <c r="MAT36" s="50"/>
      <c r="MAU36" s="50"/>
      <c r="MAV36" s="50"/>
      <c r="MAW36" s="50"/>
      <c r="MAX36" s="50"/>
      <c r="MAY36" s="50"/>
      <c r="MAZ36" s="50"/>
      <c r="MBA36" s="50"/>
      <c r="MBB36" s="50"/>
      <c r="MBC36" s="50"/>
      <c r="MBD36" s="50"/>
      <c r="MBE36" s="50"/>
      <c r="MBF36" s="50"/>
      <c r="MBG36" s="50"/>
      <c r="MBH36" s="50"/>
      <c r="MBI36" s="50"/>
      <c r="MBJ36" s="50"/>
      <c r="MBK36" s="50"/>
      <c r="MBL36" s="50"/>
      <c r="MBM36" s="50"/>
      <c r="MBN36" s="50"/>
      <c r="MBO36" s="50"/>
      <c r="MBP36" s="50"/>
      <c r="MBQ36" s="50"/>
      <c r="MBR36" s="50"/>
      <c r="MBS36" s="50"/>
      <c r="MBT36" s="50"/>
      <c r="MBU36" s="50"/>
      <c r="MBV36" s="50"/>
      <c r="MBW36" s="50"/>
      <c r="MBX36" s="50"/>
      <c r="MBY36" s="50"/>
      <c r="MBZ36" s="50"/>
      <c r="MCA36" s="50"/>
      <c r="MCB36" s="50"/>
      <c r="MCC36" s="50"/>
      <c r="MCD36" s="50"/>
      <c r="MCE36" s="50"/>
      <c r="MCF36" s="50"/>
      <c r="MCG36" s="50"/>
      <c r="MCH36" s="50"/>
      <c r="MCI36" s="50"/>
      <c r="MCJ36" s="50"/>
      <c r="MCK36" s="50"/>
      <c r="MCL36" s="50"/>
      <c r="MCM36" s="50"/>
      <c r="MCN36" s="50"/>
      <c r="MCO36" s="50"/>
      <c r="MCP36" s="50"/>
      <c r="MCQ36" s="50"/>
      <c r="MCR36" s="50"/>
      <c r="MCS36" s="50"/>
      <c r="MCT36" s="50"/>
      <c r="MCU36" s="50"/>
      <c r="MCV36" s="50"/>
      <c r="MCW36" s="50"/>
      <c r="MCX36" s="50"/>
      <c r="MCY36" s="50"/>
      <c r="MCZ36" s="50"/>
      <c r="MDA36" s="50"/>
      <c r="MDB36" s="50"/>
      <c r="MDC36" s="50"/>
      <c r="MDD36" s="50"/>
      <c r="MDE36" s="50"/>
      <c r="MDF36" s="50"/>
      <c r="MDG36" s="50"/>
      <c r="MDH36" s="50"/>
      <c r="MDI36" s="50"/>
      <c r="MDJ36" s="50"/>
      <c r="MDK36" s="50"/>
      <c r="MDL36" s="50"/>
      <c r="MDM36" s="50"/>
      <c r="MDN36" s="50"/>
      <c r="MDO36" s="50"/>
      <c r="MDP36" s="50"/>
      <c r="MDQ36" s="50"/>
      <c r="MDR36" s="50"/>
      <c r="MDS36" s="50"/>
      <c r="MDT36" s="50"/>
      <c r="MDU36" s="50"/>
      <c r="MDV36" s="50"/>
      <c r="MDW36" s="50"/>
      <c r="MDX36" s="50"/>
      <c r="MDY36" s="50"/>
      <c r="MDZ36" s="50"/>
      <c r="MEA36" s="50"/>
      <c r="MEB36" s="50"/>
      <c r="MEC36" s="50"/>
      <c r="MED36" s="50"/>
      <c r="MEE36" s="50"/>
      <c r="MEF36" s="50"/>
      <c r="MEG36" s="50"/>
      <c r="MEH36" s="50"/>
      <c r="MEI36" s="50"/>
      <c r="MEJ36" s="50"/>
      <c r="MEK36" s="50"/>
      <c r="MEL36" s="50"/>
      <c r="MEM36" s="50"/>
      <c r="MEN36" s="50"/>
      <c r="MEO36" s="50"/>
      <c r="MEP36" s="50"/>
      <c r="MEQ36" s="50"/>
      <c r="MER36" s="50"/>
      <c r="MES36" s="50"/>
      <c r="MET36" s="50"/>
      <c r="MEU36" s="50"/>
      <c r="MEV36" s="50"/>
      <c r="MEW36" s="50"/>
      <c r="MEX36" s="50"/>
      <c r="MEY36" s="50"/>
      <c r="MEZ36" s="50"/>
      <c r="MFA36" s="50"/>
      <c r="MFB36" s="50"/>
      <c r="MFC36" s="50"/>
      <c r="MFD36" s="50"/>
      <c r="MFE36" s="50"/>
      <c r="MFF36" s="50"/>
      <c r="MFG36" s="50"/>
      <c r="MFH36" s="50"/>
      <c r="MFI36" s="50"/>
      <c r="MFJ36" s="50"/>
      <c r="MFK36" s="50"/>
      <c r="MFL36" s="50"/>
      <c r="MFM36" s="50"/>
      <c r="MFN36" s="50"/>
      <c r="MFO36" s="50"/>
      <c r="MFP36" s="50"/>
      <c r="MFQ36" s="50"/>
      <c r="MFR36" s="50"/>
      <c r="MFS36" s="50"/>
      <c r="MFT36" s="50"/>
      <c r="MFU36" s="50"/>
      <c r="MFV36" s="50"/>
      <c r="MFW36" s="50"/>
      <c r="MFX36" s="50"/>
      <c r="MFY36" s="50"/>
      <c r="MFZ36" s="50"/>
      <c r="MGA36" s="50"/>
      <c r="MGB36" s="50"/>
      <c r="MGC36" s="50"/>
      <c r="MGD36" s="50"/>
      <c r="MGE36" s="50"/>
      <c r="MGF36" s="50"/>
      <c r="MGG36" s="50"/>
      <c r="MGH36" s="50"/>
      <c r="MGI36" s="50"/>
      <c r="MGJ36" s="50"/>
      <c r="MGK36" s="50"/>
      <c r="MGL36" s="50"/>
      <c r="MGM36" s="50"/>
      <c r="MGN36" s="50"/>
      <c r="MGO36" s="50"/>
      <c r="MGP36" s="50"/>
      <c r="MGQ36" s="50"/>
      <c r="MGR36" s="50"/>
      <c r="MGS36" s="50"/>
      <c r="MGT36" s="50"/>
      <c r="MGU36" s="50"/>
      <c r="MGV36" s="50"/>
      <c r="MGW36" s="50"/>
      <c r="MGX36" s="50"/>
      <c r="MGY36" s="50"/>
      <c r="MGZ36" s="50"/>
      <c r="MHA36" s="50"/>
      <c r="MHB36" s="50"/>
      <c r="MHC36" s="50"/>
      <c r="MHD36" s="50"/>
      <c r="MHE36" s="50"/>
      <c r="MHF36" s="50"/>
      <c r="MHG36" s="50"/>
      <c r="MHH36" s="50"/>
      <c r="MHI36" s="50"/>
      <c r="MHJ36" s="50"/>
      <c r="MHK36" s="50"/>
      <c r="MHL36" s="50"/>
      <c r="MHM36" s="50"/>
      <c r="MHN36" s="50"/>
      <c r="MHO36" s="50"/>
      <c r="MHP36" s="50"/>
      <c r="MHQ36" s="50"/>
      <c r="MHR36" s="50"/>
      <c r="MHS36" s="50"/>
      <c r="MHT36" s="50"/>
      <c r="MHU36" s="50"/>
      <c r="MHV36" s="50"/>
      <c r="MHW36" s="50"/>
      <c r="MHX36" s="50"/>
      <c r="MHY36" s="50"/>
      <c r="MHZ36" s="50"/>
      <c r="MIA36" s="50"/>
      <c r="MIB36" s="50"/>
      <c r="MIC36" s="50"/>
      <c r="MID36" s="50"/>
      <c r="MIE36" s="50"/>
      <c r="MIF36" s="50"/>
      <c r="MIG36" s="50"/>
      <c r="MIH36" s="50"/>
      <c r="MII36" s="50"/>
      <c r="MIJ36" s="50"/>
      <c r="MIK36" s="50"/>
      <c r="MIL36" s="50"/>
      <c r="MIM36" s="50"/>
      <c r="MIN36" s="50"/>
      <c r="MIO36" s="50"/>
      <c r="MIP36" s="50"/>
      <c r="MIQ36" s="50"/>
      <c r="MIR36" s="50"/>
      <c r="MIS36" s="50"/>
      <c r="MIT36" s="50"/>
      <c r="MIU36" s="50"/>
      <c r="MIV36" s="50"/>
      <c r="MIW36" s="50"/>
      <c r="MIX36" s="50"/>
      <c r="MIY36" s="50"/>
      <c r="MIZ36" s="50"/>
      <c r="MJA36" s="50"/>
      <c r="MJB36" s="50"/>
      <c r="MJC36" s="50"/>
      <c r="MJD36" s="50"/>
      <c r="MJE36" s="50"/>
      <c r="MJF36" s="50"/>
      <c r="MJG36" s="50"/>
      <c r="MJH36" s="50"/>
      <c r="MJI36" s="50"/>
      <c r="MJJ36" s="50"/>
      <c r="MJK36" s="50"/>
      <c r="MJL36" s="50"/>
      <c r="MJM36" s="50"/>
      <c r="MJN36" s="50"/>
      <c r="MJO36" s="50"/>
      <c r="MJP36" s="50"/>
      <c r="MJQ36" s="50"/>
      <c r="MJR36" s="50"/>
      <c r="MJS36" s="50"/>
      <c r="MJT36" s="50"/>
      <c r="MJU36" s="50"/>
      <c r="MJV36" s="50"/>
      <c r="MJW36" s="50"/>
      <c r="MJX36" s="50"/>
      <c r="MJY36" s="50"/>
      <c r="MJZ36" s="50"/>
      <c r="MKA36" s="50"/>
      <c r="MKB36" s="50"/>
      <c r="MKC36" s="50"/>
      <c r="MKD36" s="50"/>
      <c r="MKE36" s="50"/>
      <c r="MKF36" s="50"/>
      <c r="MKG36" s="50"/>
      <c r="MKH36" s="50"/>
      <c r="MKI36" s="50"/>
      <c r="MKJ36" s="50"/>
      <c r="MKK36" s="50"/>
      <c r="MKL36" s="50"/>
      <c r="MKM36" s="50"/>
      <c r="MKN36" s="50"/>
      <c r="MKO36" s="50"/>
      <c r="MKP36" s="50"/>
      <c r="MKQ36" s="50"/>
      <c r="MKR36" s="50"/>
      <c r="MKS36" s="50"/>
      <c r="MKT36" s="50"/>
      <c r="MKU36" s="50"/>
      <c r="MKV36" s="50"/>
      <c r="MKW36" s="50"/>
      <c r="MKX36" s="50"/>
      <c r="MKY36" s="50"/>
      <c r="MKZ36" s="50"/>
      <c r="MLA36" s="50"/>
      <c r="MLB36" s="50"/>
      <c r="MLC36" s="50"/>
      <c r="MLD36" s="50"/>
      <c r="MLE36" s="50"/>
      <c r="MLF36" s="50"/>
      <c r="MLG36" s="50"/>
      <c r="MLH36" s="50"/>
      <c r="MLI36" s="50"/>
      <c r="MLJ36" s="50"/>
      <c r="MLK36" s="50"/>
      <c r="MLL36" s="50"/>
      <c r="MLM36" s="50"/>
      <c r="MLN36" s="50"/>
      <c r="MLO36" s="50"/>
      <c r="MLP36" s="50"/>
      <c r="MLQ36" s="50"/>
      <c r="MLR36" s="50"/>
      <c r="MLS36" s="50"/>
      <c r="MLT36" s="50"/>
      <c r="MLU36" s="50"/>
      <c r="MLV36" s="50"/>
      <c r="MLW36" s="50"/>
      <c r="MLX36" s="50"/>
      <c r="MLY36" s="50"/>
      <c r="MLZ36" s="50"/>
      <c r="MMA36" s="50"/>
      <c r="MMB36" s="50"/>
      <c r="MMC36" s="50"/>
      <c r="MMD36" s="50"/>
      <c r="MME36" s="50"/>
      <c r="MMF36" s="50"/>
      <c r="MMG36" s="50"/>
      <c r="MMH36" s="50"/>
      <c r="MMI36" s="50"/>
      <c r="MMJ36" s="50"/>
      <c r="MMK36" s="50"/>
      <c r="MML36" s="50"/>
      <c r="MMM36" s="50"/>
      <c r="MMN36" s="50"/>
      <c r="MMO36" s="50"/>
      <c r="MMP36" s="50"/>
      <c r="MMQ36" s="50"/>
      <c r="MMR36" s="50"/>
      <c r="MMS36" s="50"/>
      <c r="MMT36" s="50"/>
      <c r="MMU36" s="50"/>
      <c r="MMV36" s="50"/>
      <c r="MMW36" s="50"/>
      <c r="MMX36" s="50"/>
      <c r="MMY36" s="50"/>
      <c r="MMZ36" s="50"/>
      <c r="MNA36" s="50"/>
      <c r="MNB36" s="50"/>
      <c r="MNC36" s="50"/>
      <c r="MND36" s="50"/>
      <c r="MNE36" s="50"/>
      <c r="MNF36" s="50"/>
      <c r="MNG36" s="50"/>
      <c r="MNH36" s="50"/>
      <c r="MNI36" s="50"/>
      <c r="MNJ36" s="50"/>
      <c r="MNK36" s="50"/>
      <c r="MNL36" s="50"/>
      <c r="MNM36" s="50"/>
      <c r="MNN36" s="50"/>
      <c r="MNO36" s="50"/>
      <c r="MNP36" s="50"/>
      <c r="MNQ36" s="50"/>
      <c r="MNR36" s="50"/>
      <c r="MNS36" s="50"/>
      <c r="MNT36" s="50"/>
      <c r="MNU36" s="50"/>
      <c r="MNV36" s="50"/>
      <c r="MNW36" s="50"/>
      <c r="MNX36" s="50"/>
      <c r="MNY36" s="50"/>
      <c r="MNZ36" s="50"/>
      <c r="MOA36" s="50"/>
      <c r="MOB36" s="50"/>
      <c r="MOC36" s="50"/>
      <c r="MOD36" s="50"/>
      <c r="MOE36" s="50"/>
      <c r="MOF36" s="50"/>
      <c r="MOG36" s="50"/>
      <c r="MOH36" s="50"/>
      <c r="MOI36" s="50"/>
      <c r="MOJ36" s="50"/>
      <c r="MOK36" s="50"/>
      <c r="MOL36" s="50"/>
      <c r="MOM36" s="50"/>
      <c r="MON36" s="50"/>
      <c r="MOO36" s="50"/>
      <c r="MOP36" s="50"/>
      <c r="MOQ36" s="50"/>
      <c r="MOR36" s="50"/>
      <c r="MOS36" s="50"/>
      <c r="MOT36" s="50"/>
      <c r="MOU36" s="50"/>
      <c r="MOV36" s="50"/>
      <c r="MOW36" s="50"/>
      <c r="MOX36" s="50"/>
      <c r="MOY36" s="50"/>
      <c r="MOZ36" s="50"/>
      <c r="MPA36" s="50"/>
      <c r="MPB36" s="50"/>
      <c r="MPC36" s="50"/>
      <c r="MPD36" s="50"/>
      <c r="MPE36" s="50"/>
      <c r="MPF36" s="50"/>
      <c r="MPG36" s="50"/>
      <c r="MPH36" s="50"/>
      <c r="MPI36" s="50"/>
      <c r="MPJ36" s="50"/>
      <c r="MPK36" s="50"/>
      <c r="MPL36" s="50"/>
      <c r="MPM36" s="50"/>
      <c r="MPN36" s="50"/>
      <c r="MPO36" s="50"/>
      <c r="MPP36" s="50"/>
      <c r="MPQ36" s="50"/>
      <c r="MPR36" s="50"/>
      <c r="MPS36" s="50"/>
      <c r="MPT36" s="50"/>
      <c r="MPU36" s="50"/>
      <c r="MPV36" s="50"/>
      <c r="MPW36" s="50"/>
      <c r="MPX36" s="50"/>
      <c r="MPY36" s="50"/>
      <c r="MPZ36" s="50"/>
      <c r="MQA36" s="50"/>
      <c r="MQB36" s="50"/>
      <c r="MQC36" s="50"/>
      <c r="MQD36" s="50"/>
      <c r="MQE36" s="50"/>
      <c r="MQF36" s="50"/>
      <c r="MQG36" s="50"/>
      <c r="MQH36" s="50"/>
      <c r="MQI36" s="50"/>
      <c r="MQJ36" s="50"/>
      <c r="MQK36" s="50"/>
      <c r="MQL36" s="50"/>
      <c r="MQM36" s="50"/>
      <c r="MQN36" s="50"/>
      <c r="MQO36" s="50"/>
      <c r="MQP36" s="50"/>
      <c r="MQQ36" s="50"/>
      <c r="MQR36" s="50"/>
      <c r="MQS36" s="50"/>
      <c r="MQT36" s="50"/>
      <c r="MQU36" s="50"/>
      <c r="MQV36" s="50"/>
      <c r="MQW36" s="50"/>
      <c r="MQX36" s="50"/>
      <c r="MQY36" s="50"/>
      <c r="MQZ36" s="50"/>
      <c r="MRA36" s="50"/>
      <c r="MRB36" s="50"/>
      <c r="MRC36" s="50"/>
      <c r="MRD36" s="50"/>
      <c r="MRE36" s="50"/>
      <c r="MRF36" s="50"/>
      <c r="MRG36" s="50"/>
      <c r="MRH36" s="50"/>
      <c r="MRI36" s="50"/>
      <c r="MRJ36" s="50"/>
      <c r="MRK36" s="50"/>
      <c r="MRL36" s="50"/>
      <c r="MRM36" s="50"/>
      <c r="MRN36" s="50"/>
      <c r="MRO36" s="50"/>
      <c r="MRP36" s="50"/>
      <c r="MRQ36" s="50"/>
      <c r="MRR36" s="50"/>
      <c r="MRS36" s="50"/>
      <c r="MRT36" s="50"/>
      <c r="MRU36" s="50"/>
      <c r="MRV36" s="50"/>
      <c r="MRW36" s="50"/>
      <c r="MRX36" s="50"/>
      <c r="MRY36" s="50"/>
      <c r="MRZ36" s="50"/>
      <c r="MSA36" s="50"/>
      <c r="MSB36" s="50"/>
      <c r="MSC36" s="50"/>
      <c r="MSD36" s="50"/>
      <c r="MSE36" s="50"/>
      <c r="MSF36" s="50"/>
      <c r="MSG36" s="50"/>
      <c r="MSH36" s="50"/>
      <c r="MSI36" s="50"/>
      <c r="MSJ36" s="50"/>
      <c r="MSK36" s="50"/>
      <c r="MSL36" s="50"/>
      <c r="MSM36" s="50"/>
      <c r="MSN36" s="50"/>
      <c r="MSO36" s="50"/>
      <c r="MSP36" s="50"/>
      <c r="MSQ36" s="50"/>
      <c r="MSR36" s="50"/>
      <c r="MSS36" s="50"/>
      <c r="MST36" s="50"/>
      <c r="MSU36" s="50"/>
      <c r="MSV36" s="50"/>
      <c r="MSW36" s="50"/>
      <c r="MSX36" s="50"/>
      <c r="MSY36" s="50"/>
      <c r="MSZ36" s="50"/>
      <c r="MTA36" s="50"/>
      <c r="MTB36" s="50"/>
      <c r="MTC36" s="50"/>
      <c r="MTD36" s="50"/>
      <c r="MTE36" s="50"/>
      <c r="MTF36" s="50"/>
      <c r="MTG36" s="50"/>
      <c r="MTH36" s="50"/>
      <c r="MTI36" s="50"/>
      <c r="MTJ36" s="50"/>
      <c r="MTK36" s="50"/>
      <c r="MTL36" s="50"/>
      <c r="MTM36" s="50"/>
      <c r="MTN36" s="50"/>
      <c r="MTO36" s="50"/>
      <c r="MTP36" s="50"/>
      <c r="MTQ36" s="50"/>
      <c r="MTR36" s="50"/>
      <c r="MTS36" s="50"/>
      <c r="MTT36" s="50"/>
      <c r="MTU36" s="50"/>
      <c r="MTV36" s="50"/>
      <c r="MTW36" s="50"/>
      <c r="MTX36" s="50"/>
      <c r="MTY36" s="50"/>
      <c r="MTZ36" s="50"/>
      <c r="MUA36" s="50"/>
      <c r="MUB36" s="50"/>
      <c r="MUC36" s="50"/>
      <c r="MUD36" s="50"/>
      <c r="MUE36" s="50"/>
      <c r="MUF36" s="50"/>
      <c r="MUG36" s="50"/>
      <c r="MUH36" s="50"/>
      <c r="MUI36" s="50"/>
      <c r="MUJ36" s="50"/>
      <c r="MUK36" s="50"/>
      <c r="MUL36" s="50"/>
      <c r="MUM36" s="50"/>
      <c r="MUN36" s="50"/>
      <c r="MUO36" s="50"/>
      <c r="MUP36" s="50"/>
      <c r="MUQ36" s="50"/>
      <c r="MUR36" s="50"/>
      <c r="MUS36" s="50"/>
      <c r="MUT36" s="50"/>
      <c r="MUU36" s="50"/>
      <c r="MUV36" s="50"/>
      <c r="MUW36" s="50"/>
      <c r="MUX36" s="50"/>
      <c r="MUY36" s="50"/>
      <c r="MUZ36" s="50"/>
      <c r="MVA36" s="50"/>
      <c r="MVB36" s="50"/>
      <c r="MVC36" s="50"/>
      <c r="MVD36" s="50"/>
      <c r="MVE36" s="50"/>
      <c r="MVF36" s="50"/>
      <c r="MVG36" s="50"/>
      <c r="MVH36" s="50"/>
      <c r="MVI36" s="50"/>
      <c r="MVJ36" s="50"/>
      <c r="MVK36" s="50"/>
      <c r="MVL36" s="50"/>
      <c r="MVM36" s="50"/>
      <c r="MVN36" s="50"/>
      <c r="MVO36" s="50"/>
      <c r="MVP36" s="50"/>
      <c r="MVQ36" s="50"/>
      <c r="MVR36" s="50"/>
      <c r="MVS36" s="50"/>
      <c r="MVT36" s="50"/>
      <c r="MVU36" s="50"/>
      <c r="MVV36" s="50"/>
      <c r="MVW36" s="50"/>
      <c r="MVX36" s="50"/>
      <c r="MVY36" s="50"/>
      <c r="MVZ36" s="50"/>
      <c r="MWA36" s="50"/>
      <c r="MWB36" s="50"/>
      <c r="MWC36" s="50"/>
      <c r="MWD36" s="50"/>
      <c r="MWE36" s="50"/>
      <c r="MWF36" s="50"/>
      <c r="MWG36" s="50"/>
      <c r="MWH36" s="50"/>
      <c r="MWI36" s="50"/>
      <c r="MWJ36" s="50"/>
      <c r="MWK36" s="50"/>
      <c r="MWL36" s="50"/>
      <c r="MWM36" s="50"/>
      <c r="MWN36" s="50"/>
      <c r="MWO36" s="50"/>
      <c r="MWP36" s="50"/>
      <c r="MWQ36" s="50"/>
      <c r="MWR36" s="50"/>
      <c r="MWS36" s="50"/>
      <c r="MWT36" s="50"/>
      <c r="MWU36" s="50"/>
      <c r="MWV36" s="50"/>
      <c r="MWW36" s="50"/>
      <c r="MWX36" s="50"/>
      <c r="MWY36" s="50"/>
      <c r="MWZ36" s="50"/>
      <c r="MXA36" s="50"/>
      <c r="MXB36" s="50"/>
      <c r="MXC36" s="50"/>
      <c r="MXD36" s="50"/>
      <c r="MXE36" s="50"/>
      <c r="MXF36" s="50"/>
      <c r="MXG36" s="50"/>
      <c r="MXH36" s="50"/>
      <c r="MXI36" s="50"/>
      <c r="MXJ36" s="50"/>
      <c r="MXK36" s="50"/>
      <c r="MXL36" s="50"/>
      <c r="MXM36" s="50"/>
      <c r="MXN36" s="50"/>
      <c r="MXO36" s="50"/>
      <c r="MXP36" s="50"/>
      <c r="MXQ36" s="50"/>
      <c r="MXR36" s="50"/>
      <c r="MXS36" s="50"/>
      <c r="MXT36" s="50"/>
      <c r="MXU36" s="50"/>
      <c r="MXV36" s="50"/>
      <c r="MXW36" s="50"/>
      <c r="MXX36" s="50"/>
      <c r="MXY36" s="50"/>
      <c r="MXZ36" s="50"/>
      <c r="MYA36" s="50"/>
      <c r="MYB36" s="50"/>
      <c r="MYC36" s="50"/>
      <c r="MYD36" s="50"/>
      <c r="MYE36" s="50"/>
      <c r="MYF36" s="50"/>
      <c r="MYG36" s="50"/>
      <c r="MYH36" s="50"/>
      <c r="MYI36" s="50"/>
      <c r="MYJ36" s="50"/>
      <c r="MYK36" s="50"/>
      <c r="MYL36" s="50"/>
      <c r="MYM36" s="50"/>
      <c r="MYN36" s="50"/>
      <c r="MYO36" s="50"/>
      <c r="MYP36" s="50"/>
      <c r="MYQ36" s="50"/>
      <c r="MYR36" s="50"/>
      <c r="MYS36" s="50"/>
      <c r="MYT36" s="50"/>
      <c r="MYU36" s="50"/>
      <c r="MYV36" s="50"/>
      <c r="MYW36" s="50"/>
      <c r="MYX36" s="50"/>
      <c r="MYY36" s="50"/>
      <c r="MYZ36" s="50"/>
      <c r="MZA36" s="50"/>
      <c r="MZB36" s="50"/>
      <c r="MZC36" s="50"/>
      <c r="MZD36" s="50"/>
      <c r="MZE36" s="50"/>
      <c r="MZF36" s="50"/>
      <c r="MZG36" s="50"/>
      <c r="MZH36" s="50"/>
      <c r="MZI36" s="50"/>
      <c r="MZJ36" s="50"/>
      <c r="MZK36" s="50"/>
      <c r="MZL36" s="50"/>
      <c r="MZM36" s="50"/>
      <c r="MZN36" s="50"/>
      <c r="MZO36" s="50"/>
      <c r="MZP36" s="50"/>
      <c r="MZQ36" s="50"/>
      <c r="MZR36" s="50"/>
      <c r="MZS36" s="50"/>
      <c r="MZT36" s="50"/>
      <c r="MZU36" s="50"/>
      <c r="MZV36" s="50"/>
      <c r="MZW36" s="50"/>
      <c r="MZX36" s="50"/>
      <c r="MZY36" s="50"/>
      <c r="MZZ36" s="50"/>
      <c r="NAA36" s="50"/>
      <c r="NAB36" s="50"/>
      <c r="NAC36" s="50"/>
      <c r="NAD36" s="50"/>
      <c r="NAE36" s="50"/>
      <c r="NAF36" s="50"/>
      <c r="NAG36" s="50"/>
      <c r="NAH36" s="50"/>
      <c r="NAI36" s="50"/>
      <c r="NAJ36" s="50"/>
      <c r="NAK36" s="50"/>
      <c r="NAL36" s="50"/>
      <c r="NAM36" s="50"/>
      <c r="NAN36" s="50"/>
      <c r="NAO36" s="50"/>
      <c r="NAP36" s="50"/>
      <c r="NAQ36" s="50"/>
      <c r="NAR36" s="50"/>
      <c r="NAS36" s="50"/>
      <c r="NAT36" s="50"/>
      <c r="NAU36" s="50"/>
      <c r="NAV36" s="50"/>
      <c r="NAW36" s="50"/>
      <c r="NAX36" s="50"/>
      <c r="NAY36" s="50"/>
      <c r="NAZ36" s="50"/>
      <c r="NBA36" s="50"/>
      <c r="NBB36" s="50"/>
      <c r="NBC36" s="50"/>
      <c r="NBD36" s="50"/>
      <c r="NBE36" s="50"/>
      <c r="NBF36" s="50"/>
      <c r="NBG36" s="50"/>
      <c r="NBH36" s="50"/>
      <c r="NBI36" s="50"/>
      <c r="NBJ36" s="50"/>
      <c r="NBK36" s="50"/>
      <c r="NBL36" s="50"/>
      <c r="NBM36" s="50"/>
      <c r="NBN36" s="50"/>
      <c r="NBO36" s="50"/>
      <c r="NBP36" s="50"/>
      <c r="NBQ36" s="50"/>
      <c r="NBR36" s="50"/>
      <c r="NBS36" s="50"/>
      <c r="NBT36" s="50"/>
      <c r="NBU36" s="50"/>
      <c r="NBV36" s="50"/>
      <c r="NBW36" s="50"/>
      <c r="NBX36" s="50"/>
      <c r="NBY36" s="50"/>
      <c r="NBZ36" s="50"/>
      <c r="NCA36" s="50"/>
      <c r="NCB36" s="50"/>
      <c r="NCC36" s="50"/>
      <c r="NCD36" s="50"/>
      <c r="NCE36" s="50"/>
      <c r="NCF36" s="50"/>
      <c r="NCG36" s="50"/>
      <c r="NCH36" s="50"/>
      <c r="NCI36" s="50"/>
      <c r="NCJ36" s="50"/>
      <c r="NCK36" s="50"/>
      <c r="NCL36" s="50"/>
      <c r="NCM36" s="50"/>
      <c r="NCN36" s="50"/>
      <c r="NCO36" s="50"/>
      <c r="NCP36" s="50"/>
      <c r="NCQ36" s="50"/>
      <c r="NCR36" s="50"/>
      <c r="NCS36" s="50"/>
      <c r="NCT36" s="50"/>
      <c r="NCU36" s="50"/>
      <c r="NCV36" s="50"/>
      <c r="NCW36" s="50"/>
      <c r="NCX36" s="50"/>
      <c r="NCY36" s="50"/>
      <c r="NCZ36" s="50"/>
      <c r="NDA36" s="50"/>
      <c r="NDB36" s="50"/>
      <c r="NDC36" s="50"/>
      <c r="NDD36" s="50"/>
      <c r="NDE36" s="50"/>
      <c r="NDF36" s="50"/>
      <c r="NDG36" s="50"/>
      <c r="NDH36" s="50"/>
      <c r="NDI36" s="50"/>
      <c r="NDJ36" s="50"/>
      <c r="NDK36" s="50"/>
      <c r="NDL36" s="50"/>
      <c r="NDM36" s="50"/>
      <c r="NDN36" s="50"/>
      <c r="NDO36" s="50"/>
      <c r="NDP36" s="50"/>
      <c r="NDQ36" s="50"/>
      <c r="NDR36" s="50"/>
      <c r="NDS36" s="50"/>
      <c r="NDT36" s="50"/>
      <c r="NDU36" s="50"/>
      <c r="NDV36" s="50"/>
      <c r="NDW36" s="50"/>
      <c r="NDX36" s="50"/>
      <c r="NDY36" s="50"/>
      <c r="NDZ36" s="50"/>
      <c r="NEA36" s="50"/>
      <c r="NEB36" s="50"/>
      <c r="NEC36" s="50"/>
      <c r="NED36" s="50"/>
      <c r="NEE36" s="50"/>
      <c r="NEF36" s="50"/>
      <c r="NEG36" s="50"/>
      <c r="NEH36" s="50"/>
      <c r="NEI36" s="50"/>
    </row>
    <row r="37" spans="1:9603" s="3" customFormat="1" ht="15.75" thickBot="1" x14ac:dyDescent="0.3">
      <c r="A37" s="122"/>
      <c r="B37" s="81">
        <v>7</v>
      </c>
      <c r="C37" s="82" t="s">
        <v>68</v>
      </c>
      <c r="D37" s="82"/>
      <c r="E37" s="82"/>
      <c r="F37" s="141" t="s">
        <v>95</v>
      </c>
      <c r="G37" s="84">
        <v>30211</v>
      </c>
      <c r="H37" s="84">
        <v>30242</v>
      </c>
      <c r="I37" s="84">
        <v>30652</v>
      </c>
      <c r="J37" s="84">
        <v>30700</v>
      </c>
      <c r="K37" s="84">
        <v>30879</v>
      </c>
      <c r="L37" s="84">
        <v>30871</v>
      </c>
      <c r="M37" s="84">
        <v>30634</v>
      </c>
      <c r="N37" s="84">
        <v>30034</v>
      </c>
      <c r="O37" s="84">
        <v>30026</v>
      </c>
      <c r="P37" s="84">
        <v>30018</v>
      </c>
      <c r="Q37" s="84">
        <v>30018</v>
      </c>
      <c r="R37" s="84">
        <v>30008</v>
      </c>
      <c r="S37" s="84">
        <v>29560</v>
      </c>
      <c r="T37" s="84">
        <v>29461</v>
      </c>
      <c r="U37" s="84">
        <v>29451</v>
      </c>
      <c r="V37" s="84">
        <v>29441</v>
      </c>
      <c r="W37" s="84">
        <v>29441</v>
      </c>
      <c r="X37" s="85">
        <v>29254</v>
      </c>
      <c r="Y37" s="84">
        <v>29274</v>
      </c>
      <c r="Z37" s="84">
        <v>29264</v>
      </c>
      <c r="AA37" s="84">
        <v>29254</v>
      </c>
      <c r="AB37" s="84">
        <v>29254</v>
      </c>
      <c r="AC37" s="84">
        <v>29244</v>
      </c>
      <c r="AD37" s="84">
        <v>29234</v>
      </c>
      <c r="AE37" s="84">
        <v>29234</v>
      </c>
      <c r="AF37" s="84">
        <v>29224</v>
      </c>
      <c r="AG37" s="84">
        <v>29224</v>
      </c>
      <c r="AH37" s="84">
        <v>29214</v>
      </c>
      <c r="AI37" s="84">
        <v>29204</v>
      </c>
      <c r="AJ37" s="84">
        <v>29204</v>
      </c>
      <c r="AK37" s="84">
        <v>29194</v>
      </c>
      <c r="AL37" s="84">
        <v>29184</v>
      </c>
      <c r="AM37" s="84">
        <v>29184</v>
      </c>
      <c r="AN37" s="84">
        <v>29174</v>
      </c>
      <c r="AO37" s="84">
        <v>29164</v>
      </c>
      <c r="AP37" s="85">
        <v>29164</v>
      </c>
    </row>
    <row r="38" spans="1:9603" s="3" customFormat="1" ht="15.75" thickBot="1" x14ac:dyDescent="0.3">
      <c r="A38" s="122"/>
      <c r="B38" s="142"/>
      <c r="C38" s="142"/>
      <c r="D38" s="32"/>
      <c r="E38" s="32"/>
      <c r="F38" s="143"/>
      <c r="G38" s="26"/>
      <c r="H38" s="26"/>
      <c r="I38" s="50"/>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row>
    <row r="39" spans="1:9603" s="3" customFormat="1" x14ac:dyDescent="0.25">
      <c r="A39" s="122"/>
      <c r="B39" s="11" t="s">
        <v>96</v>
      </c>
      <c r="C39" s="88"/>
      <c r="D39" s="12"/>
      <c r="E39" s="144"/>
      <c r="F39" s="145"/>
      <c r="G39" s="18"/>
      <c r="H39" s="18"/>
      <c r="I39" s="90"/>
      <c r="J39" s="18"/>
      <c r="K39" s="18"/>
      <c r="L39" s="18"/>
      <c r="M39" s="18"/>
      <c r="N39" s="18"/>
      <c r="O39" s="18"/>
      <c r="P39" s="18"/>
      <c r="Q39" s="18"/>
      <c r="R39" s="18"/>
      <c r="S39" s="18"/>
      <c r="T39" s="18"/>
      <c r="U39" s="18"/>
      <c r="V39" s="18"/>
      <c r="W39" s="18"/>
      <c r="X39" s="91"/>
      <c r="Y39" s="18"/>
      <c r="Z39" s="18"/>
      <c r="AA39" s="18"/>
      <c r="AB39" s="18"/>
      <c r="AC39" s="18"/>
      <c r="AD39" s="18"/>
      <c r="AE39" s="18"/>
      <c r="AF39" s="18"/>
      <c r="AG39" s="18"/>
      <c r="AH39" s="18"/>
      <c r="AI39" s="18"/>
      <c r="AJ39" s="18"/>
      <c r="AK39" s="18"/>
      <c r="AL39" s="18"/>
      <c r="AM39" s="18"/>
      <c r="AN39" s="18"/>
      <c r="AO39" s="18"/>
      <c r="AP39" s="91"/>
    </row>
    <row r="40" spans="1:9603" s="3" customFormat="1" x14ac:dyDescent="0.25">
      <c r="A40" s="122"/>
      <c r="B40" s="146"/>
      <c r="C40" s="147"/>
      <c r="D40" s="253" t="s">
        <v>109</v>
      </c>
      <c r="E40" s="253"/>
      <c r="F40" s="148"/>
      <c r="G40" s="26">
        <v>25239</v>
      </c>
      <c r="H40" s="26">
        <v>25676</v>
      </c>
      <c r="I40" s="26">
        <v>26013</v>
      </c>
      <c r="J40" s="26">
        <v>26322</v>
      </c>
      <c r="K40" s="26">
        <v>26606</v>
      </c>
      <c r="L40" s="26">
        <v>27003</v>
      </c>
      <c r="M40" s="26">
        <v>27398</v>
      </c>
      <c r="N40" s="26">
        <v>27789</v>
      </c>
      <c r="O40" s="26">
        <v>28197</v>
      </c>
      <c r="P40" s="26">
        <v>28605</v>
      </c>
      <c r="Q40" s="26">
        <v>29013</v>
      </c>
      <c r="R40" s="26">
        <v>29418</v>
      </c>
      <c r="S40" s="26">
        <v>29822</v>
      </c>
      <c r="T40" s="26">
        <v>30225</v>
      </c>
      <c r="U40" s="26">
        <v>30625</v>
      </c>
      <c r="V40" s="26">
        <v>31041</v>
      </c>
      <c r="W40" s="26">
        <v>31453</v>
      </c>
      <c r="X40" s="71">
        <v>31863</v>
      </c>
      <c r="Y40" s="26">
        <v>32265</v>
      </c>
      <c r="Z40" s="26">
        <v>32667</v>
      </c>
      <c r="AA40" s="26">
        <v>33069</v>
      </c>
      <c r="AB40" s="26">
        <v>33471</v>
      </c>
      <c r="AC40" s="26">
        <v>33873</v>
      </c>
      <c r="AD40" s="26">
        <v>34274</v>
      </c>
      <c r="AE40" s="26">
        <v>34676</v>
      </c>
      <c r="AF40" s="26">
        <v>35078</v>
      </c>
      <c r="AG40" s="26">
        <v>35480</v>
      </c>
      <c r="AH40" s="26">
        <v>35882</v>
      </c>
      <c r="AI40" s="26">
        <v>36283</v>
      </c>
      <c r="AJ40" s="26">
        <v>36685</v>
      </c>
      <c r="AK40" s="26">
        <v>37087</v>
      </c>
      <c r="AL40" s="26">
        <v>37489</v>
      </c>
      <c r="AM40" s="26">
        <v>37890</v>
      </c>
      <c r="AN40" s="26">
        <v>38292</v>
      </c>
      <c r="AO40" s="26">
        <v>38694</v>
      </c>
      <c r="AP40" s="71">
        <v>39096</v>
      </c>
    </row>
    <row r="41" spans="1:9603" s="3" customFormat="1" x14ac:dyDescent="0.25">
      <c r="A41" s="122"/>
      <c r="B41" s="146"/>
      <c r="C41" s="147"/>
      <c r="D41" s="48" t="s">
        <v>97</v>
      </c>
      <c r="E41" s="149"/>
      <c r="F41" s="150"/>
      <c r="G41" s="26">
        <v>0</v>
      </c>
      <c r="H41" s="26">
        <v>0</v>
      </c>
      <c r="I41" s="26">
        <v>0</v>
      </c>
      <c r="J41" s="26">
        <v>0</v>
      </c>
      <c r="K41" s="26">
        <v>0</v>
      </c>
      <c r="L41" s="26">
        <v>0</v>
      </c>
      <c r="M41" s="26">
        <v>0</v>
      </c>
      <c r="N41" s="26">
        <v>0</v>
      </c>
      <c r="O41" s="26">
        <v>0</v>
      </c>
      <c r="P41" s="26">
        <v>0</v>
      </c>
      <c r="Q41" s="26">
        <v>0</v>
      </c>
      <c r="R41" s="26">
        <v>0</v>
      </c>
      <c r="S41" s="26">
        <v>0</v>
      </c>
      <c r="T41" s="26">
        <v>4</v>
      </c>
      <c r="U41" s="26">
        <v>12</v>
      </c>
      <c r="V41" s="26">
        <v>16</v>
      </c>
      <c r="W41" s="26">
        <v>28</v>
      </c>
      <c r="X41" s="71">
        <v>8</v>
      </c>
      <c r="Y41" s="26">
        <v>8</v>
      </c>
      <c r="Z41" s="26">
        <v>4</v>
      </c>
      <c r="AA41" s="26">
        <v>0</v>
      </c>
      <c r="AB41" s="26">
        <v>0</v>
      </c>
      <c r="AC41" s="26">
        <v>0</v>
      </c>
      <c r="AD41" s="26">
        <v>0</v>
      </c>
      <c r="AE41" s="26">
        <v>0</v>
      </c>
      <c r="AF41" s="26">
        <v>0</v>
      </c>
      <c r="AG41" s="26">
        <v>0</v>
      </c>
      <c r="AH41" s="26">
        <v>0</v>
      </c>
      <c r="AI41" s="26">
        <v>0</v>
      </c>
      <c r="AJ41" s="26">
        <v>0</v>
      </c>
      <c r="AK41" s="26">
        <v>0</v>
      </c>
      <c r="AL41" s="26">
        <v>0</v>
      </c>
      <c r="AM41" s="26">
        <v>0</v>
      </c>
      <c r="AN41" s="26">
        <v>0</v>
      </c>
      <c r="AO41" s="26">
        <v>0</v>
      </c>
      <c r="AP41" s="71">
        <v>0</v>
      </c>
    </row>
    <row r="42" spans="1:9603" s="3" customFormat="1" x14ac:dyDescent="0.25">
      <c r="A42" s="122"/>
      <c r="B42" s="146"/>
      <c r="C42" s="147"/>
      <c r="D42" s="94" t="s">
        <v>110</v>
      </c>
      <c r="E42" s="95"/>
      <c r="F42" s="151"/>
      <c r="G42" s="26">
        <v>-108</v>
      </c>
      <c r="H42" s="26">
        <v>-204</v>
      </c>
      <c r="I42" s="26">
        <v>-288</v>
      </c>
      <c r="J42" s="26">
        <v>-362</v>
      </c>
      <c r="K42" s="26">
        <v>-433</v>
      </c>
      <c r="L42" s="26">
        <v>-501</v>
      </c>
      <c r="M42" s="26">
        <v>-548</v>
      </c>
      <c r="N42" s="26">
        <v>-588</v>
      </c>
      <c r="O42" s="26">
        <v>-628</v>
      </c>
      <c r="P42" s="26">
        <v>-667</v>
      </c>
      <c r="Q42" s="26">
        <v>-696</v>
      </c>
      <c r="R42" s="26">
        <v>-712</v>
      </c>
      <c r="S42" s="26">
        <v>-728</v>
      </c>
      <c r="T42" s="26">
        <v>-751</v>
      </c>
      <c r="U42" s="26">
        <v>-773</v>
      </c>
      <c r="V42" s="26">
        <v>-755</v>
      </c>
      <c r="W42" s="26">
        <v>-736</v>
      </c>
      <c r="X42" s="71">
        <v>-722</v>
      </c>
      <c r="Y42" s="26">
        <v>-712</v>
      </c>
      <c r="Z42" s="26">
        <v>-701</v>
      </c>
      <c r="AA42" s="26">
        <v>-665</v>
      </c>
      <c r="AB42" s="26">
        <v>-636</v>
      </c>
      <c r="AC42" s="26">
        <v>-609</v>
      </c>
      <c r="AD42" s="26">
        <v>-585</v>
      </c>
      <c r="AE42" s="26">
        <v>-562</v>
      </c>
      <c r="AF42" s="26">
        <v>-535</v>
      </c>
      <c r="AG42" s="26">
        <v>-508</v>
      </c>
      <c r="AH42" s="26">
        <v>-484</v>
      </c>
      <c r="AI42" s="26">
        <v>-465</v>
      </c>
      <c r="AJ42" s="26">
        <v>-446</v>
      </c>
      <c r="AK42" s="26">
        <v>-446</v>
      </c>
      <c r="AL42" s="26">
        <v>-446</v>
      </c>
      <c r="AM42" s="26">
        <v>-446</v>
      </c>
      <c r="AN42" s="26">
        <v>-446</v>
      </c>
      <c r="AO42" s="26">
        <v>-446</v>
      </c>
      <c r="AP42" s="71">
        <v>-446</v>
      </c>
    </row>
    <row r="43" spans="1:9603" s="3" customFormat="1" x14ac:dyDescent="0.25">
      <c r="A43" s="122"/>
      <c r="B43" s="152">
        <v>8</v>
      </c>
      <c r="C43" s="53" t="s">
        <v>98</v>
      </c>
      <c r="D43" s="53"/>
      <c r="E43" s="53"/>
      <c r="F43" s="153"/>
      <c r="G43" s="132">
        <v>25131</v>
      </c>
      <c r="H43" s="132">
        <v>25472</v>
      </c>
      <c r="I43" s="132">
        <v>25725</v>
      </c>
      <c r="J43" s="132">
        <v>25960</v>
      </c>
      <c r="K43" s="132">
        <v>26173</v>
      </c>
      <c r="L43" s="132">
        <v>26502</v>
      </c>
      <c r="M43" s="132">
        <v>26850</v>
      </c>
      <c r="N43" s="132">
        <v>27201</v>
      </c>
      <c r="O43" s="132">
        <v>27569</v>
      </c>
      <c r="P43" s="132">
        <v>27938</v>
      </c>
      <c r="Q43" s="132">
        <v>28317</v>
      </c>
      <c r="R43" s="132">
        <v>28706</v>
      </c>
      <c r="S43" s="132">
        <v>29094</v>
      </c>
      <c r="T43" s="132">
        <v>29478</v>
      </c>
      <c r="U43" s="132">
        <v>29864</v>
      </c>
      <c r="V43" s="132">
        <v>30302</v>
      </c>
      <c r="W43" s="132">
        <v>30745</v>
      </c>
      <c r="X43" s="133">
        <v>31149</v>
      </c>
      <c r="Y43" s="132">
        <v>31561</v>
      </c>
      <c r="Z43" s="132">
        <v>31970</v>
      </c>
      <c r="AA43" s="132">
        <v>32404</v>
      </c>
      <c r="AB43" s="132">
        <v>32835</v>
      </c>
      <c r="AC43" s="132">
        <v>33264</v>
      </c>
      <c r="AD43" s="132">
        <v>33689</v>
      </c>
      <c r="AE43" s="132">
        <v>34114</v>
      </c>
      <c r="AF43" s="132">
        <v>34543</v>
      </c>
      <c r="AG43" s="132">
        <v>34972</v>
      </c>
      <c r="AH43" s="132">
        <v>35398</v>
      </c>
      <c r="AI43" s="132">
        <v>35818</v>
      </c>
      <c r="AJ43" s="132">
        <v>36239</v>
      </c>
      <c r="AK43" s="132">
        <v>36641</v>
      </c>
      <c r="AL43" s="132">
        <v>37043</v>
      </c>
      <c r="AM43" s="132">
        <v>37444</v>
      </c>
      <c r="AN43" s="132">
        <v>37846</v>
      </c>
      <c r="AO43" s="132">
        <v>38248</v>
      </c>
      <c r="AP43" s="133">
        <v>38650</v>
      </c>
    </row>
    <row r="44" spans="1:9603" s="3" customFormat="1" ht="15" customHeight="1" x14ac:dyDescent="0.25">
      <c r="A44" s="130"/>
      <c r="B44" s="47"/>
      <c r="D44" s="3" t="s">
        <v>74</v>
      </c>
      <c r="F44" s="74"/>
      <c r="G44" s="50">
        <v>3156</v>
      </c>
      <c r="H44" s="50">
        <v>3156</v>
      </c>
      <c r="I44" s="50">
        <v>2115</v>
      </c>
      <c r="J44" s="50">
        <v>2012</v>
      </c>
      <c r="K44" s="50">
        <v>2012</v>
      </c>
      <c r="L44" s="50">
        <v>2012</v>
      </c>
      <c r="M44" s="50">
        <v>2012</v>
      </c>
      <c r="N44" s="50">
        <v>2012</v>
      </c>
      <c r="O44" s="50">
        <v>2012</v>
      </c>
      <c r="P44" s="50">
        <v>2012</v>
      </c>
      <c r="Q44" s="50">
        <v>2012</v>
      </c>
      <c r="R44" s="50">
        <v>2012</v>
      </c>
      <c r="S44" s="50">
        <v>249</v>
      </c>
      <c r="T44" s="50">
        <v>145</v>
      </c>
      <c r="U44" s="50">
        <v>145</v>
      </c>
      <c r="V44" s="50">
        <v>145</v>
      </c>
      <c r="W44" s="50">
        <v>145</v>
      </c>
      <c r="X44" s="44">
        <v>145</v>
      </c>
      <c r="Y44" s="50">
        <v>145</v>
      </c>
      <c r="Z44" s="50">
        <v>145</v>
      </c>
      <c r="AA44" s="50">
        <v>145</v>
      </c>
      <c r="AB44" s="50">
        <v>145</v>
      </c>
      <c r="AC44" s="50">
        <v>145</v>
      </c>
      <c r="AD44" s="50">
        <v>145</v>
      </c>
      <c r="AE44" s="50">
        <v>145</v>
      </c>
      <c r="AF44" s="50">
        <v>145</v>
      </c>
      <c r="AG44" s="50">
        <v>145</v>
      </c>
      <c r="AH44" s="50">
        <v>145</v>
      </c>
      <c r="AI44" s="50">
        <v>145</v>
      </c>
      <c r="AJ44" s="50">
        <v>145</v>
      </c>
      <c r="AK44" s="50">
        <v>145</v>
      </c>
      <c r="AL44" s="50">
        <v>145</v>
      </c>
      <c r="AM44" s="50">
        <v>145</v>
      </c>
      <c r="AN44" s="50">
        <v>145</v>
      </c>
      <c r="AO44" s="50">
        <v>145</v>
      </c>
      <c r="AP44" s="51">
        <v>145</v>
      </c>
    </row>
    <row r="45" spans="1:9603" s="3" customFormat="1" x14ac:dyDescent="0.25">
      <c r="A45" s="130"/>
      <c r="B45" s="47"/>
      <c r="C45" s="154"/>
      <c r="D45" s="155" t="s">
        <v>75</v>
      </c>
      <c r="F45" s="156"/>
      <c r="G45" s="50">
        <v>0</v>
      </c>
      <c r="H45" s="50">
        <v>0</v>
      </c>
      <c r="I45" s="50">
        <v>394</v>
      </c>
      <c r="J45" s="50">
        <v>414</v>
      </c>
      <c r="K45" s="50">
        <v>414</v>
      </c>
      <c r="L45" s="50">
        <v>414</v>
      </c>
      <c r="M45" s="50">
        <v>414</v>
      </c>
      <c r="N45" s="50">
        <v>204</v>
      </c>
      <c r="O45" s="50">
        <v>162</v>
      </c>
      <c r="P45" s="50">
        <v>162</v>
      </c>
      <c r="Q45" s="50">
        <v>162</v>
      </c>
      <c r="R45" s="50">
        <v>162</v>
      </c>
      <c r="S45" s="50">
        <v>162</v>
      </c>
      <c r="T45" s="50">
        <v>162</v>
      </c>
      <c r="U45" s="50">
        <v>162</v>
      </c>
      <c r="V45" s="50">
        <v>162</v>
      </c>
      <c r="W45" s="50">
        <v>162</v>
      </c>
      <c r="X45" s="51">
        <v>0</v>
      </c>
      <c r="Y45" s="64">
        <v>0</v>
      </c>
      <c r="Z45" s="64">
        <v>0</v>
      </c>
      <c r="AA45" s="64">
        <v>0</v>
      </c>
      <c r="AB45" s="64">
        <v>0</v>
      </c>
      <c r="AC45" s="64">
        <v>0</v>
      </c>
      <c r="AD45" s="64">
        <v>0</v>
      </c>
      <c r="AE45" s="64">
        <v>0</v>
      </c>
      <c r="AF45" s="64">
        <v>0</v>
      </c>
      <c r="AG45" s="64">
        <v>0</v>
      </c>
      <c r="AH45" s="64">
        <v>0</v>
      </c>
      <c r="AI45" s="64">
        <v>0</v>
      </c>
      <c r="AJ45" s="64">
        <v>0</v>
      </c>
      <c r="AK45" s="64">
        <v>0</v>
      </c>
      <c r="AL45" s="64">
        <v>0</v>
      </c>
      <c r="AM45" s="64">
        <v>0</v>
      </c>
      <c r="AN45" s="64">
        <v>0</v>
      </c>
      <c r="AO45" s="64">
        <v>0</v>
      </c>
      <c r="AP45" s="51">
        <v>0</v>
      </c>
    </row>
    <row r="46" spans="1:9603" s="3" customFormat="1" x14ac:dyDescent="0.25">
      <c r="A46" s="130"/>
      <c r="B46" s="47"/>
      <c r="C46" s="154"/>
      <c r="D46" s="251" t="s">
        <v>99</v>
      </c>
      <c r="E46" s="252"/>
      <c r="F46" s="157"/>
      <c r="G46" s="17">
        <v>0</v>
      </c>
      <c r="H46" s="17">
        <v>0</v>
      </c>
      <c r="I46" s="17">
        <v>-309</v>
      </c>
      <c r="J46" s="17">
        <v>-370</v>
      </c>
      <c r="K46" s="17">
        <v>-370</v>
      </c>
      <c r="L46" s="17">
        <v>-370</v>
      </c>
      <c r="M46" s="17">
        <v>-370</v>
      </c>
      <c r="N46" s="17">
        <v>-370</v>
      </c>
      <c r="O46" s="17">
        <v>-370</v>
      </c>
      <c r="P46" s="17">
        <v>-370</v>
      </c>
      <c r="Q46" s="17">
        <v>-370</v>
      </c>
      <c r="R46" s="17">
        <v>-370</v>
      </c>
      <c r="S46" s="17">
        <v>-61</v>
      </c>
      <c r="T46" s="17">
        <v>0</v>
      </c>
      <c r="U46" s="17">
        <v>0</v>
      </c>
      <c r="V46" s="17">
        <v>0</v>
      </c>
      <c r="W46" s="17">
        <v>0</v>
      </c>
      <c r="X46" s="44">
        <v>0</v>
      </c>
      <c r="Y46" s="64">
        <v>0</v>
      </c>
      <c r="Z46" s="64">
        <v>0</v>
      </c>
      <c r="AA46" s="64">
        <v>0</v>
      </c>
      <c r="AB46" s="64">
        <v>0</v>
      </c>
      <c r="AC46" s="64">
        <v>0</v>
      </c>
      <c r="AD46" s="64">
        <v>0</v>
      </c>
      <c r="AE46" s="64">
        <v>0</v>
      </c>
      <c r="AF46" s="64">
        <v>0</v>
      </c>
      <c r="AG46" s="64">
        <v>0</v>
      </c>
      <c r="AH46" s="64">
        <v>0</v>
      </c>
      <c r="AI46" s="64">
        <v>0</v>
      </c>
      <c r="AJ46" s="64">
        <v>0</v>
      </c>
      <c r="AK46" s="64">
        <v>0</v>
      </c>
      <c r="AL46" s="64">
        <v>0</v>
      </c>
      <c r="AM46" s="64">
        <v>0</v>
      </c>
      <c r="AN46" s="64">
        <v>0</v>
      </c>
      <c r="AO46" s="64">
        <v>0</v>
      </c>
      <c r="AP46" s="158">
        <v>0</v>
      </c>
    </row>
    <row r="47" spans="1:9603" s="3" customFormat="1" ht="15.75" thickBot="1" x14ac:dyDescent="0.3">
      <c r="A47" s="122"/>
      <c r="B47" s="36">
        <v>9</v>
      </c>
      <c r="C47" s="38" t="s">
        <v>100</v>
      </c>
      <c r="D47" s="52"/>
      <c r="E47" s="45"/>
      <c r="F47" s="159"/>
      <c r="G47" s="160">
        <v>3156</v>
      </c>
      <c r="H47" s="160">
        <v>3156</v>
      </c>
      <c r="I47" s="160">
        <v>2200</v>
      </c>
      <c r="J47" s="160">
        <v>2056</v>
      </c>
      <c r="K47" s="160">
        <v>2056</v>
      </c>
      <c r="L47" s="160">
        <v>2056</v>
      </c>
      <c r="M47" s="160">
        <v>2056</v>
      </c>
      <c r="N47" s="160">
        <v>1846</v>
      </c>
      <c r="O47" s="160">
        <v>1804</v>
      </c>
      <c r="P47" s="160">
        <v>1804</v>
      </c>
      <c r="Q47" s="160">
        <v>1804</v>
      </c>
      <c r="R47" s="160">
        <v>1804</v>
      </c>
      <c r="S47" s="160">
        <v>350</v>
      </c>
      <c r="T47" s="160">
        <v>307</v>
      </c>
      <c r="U47" s="160">
        <v>307</v>
      </c>
      <c r="V47" s="160">
        <v>307</v>
      </c>
      <c r="W47" s="160">
        <v>307</v>
      </c>
      <c r="X47" s="161">
        <v>145</v>
      </c>
      <c r="Y47" s="160">
        <v>145</v>
      </c>
      <c r="Z47" s="160">
        <v>145</v>
      </c>
      <c r="AA47" s="160">
        <v>145</v>
      </c>
      <c r="AB47" s="160">
        <v>145</v>
      </c>
      <c r="AC47" s="160">
        <v>145</v>
      </c>
      <c r="AD47" s="160">
        <v>145</v>
      </c>
      <c r="AE47" s="160">
        <v>145</v>
      </c>
      <c r="AF47" s="160">
        <v>145</v>
      </c>
      <c r="AG47" s="160">
        <v>145</v>
      </c>
      <c r="AH47" s="160">
        <v>145</v>
      </c>
      <c r="AI47" s="160">
        <v>145</v>
      </c>
      <c r="AJ47" s="160">
        <v>145</v>
      </c>
      <c r="AK47" s="160">
        <v>145</v>
      </c>
      <c r="AL47" s="160">
        <v>145</v>
      </c>
      <c r="AM47" s="160">
        <v>145</v>
      </c>
      <c r="AN47" s="160">
        <v>145</v>
      </c>
      <c r="AO47" s="160">
        <v>145</v>
      </c>
      <c r="AP47" s="161">
        <v>145</v>
      </c>
    </row>
    <row r="48" spans="1:9603" s="3" customFormat="1" ht="15.75" thickBot="1" x14ac:dyDescent="0.3">
      <c r="A48" s="122"/>
      <c r="B48" s="162">
        <v>10</v>
      </c>
      <c r="C48" s="163" t="s">
        <v>101</v>
      </c>
      <c r="D48" s="163"/>
      <c r="E48" s="163"/>
      <c r="F48" s="164" t="s">
        <v>102</v>
      </c>
      <c r="G48" s="165">
        <v>28287</v>
      </c>
      <c r="H48" s="165">
        <v>28628</v>
      </c>
      <c r="I48" s="165">
        <v>27925</v>
      </c>
      <c r="J48" s="165">
        <v>28016</v>
      </c>
      <c r="K48" s="165">
        <v>28229</v>
      </c>
      <c r="L48" s="165">
        <v>28558</v>
      </c>
      <c r="M48" s="165">
        <v>28906</v>
      </c>
      <c r="N48" s="165">
        <v>29047</v>
      </c>
      <c r="O48" s="165">
        <v>29373</v>
      </c>
      <c r="P48" s="165">
        <v>29742</v>
      </c>
      <c r="Q48" s="165">
        <v>30121</v>
      </c>
      <c r="R48" s="165">
        <v>30510</v>
      </c>
      <c r="S48" s="165">
        <v>29444</v>
      </c>
      <c r="T48" s="165">
        <v>29785</v>
      </c>
      <c r="U48" s="165">
        <v>30171</v>
      </c>
      <c r="V48" s="165">
        <v>30609</v>
      </c>
      <c r="W48" s="165">
        <v>31052</v>
      </c>
      <c r="X48" s="86">
        <v>31294</v>
      </c>
      <c r="Y48" s="165">
        <v>31706</v>
      </c>
      <c r="Z48" s="165">
        <v>32115</v>
      </c>
      <c r="AA48" s="165">
        <v>32549</v>
      </c>
      <c r="AB48" s="165">
        <v>32980</v>
      </c>
      <c r="AC48" s="165">
        <v>33409</v>
      </c>
      <c r="AD48" s="165">
        <v>33834</v>
      </c>
      <c r="AE48" s="165">
        <v>34259</v>
      </c>
      <c r="AF48" s="165">
        <v>34688</v>
      </c>
      <c r="AG48" s="165">
        <v>35117</v>
      </c>
      <c r="AH48" s="165">
        <v>35543</v>
      </c>
      <c r="AI48" s="165">
        <v>35963</v>
      </c>
      <c r="AJ48" s="165">
        <v>36384</v>
      </c>
      <c r="AK48" s="165">
        <v>36786</v>
      </c>
      <c r="AL48" s="165">
        <v>37188</v>
      </c>
      <c r="AM48" s="165">
        <v>37589</v>
      </c>
      <c r="AN48" s="165">
        <v>37991</v>
      </c>
      <c r="AO48" s="165">
        <v>38393</v>
      </c>
      <c r="AP48" s="86">
        <v>38795</v>
      </c>
    </row>
    <row r="49" spans="1:42" s="3" customFormat="1" ht="15.75" thickBot="1" x14ac:dyDescent="0.3">
      <c r="A49" s="122"/>
      <c r="B49" s="142"/>
      <c r="C49" s="142"/>
      <c r="D49" s="32"/>
      <c r="E49" s="32"/>
      <c r="F49" s="143"/>
      <c r="G49" s="214"/>
      <c r="H49" s="214"/>
      <c r="I49" s="214"/>
      <c r="J49" s="214"/>
      <c r="K49" s="214"/>
      <c r="L49" s="214"/>
      <c r="M49" s="214"/>
      <c r="N49" s="214"/>
      <c r="O49" s="214"/>
      <c r="P49" s="214"/>
      <c r="Q49" s="214"/>
      <c r="R49" s="214"/>
      <c r="S49" s="214"/>
      <c r="T49" s="214"/>
      <c r="U49" s="214"/>
      <c r="V49" s="214"/>
      <c r="W49" s="214"/>
      <c r="X49" s="214"/>
      <c r="Y49" s="214"/>
      <c r="Z49" s="26"/>
      <c r="AA49" s="26"/>
      <c r="AB49" s="26"/>
      <c r="AC49" s="26"/>
      <c r="AD49" s="26"/>
      <c r="AE49" s="26"/>
      <c r="AF49" s="26"/>
      <c r="AG49" s="26"/>
      <c r="AH49" s="26"/>
      <c r="AI49" s="26"/>
      <c r="AJ49" s="26"/>
      <c r="AK49" s="26"/>
      <c r="AL49" s="26"/>
      <c r="AM49" s="26"/>
      <c r="AN49" s="26"/>
      <c r="AO49" s="86">
        <v>40542</v>
      </c>
      <c r="AP49" s="26"/>
    </row>
    <row r="50" spans="1:42" s="3" customFormat="1" x14ac:dyDescent="0.25">
      <c r="A50" s="122"/>
      <c r="B50" s="166">
        <v>11</v>
      </c>
      <c r="C50" s="167" t="s">
        <v>80</v>
      </c>
      <c r="D50" s="167"/>
      <c r="E50" s="167"/>
      <c r="F50" s="168" t="s">
        <v>103</v>
      </c>
      <c r="G50" s="183">
        <v>1924</v>
      </c>
      <c r="H50" s="183">
        <v>1614</v>
      </c>
      <c r="I50" s="183">
        <v>2727</v>
      </c>
      <c r="J50" s="183">
        <v>2684</v>
      </c>
      <c r="K50" s="183">
        <v>2650</v>
      </c>
      <c r="L50" s="183">
        <v>2313</v>
      </c>
      <c r="M50" s="183">
        <v>1728</v>
      </c>
      <c r="N50" s="183">
        <v>987</v>
      </c>
      <c r="O50" s="183">
        <v>653</v>
      </c>
      <c r="P50" s="183">
        <v>276</v>
      </c>
      <c r="Q50" s="184">
        <v>-103</v>
      </c>
      <c r="R50" s="184">
        <v>-502</v>
      </c>
      <c r="S50" s="183">
        <v>116</v>
      </c>
      <c r="T50" s="184">
        <v>-324</v>
      </c>
      <c r="U50" s="184">
        <v>-720</v>
      </c>
      <c r="V50" s="185">
        <v>-1168</v>
      </c>
      <c r="W50" s="185">
        <v>-1611</v>
      </c>
      <c r="X50" s="186">
        <v>-2040</v>
      </c>
      <c r="Y50" s="185">
        <v>-2432</v>
      </c>
      <c r="Z50" s="185">
        <v>-2851</v>
      </c>
      <c r="AA50" s="185">
        <v>-3295</v>
      </c>
      <c r="AB50" s="185">
        <v>-3726</v>
      </c>
      <c r="AC50" s="185">
        <v>-4165</v>
      </c>
      <c r="AD50" s="185">
        <v>-4600</v>
      </c>
      <c r="AE50" s="185">
        <v>-5025</v>
      </c>
      <c r="AF50" s="185">
        <v>-5464</v>
      </c>
      <c r="AG50" s="185">
        <v>-5893</v>
      </c>
      <c r="AH50" s="185">
        <v>-6329</v>
      </c>
      <c r="AI50" s="185">
        <v>-6759</v>
      </c>
      <c r="AJ50" s="185">
        <v>-7180</v>
      </c>
      <c r="AK50" s="185">
        <v>-7592</v>
      </c>
      <c r="AL50" s="185">
        <v>-8004</v>
      </c>
      <c r="AM50" s="185">
        <v>-8405</v>
      </c>
      <c r="AN50" s="185">
        <v>-8817</v>
      </c>
      <c r="AO50" s="185">
        <v>-9229</v>
      </c>
      <c r="AP50" s="186">
        <v>-9631</v>
      </c>
    </row>
    <row r="51" spans="1:42" s="3" customFormat="1" x14ac:dyDescent="0.25">
      <c r="A51" s="122"/>
      <c r="B51" s="146">
        <v>12</v>
      </c>
      <c r="C51" s="147"/>
      <c r="D51" s="32" t="s">
        <v>104</v>
      </c>
      <c r="E51" s="32" t="s">
        <v>83</v>
      </c>
      <c r="F51" s="156"/>
      <c r="G51" s="26">
        <v>-811</v>
      </c>
      <c r="H51" s="26">
        <v>-811</v>
      </c>
      <c r="I51" s="26">
        <v>-811</v>
      </c>
      <c r="J51" s="26">
        <v>-811</v>
      </c>
      <c r="K51" s="26">
        <v>-811</v>
      </c>
      <c r="L51" s="26">
        <v>-811</v>
      </c>
      <c r="M51" s="26">
        <v>-592</v>
      </c>
      <c r="N51" s="26">
        <v>0</v>
      </c>
      <c r="O51" s="26">
        <v>0</v>
      </c>
      <c r="P51" s="26">
        <v>0</v>
      </c>
      <c r="Q51" s="26">
        <v>0</v>
      </c>
      <c r="R51" s="26">
        <v>0</v>
      </c>
      <c r="S51" s="26">
        <v>0</v>
      </c>
      <c r="T51" s="26">
        <v>0</v>
      </c>
      <c r="U51" s="26">
        <v>0</v>
      </c>
      <c r="V51" s="26">
        <v>0</v>
      </c>
      <c r="W51" s="26">
        <v>0</v>
      </c>
      <c r="X51" s="71">
        <v>0</v>
      </c>
      <c r="Y51" s="26">
        <v>0</v>
      </c>
      <c r="Z51" s="26">
        <v>0</v>
      </c>
      <c r="AA51" s="26">
        <v>0</v>
      </c>
      <c r="AB51" s="26">
        <v>0</v>
      </c>
      <c r="AC51" s="26">
        <v>0</v>
      </c>
      <c r="AD51" s="26">
        <v>0</v>
      </c>
      <c r="AE51" s="26">
        <v>0</v>
      </c>
      <c r="AF51" s="26">
        <v>0</v>
      </c>
      <c r="AG51" s="26">
        <v>0</v>
      </c>
      <c r="AH51" s="26">
        <v>0</v>
      </c>
      <c r="AI51" s="26">
        <v>0</v>
      </c>
      <c r="AJ51" s="26">
        <v>0</v>
      </c>
      <c r="AK51" s="26">
        <v>0</v>
      </c>
      <c r="AL51" s="26">
        <v>0</v>
      </c>
      <c r="AM51" s="26">
        <v>0</v>
      </c>
      <c r="AN51" s="26">
        <v>0</v>
      </c>
      <c r="AO51" s="26">
        <v>0</v>
      </c>
      <c r="AP51" s="71">
        <v>0</v>
      </c>
    </row>
    <row r="52" spans="1:42" s="3" customFormat="1" ht="15.75" thickBot="1" x14ac:dyDescent="0.3">
      <c r="A52" s="122"/>
      <c r="B52" s="146">
        <v>13</v>
      </c>
      <c r="C52" s="147"/>
      <c r="D52" s="32"/>
      <c r="E52" s="32" t="s">
        <v>105</v>
      </c>
      <c r="F52" s="156"/>
      <c r="G52" s="26">
        <v>0</v>
      </c>
      <c r="H52" s="26">
        <v>0</v>
      </c>
      <c r="I52" s="26">
        <v>-309</v>
      </c>
      <c r="J52" s="26">
        <v>-370</v>
      </c>
      <c r="K52" s="26">
        <v>-370</v>
      </c>
      <c r="L52" s="26">
        <v>-370</v>
      </c>
      <c r="M52" s="26">
        <v>-370</v>
      </c>
      <c r="N52" s="26">
        <v>-370</v>
      </c>
      <c r="O52" s="26">
        <v>-370</v>
      </c>
      <c r="P52" s="26">
        <v>-370</v>
      </c>
      <c r="Q52" s="26">
        <v>-370</v>
      </c>
      <c r="R52" s="26">
        <v>-370</v>
      </c>
      <c r="S52" s="26">
        <v>-61</v>
      </c>
      <c r="T52" s="26">
        <v>0</v>
      </c>
      <c r="U52" s="26">
        <v>0</v>
      </c>
      <c r="V52" s="26">
        <v>0</v>
      </c>
      <c r="W52" s="26">
        <v>0</v>
      </c>
      <c r="X52" s="71">
        <v>0</v>
      </c>
      <c r="Y52" s="26">
        <v>0</v>
      </c>
      <c r="Z52" s="26">
        <v>0</v>
      </c>
      <c r="AA52" s="26">
        <v>0</v>
      </c>
      <c r="AB52" s="26">
        <v>0</v>
      </c>
      <c r="AC52" s="26">
        <v>0</v>
      </c>
      <c r="AD52" s="26">
        <v>0</v>
      </c>
      <c r="AE52" s="26">
        <v>0</v>
      </c>
      <c r="AF52" s="26">
        <v>0</v>
      </c>
      <c r="AG52" s="26">
        <v>0</v>
      </c>
      <c r="AH52" s="26">
        <v>0</v>
      </c>
      <c r="AI52" s="26">
        <v>0</v>
      </c>
      <c r="AJ52" s="26">
        <v>0</v>
      </c>
      <c r="AK52" s="26">
        <v>0</v>
      </c>
      <c r="AL52" s="26">
        <v>0</v>
      </c>
      <c r="AM52" s="26">
        <v>0</v>
      </c>
      <c r="AN52" s="26">
        <v>0</v>
      </c>
      <c r="AO52" s="26">
        <v>0</v>
      </c>
      <c r="AP52" s="71">
        <v>0</v>
      </c>
    </row>
    <row r="53" spans="1:42" s="3" customFormat="1" ht="15.75" thickBot="1" x14ac:dyDescent="0.3">
      <c r="A53" s="122"/>
      <c r="B53" s="115"/>
      <c r="C53" s="116" t="s">
        <v>84</v>
      </c>
      <c r="D53" s="116"/>
      <c r="E53" s="116"/>
      <c r="F53" s="179" t="s">
        <v>106</v>
      </c>
      <c r="G53" s="118">
        <v>1113</v>
      </c>
      <c r="H53" s="118">
        <v>803</v>
      </c>
      <c r="I53" s="118">
        <v>1607</v>
      </c>
      <c r="J53" s="118">
        <v>1503</v>
      </c>
      <c r="K53" s="118">
        <v>1469</v>
      </c>
      <c r="L53" s="118">
        <v>1132</v>
      </c>
      <c r="M53" s="118">
        <v>766</v>
      </c>
      <c r="N53" s="118">
        <v>617</v>
      </c>
      <c r="O53" s="118">
        <v>283</v>
      </c>
      <c r="P53" s="118">
        <v>0</v>
      </c>
      <c r="Q53" s="118">
        <v>0</v>
      </c>
      <c r="R53" s="118">
        <v>0</v>
      </c>
      <c r="S53" s="118">
        <v>55</v>
      </c>
      <c r="T53" s="118">
        <v>0</v>
      </c>
      <c r="U53" s="118">
        <v>0</v>
      </c>
      <c r="V53" s="118">
        <v>0</v>
      </c>
      <c r="W53" s="118">
        <v>0</v>
      </c>
      <c r="X53" s="119">
        <v>0</v>
      </c>
      <c r="Y53" s="118">
        <v>0</v>
      </c>
      <c r="Z53" s="118">
        <v>0</v>
      </c>
      <c r="AA53" s="118">
        <v>0</v>
      </c>
      <c r="AB53" s="118">
        <v>0</v>
      </c>
      <c r="AC53" s="118">
        <v>0</v>
      </c>
      <c r="AD53" s="118">
        <v>0</v>
      </c>
      <c r="AE53" s="118">
        <v>0</v>
      </c>
      <c r="AF53" s="118">
        <v>0</v>
      </c>
      <c r="AG53" s="118">
        <v>0</v>
      </c>
      <c r="AH53" s="118">
        <v>0</v>
      </c>
      <c r="AI53" s="118">
        <v>0</v>
      </c>
      <c r="AJ53" s="118">
        <v>0</v>
      </c>
      <c r="AK53" s="118">
        <v>0</v>
      </c>
      <c r="AL53" s="118">
        <v>0</v>
      </c>
      <c r="AM53" s="118">
        <v>0</v>
      </c>
      <c r="AN53" s="118">
        <v>0</v>
      </c>
      <c r="AO53" s="118">
        <v>0</v>
      </c>
      <c r="AP53" s="119">
        <v>0</v>
      </c>
    </row>
    <row r="54" spans="1:42" s="3" customFormat="1" x14ac:dyDescent="0.25">
      <c r="A54" s="122"/>
      <c r="B54" s="142"/>
      <c r="C54" s="142"/>
      <c r="D54" s="187"/>
      <c r="E54" s="187"/>
      <c r="F54"/>
      <c r="G54"/>
      <c r="H54"/>
      <c r="I54"/>
      <c r="J54"/>
      <c r="K54"/>
      <c r="L54"/>
      <c r="M54"/>
      <c r="N54"/>
      <c r="O54"/>
      <c r="P54"/>
      <c r="Q54"/>
      <c r="R54"/>
      <c r="S54"/>
      <c r="T54"/>
      <c r="U54"/>
      <c r="V54"/>
      <c r="W54"/>
      <c r="X54"/>
      <c r="Y54"/>
      <c r="Z54"/>
      <c r="AA54"/>
      <c r="AB54"/>
      <c r="AC54"/>
      <c r="AD54"/>
      <c r="AE54"/>
      <c r="AF54"/>
      <c r="AG54"/>
      <c r="AH54"/>
      <c r="AI54"/>
      <c r="AJ54"/>
      <c r="AK54"/>
      <c r="AL54"/>
    </row>
  </sheetData>
  <mergeCells count="14">
    <mergeCell ref="D40:E40"/>
    <mergeCell ref="D46:E46"/>
    <mergeCell ref="D25:E25"/>
    <mergeCell ref="D33:E33"/>
    <mergeCell ref="D35:E35"/>
    <mergeCell ref="B5:X5"/>
    <mergeCell ref="Y5:AP5"/>
    <mergeCell ref="D13:E13"/>
    <mergeCell ref="D24:E24"/>
    <mergeCell ref="B2:E2"/>
    <mergeCell ref="B3:X3"/>
    <mergeCell ref="Y3:AP3"/>
    <mergeCell ref="B4:X4"/>
    <mergeCell ref="Y4:AP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5"/>
  <sheetViews>
    <sheetView workbookViewId="0"/>
  </sheetViews>
  <sheetFormatPr defaultRowHeight="15" x14ac:dyDescent="0.25"/>
  <cols>
    <col min="1" max="1" width="26.85546875" customWidth="1"/>
  </cols>
  <sheetData>
    <row r="1" spans="1:21" x14ac:dyDescent="0.25">
      <c r="A1" t="s">
        <v>132</v>
      </c>
    </row>
    <row r="3" spans="1:21" x14ac:dyDescent="0.25">
      <c r="A3" t="s">
        <v>133</v>
      </c>
    </row>
    <row r="4" spans="1:21" x14ac:dyDescent="0.25">
      <c r="B4" t="s">
        <v>6</v>
      </c>
      <c r="C4" t="s">
        <v>7</v>
      </c>
      <c r="D4" t="s">
        <v>8</v>
      </c>
      <c r="E4" t="s">
        <v>9</v>
      </c>
      <c r="F4" t="s">
        <v>10</v>
      </c>
      <c r="G4" t="s">
        <v>11</v>
      </c>
      <c r="H4" t="s">
        <v>12</v>
      </c>
      <c r="I4" t="s">
        <v>13</v>
      </c>
      <c r="J4" t="s">
        <v>14</v>
      </c>
      <c r="K4" t="s">
        <v>15</v>
      </c>
      <c r="L4" t="s">
        <v>16</v>
      </c>
      <c r="M4" t="s">
        <v>17</v>
      </c>
      <c r="N4" t="s">
        <v>18</v>
      </c>
      <c r="O4" t="s">
        <v>19</v>
      </c>
      <c r="P4" t="s">
        <v>20</v>
      </c>
      <c r="Q4" t="s">
        <v>21</v>
      </c>
      <c r="R4" t="s">
        <v>22</v>
      </c>
      <c r="S4" t="s">
        <v>23</v>
      </c>
      <c r="T4" t="s">
        <v>24</v>
      </c>
      <c r="U4" t="s">
        <v>25</v>
      </c>
    </row>
    <row r="5" spans="1:21" x14ac:dyDescent="0.25">
      <c r="A5" t="s">
        <v>127</v>
      </c>
      <c r="B5">
        <v>25239</v>
      </c>
      <c r="C5">
        <v>25676</v>
      </c>
      <c r="D5">
        <v>26013</v>
      </c>
      <c r="E5">
        <v>26322</v>
      </c>
      <c r="F5">
        <v>26606</v>
      </c>
      <c r="G5">
        <v>27003</v>
      </c>
      <c r="H5">
        <v>27398</v>
      </c>
      <c r="I5">
        <v>27789</v>
      </c>
      <c r="J5">
        <v>28197</v>
      </c>
      <c r="K5">
        <v>28605</v>
      </c>
      <c r="L5">
        <v>29013</v>
      </c>
      <c r="M5">
        <v>29418</v>
      </c>
      <c r="N5">
        <v>29822</v>
      </c>
      <c r="O5">
        <v>30225</v>
      </c>
      <c r="P5">
        <v>30625</v>
      </c>
      <c r="Q5">
        <v>31041</v>
      </c>
      <c r="R5">
        <v>31453</v>
      </c>
      <c r="S5">
        <v>31863</v>
      </c>
      <c r="T5">
        <v>32265</v>
      </c>
      <c r="U5">
        <v>32667</v>
      </c>
    </row>
    <row r="6" spans="1:21" x14ac:dyDescent="0.25">
      <c r="A6" t="s">
        <v>128</v>
      </c>
      <c r="B6">
        <v>284</v>
      </c>
      <c r="C6">
        <v>434</v>
      </c>
      <c r="D6">
        <v>557</v>
      </c>
      <c r="E6">
        <v>667</v>
      </c>
      <c r="F6">
        <v>767</v>
      </c>
      <c r="G6">
        <v>862</v>
      </c>
      <c r="H6">
        <v>951</v>
      </c>
      <c r="I6">
        <v>1038</v>
      </c>
      <c r="J6">
        <v>1121</v>
      </c>
      <c r="K6">
        <v>1202</v>
      </c>
      <c r="L6">
        <v>1280</v>
      </c>
      <c r="M6">
        <v>1357</v>
      </c>
      <c r="N6">
        <v>1433</v>
      </c>
      <c r="O6">
        <v>1507</v>
      </c>
      <c r="P6">
        <v>1579</v>
      </c>
      <c r="Q6">
        <v>1651</v>
      </c>
      <c r="R6">
        <v>1721</v>
      </c>
      <c r="S6">
        <v>1791</v>
      </c>
      <c r="T6">
        <v>1860</v>
      </c>
      <c r="U6">
        <v>1928</v>
      </c>
    </row>
    <row r="7" spans="1:21" x14ac:dyDescent="0.25">
      <c r="A7" t="s">
        <v>129</v>
      </c>
      <c r="B7">
        <v>24875</v>
      </c>
      <c r="C7">
        <v>25119</v>
      </c>
      <c r="D7">
        <v>25299</v>
      </c>
      <c r="E7">
        <v>25468</v>
      </c>
      <c r="F7">
        <v>25623</v>
      </c>
      <c r="G7">
        <v>25898</v>
      </c>
      <c r="H7">
        <v>26178</v>
      </c>
      <c r="I7">
        <v>26460</v>
      </c>
      <c r="J7">
        <v>26761</v>
      </c>
      <c r="K7">
        <v>27065</v>
      </c>
      <c r="L7">
        <v>27372</v>
      </c>
      <c r="M7">
        <v>27679</v>
      </c>
      <c r="N7">
        <v>27986</v>
      </c>
      <c r="O7">
        <v>28295</v>
      </c>
      <c r="P7">
        <v>28602</v>
      </c>
      <c r="Q7">
        <v>28925</v>
      </c>
      <c r="R7">
        <v>29246</v>
      </c>
      <c r="S7">
        <v>29568</v>
      </c>
      <c r="T7">
        <v>29882</v>
      </c>
      <c r="U7">
        <v>30196</v>
      </c>
    </row>
    <row r="8" spans="1:21" x14ac:dyDescent="0.25">
      <c r="A8" t="s">
        <v>130</v>
      </c>
      <c r="B8">
        <v>25603</v>
      </c>
      <c r="C8">
        <v>26232</v>
      </c>
      <c r="D8">
        <v>26727</v>
      </c>
      <c r="E8">
        <v>27176</v>
      </c>
      <c r="F8">
        <v>27589</v>
      </c>
      <c r="G8">
        <v>28107</v>
      </c>
      <c r="H8">
        <v>28617</v>
      </c>
      <c r="I8">
        <v>29119</v>
      </c>
      <c r="J8">
        <v>29634</v>
      </c>
      <c r="K8">
        <v>30145</v>
      </c>
      <c r="L8">
        <v>30654</v>
      </c>
      <c r="M8">
        <v>31157</v>
      </c>
      <c r="N8">
        <v>31658</v>
      </c>
      <c r="O8">
        <v>32156</v>
      </c>
      <c r="P8">
        <v>32649</v>
      </c>
      <c r="Q8">
        <v>33156</v>
      </c>
      <c r="R8">
        <v>33659</v>
      </c>
      <c r="S8">
        <v>34159</v>
      </c>
      <c r="T8">
        <v>34649</v>
      </c>
      <c r="U8">
        <v>35138</v>
      </c>
    </row>
    <row r="10" spans="1:21" x14ac:dyDescent="0.25">
      <c r="A10" t="s">
        <v>134</v>
      </c>
    </row>
    <row r="11" spans="1:21" x14ac:dyDescent="0.25">
      <c r="B11" t="s">
        <v>6</v>
      </c>
      <c r="C11" t="s">
        <v>7</v>
      </c>
      <c r="D11" t="s">
        <v>8</v>
      </c>
      <c r="E11" t="s">
        <v>9</v>
      </c>
      <c r="F11" t="s">
        <v>10</v>
      </c>
      <c r="G11" t="s">
        <v>11</v>
      </c>
      <c r="H11" t="s">
        <v>12</v>
      </c>
      <c r="I11" t="s">
        <v>13</v>
      </c>
      <c r="J11" t="s">
        <v>14</v>
      </c>
      <c r="K11" t="s">
        <v>15</v>
      </c>
      <c r="L11" t="s">
        <v>16</v>
      </c>
      <c r="M11" t="s">
        <v>17</v>
      </c>
      <c r="N11" t="s">
        <v>18</v>
      </c>
      <c r="O11" t="s">
        <v>19</v>
      </c>
      <c r="P11" t="s">
        <v>20</v>
      </c>
      <c r="Q11" t="s">
        <v>21</v>
      </c>
      <c r="R11" t="s">
        <v>22</v>
      </c>
      <c r="S11" t="s">
        <v>23</v>
      </c>
      <c r="T11" t="s">
        <v>24</v>
      </c>
      <c r="U11" t="s">
        <v>25</v>
      </c>
    </row>
    <row r="12" spans="1:21" x14ac:dyDescent="0.25">
      <c r="A12" t="s">
        <v>131</v>
      </c>
      <c r="B12">
        <v>4601</v>
      </c>
      <c r="C12">
        <v>4680</v>
      </c>
      <c r="D12">
        <v>4742</v>
      </c>
      <c r="E12">
        <v>4801</v>
      </c>
      <c r="F12">
        <v>4857</v>
      </c>
      <c r="G12">
        <v>4930</v>
      </c>
      <c r="H12">
        <v>5002</v>
      </c>
      <c r="I12">
        <v>5074</v>
      </c>
      <c r="J12">
        <v>5147</v>
      </c>
      <c r="K12">
        <v>5222</v>
      </c>
      <c r="L12">
        <v>5296</v>
      </c>
      <c r="M12">
        <v>5369</v>
      </c>
      <c r="N12">
        <v>5443</v>
      </c>
      <c r="O12">
        <v>5516</v>
      </c>
      <c r="P12">
        <v>5588</v>
      </c>
      <c r="Q12">
        <v>5664</v>
      </c>
      <c r="R12">
        <v>5739</v>
      </c>
      <c r="S12">
        <v>5813</v>
      </c>
      <c r="T12">
        <v>5886</v>
      </c>
      <c r="U12">
        <v>5959</v>
      </c>
    </row>
    <row r="13" spans="1:21" x14ac:dyDescent="0.25">
      <c r="A13" t="s">
        <v>128</v>
      </c>
      <c r="B13">
        <v>61</v>
      </c>
      <c r="C13">
        <v>97</v>
      </c>
      <c r="D13">
        <v>127</v>
      </c>
      <c r="E13">
        <v>154</v>
      </c>
      <c r="F13">
        <v>179</v>
      </c>
      <c r="G13">
        <v>204</v>
      </c>
      <c r="H13">
        <v>227</v>
      </c>
      <c r="I13">
        <v>249</v>
      </c>
      <c r="J13">
        <v>271</v>
      </c>
      <c r="K13">
        <v>293</v>
      </c>
      <c r="L13">
        <v>314</v>
      </c>
      <c r="M13">
        <v>335</v>
      </c>
      <c r="N13">
        <v>355</v>
      </c>
      <c r="O13">
        <v>375</v>
      </c>
      <c r="P13">
        <v>395</v>
      </c>
      <c r="Q13">
        <v>415</v>
      </c>
      <c r="R13">
        <v>434</v>
      </c>
      <c r="S13">
        <v>454</v>
      </c>
      <c r="T13">
        <v>473</v>
      </c>
      <c r="U13">
        <v>492</v>
      </c>
    </row>
    <row r="14" spans="1:21" x14ac:dyDescent="0.25">
      <c r="A14" t="s">
        <v>129</v>
      </c>
      <c r="B14">
        <v>4522</v>
      </c>
      <c r="C14">
        <v>4556</v>
      </c>
      <c r="D14">
        <v>4579</v>
      </c>
      <c r="E14">
        <v>4603</v>
      </c>
      <c r="F14">
        <v>4628</v>
      </c>
      <c r="G14">
        <v>4669</v>
      </c>
      <c r="H14">
        <v>4711</v>
      </c>
      <c r="I14">
        <v>4754</v>
      </c>
      <c r="J14">
        <v>4800</v>
      </c>
      <c r="K14">
        <v>4846</v>
      </c>
      <c r="L14">
        <v>4893</v>
      </c>
      <c r="M14">
        <v>4940</v>
      </c>
      <c r="N14">
        <v>4988</v>
      </c>
      <c r="O14">
        <v>5035</v>
      </c>
      <c r="P14">
        <v>5082</v>
      </c>
      <c r="Q14">
        <v>5132</v>
      </c>
      <c r="R14">
        <v>5182</v>
      </c>
      <c r="S14">
        <v>5232</v>
      </c>
      <c r="T14">
        <v>5280</v>
      </c>
      <c r="U14">
        <v>5329</v>
      </c>
    </row>
    <row r="15" spans="1:21" x14ac:dyDescent="0.25">
      <c r="A15" t="s">
        <v>130</v>
      </c>
      <c r="B15">
        <v>4679</v>
      </c>
      <c r="C15">
        <v>4804</v>
      </c>
      <c r="D15">
        <v>4904</v>
      </c>
      <c r="E15">
        <v>4998</v>
      </c>
      <c r="F15">
        <v>5087</v>
      </c>
      <c r="G15">
        <v>5191</v>
      </c>
      <c r="H15">
        <v>5293</v>
      </c>
      <c r="I15">
        <v>5393</v>
      </c>
      <c r="J15">
        <v>5495</v>
      </c>
      <c r="K15">
        <v>5597</v>
      </c>
      <c r="L15">
        <v>5698</v>
      </c>
      <c r="M15">
        <v>5798</v>
      </c>
      <c r="N15">
        <v>5898</v>
      </c>
      <c r="O15">
        <v>5997</v>
      </c>
      <c r="P15">
        <v>6095</v>
      </c>
      <c r="Q15">
        <v>6195</v>
      </c>
      <c r="R15">
        <v>6295</v>
      </c>
      <c r="S15">
        <v>6395</v>
      </c>
      <c r="T15">
        <v>6492</v>
      </c>
      <c r="U15">
        <v>6590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
  <sheetViews>
    <sheetView topLeftCell="B1" workbookViewId="0">
      <selection activeCell="O4" sqref="O4"/>
    </sheetView>
  </sheetViews>
  <sheetFormatPr defaultRowHeight="15" x14ac:dyDescent="0.25"/>
  <cols>
    <col min="1" max="1" width="12.8554687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111</v>
      </c>
      <c r="B2" s="197">
        <f>'2013 Capacity'!G33</f>
        <v>6059</v>
      </c>
      <c r="C2" s="197">
        <f>'2013 Capacity'!H33</f>
        <v>6183</v>
      </c>
      <c r="D2" s="197">
        <f>'2013 Capacity'!I33</f>
        <v>6286</v>
      </c>
      <c r="E2" s="197">
        <f>'2013 Capacity'!J33</f>
        <v>6289</v>
      </c>
      <c r="F2" s="197">
        <f>'2013 Capacity'!K33</f>
        <v>6402</v>
      </c>
      <c r="G2" s="197">
        <f>'2013 Capacity'!L33</f>
        <v>6405</v>
      </c>
      <c r="H2" s="197">
        <f>'2013 Capacity'!M33</f>
        <v>6303</v>
      </c>
      <c r="I2" s="197">
        <f>'2013 Capacity'!N33</f>
        <v>6306</v>
      </c>
      <c r="J2" s="197">
        <f>'2013 Capacity'!O33</f>
        <v>6309</v>
      </c>
      <c r="K2" s="197">
        <f>'2013 Capacity'!P33</f>
        <v>6312</v>
      </c>
      <c r="L2" s="197">
        <f>'2013 Capacity'!Q33</f>
        <v>6312</v>
      </c>
      <c r="M2" s="197">
        <f>'2013 Capacity'!R33</f>
        <v>6312</v>
      </c>
      <c r="N2" s="197">
        <f>'2013 Capacity'!S33</f>
        <v>5927</v>
      </c>
      <c r="O2" s="197">
        <f>'2013 Capacity'!T33</f>
        <v>5927</v>
      </c>
      <c r="P2" s="197">
        <f>'2013 Capacity'!U33</f>
        <v>5927</v>
      </c>
      <c r="Q2" s="197">
        <f>'2013 Capacity'!V33</f>
        <v>5927</v>
      </c>
      <c r="R2" s="197">
        <f>'2013 Capacity'!W33</f>
        <v>5927</v>
      </c>
      <c r="S2" s="197">
        <f>'2013 Capacity'!X33</f>
        <v>5752</v>
      </c>
      <c r="T2" s="197">
        <f>'2013 Capacity'!Y33</f>
        <v>5752</v>
      </c>
      <c r="U2" s="197">
        <f>'2013 Capacity'!Z33</f>
        <v>5752</v>
      </c>
      <c r="V2" s="197">
        <f>'2013 Capacity'!AA33</f>
        <v>5752</v>
      </c>
      <c r="W2" s="197">
        <f>'2013 Capacity'!AB33</f>
        <v>5752</v>
      </c>
      <c r="X2" s="197">
        <f>'2013 Capacity'!AC33</f>
        <v>5752</v>
      </c>
      <c r="Y2" s="197">
        <f>'2013 Capacity'!AD33</f>
        <v>5752</v>
      </c>
      <c r="Z2" s="197">
        <f>'2013 Capacity'!AE33</f>
        <v>5752</v>
      </c>
      <c r="AA2" s="197">
        <f>'2013 Capacity'!AF33</f>
        <v>5752</v>
      </c>
      <c r="AB2" s="197">
        <f>'2013 Capacity'!AG33</f>
        <v>5752</v>
      </c>
      <c r="AC2" s="197">
        <f>'2013 Capacity'!AH33</f>
        <v>5752</v>
      </c>
      <c r="AD2" s="197">
        <f>'2013 Capacity'!AI33</f>
        <v>5752</v>
      </c>
      <c r="AE2" s="197">
        <f>'2013 Capacity'!AJ33</f>
        <v>5752</v>
      </c>
      <c r="AF2" s="197">
        <f>'2013 Capacity'!AK33</f>
        <v>5752</v>
      </c>
      <c r="AG2" s="197">
        <f>'2013 Capacity'!AL33</f>
        <v>5752</v>
      </c>
      <c r="AH2" s="197">
        <f>'2013 Capacity'!AM33</f>
        <v>5752</v>
      </c>
      <c r="AI2" s="197">
        <f>'2013 Capacity'!AN33</f>
        <v>5752</v>
      </c>
      <c r="AJ2" s="197">
        <f>'2013 Capacity'!AO33</f>
        <v>5752</v>
      </c>
      <c r="AK2" s="197">
        <f>'2013 Capacity'!AP33</f>
        <v>5752</v>
      </c>
      <c r="AL2" s="197"/>
    </row>
    <row r="3" spans="1:38" x14ac:dyDescent="0.25">
      <c r="A3" t="s">
        <v>162</v>
      </c>
      <c r="B3" s="197">
        <f>'2012 Capacity'!H42+'2012 Capacity'!H44</f>
        <v>5661</v>
      </c>
      <c r="C3" s="197">
        <f>'2012 Capacity'!I42+'2012 Capacity'!I44</f>
        <v>5732</v>
      </c>
      <c r="D3" s="197">
        <f>'2012 Capacity'!J42+'2012 Capacity'!J44</f>
        <v>5578</v>
      </c>
      <c r="E3" s="197">
        <f>'2012 Capacity'!K42+'2012 Capacity'!K44</f>
        <v>5621</v>
      </c>
      <c r="F3" s="197">
        <f>'2012 Capacity'!L42+'2012 Capacity'!L44</f>
        <v>5692</v>
      </c>
      <c r="G3" s="197">
        <f>'2012 Capacity'!M42+'2012 Capacity'!M44</f>
        <v>5770</v>
      </c>
      <c r="H3" s="197">
        <f>'2012 Capacity'!N42+'2012 Capacity'!N44</f>
        <v>5826</v>
      </c>
      <c r="I3" s="197">
        <f>'2012 Capacity'!O42+'2012 Capacity'!O44</f>
        <v>5908</v>
      </c>
      <c r="J3" s="197">
        <f>'2012 Capacity'!P42+'2012 Capacity'!P44</f>
        <v>5988</v>
      </c>
      <c r="K3" s="197">
        <f>'2012 Capacity'!Q42+'2012 Capacity'!Q44</f>
        <v>6070</v>
      </c>
      <c r="L3" s="197">
        <f>'2012 Capacity'!R42+'2012 Capacity'!R44</f>
        <v>6158</v>
      </c>
      <c r="M3" s="197">
        <f>'2012 Capacity'!S42+'2012 Capacity'!S44</f>
        <v>6249</v>
      </c>
      <c r="N3" s="223">
        <f>'2012 Capacity'!T42+'2012 Capacity'!T44</f>
        <v>5980</v>
      </c>
      <c r="O3" s="197">
        <f>'2012 Capacity'!U42+'2012 Capacity'!U44</f>
        <v>6067</v>
      </c>
      <c r="P3" s="197">
        <f>'2012 Capacity'!V42+'2012 Capacity'!V44</f>
        <v>6160</v>
      </c>
      <c r="Q3" s="197">
        <f>'2012 Capacity'!W42+'2012 Capacity'!W44</f>
        <v>6256</v>
      </c>
      <c r="R3" s="197">
        <f>'2012 Capacity'!X42+'2012 Capacity'!X44</f>
        <v>6353</v>
      </c>
      <c r="S3" s="197">
        <f>'2012 Capacity'!Y42+'2012 Capacity'!Y44</f>
        <v>6448</v>
      </c>
      <c r="T3" s="197">
        <f>'2012 Capacity'!Z42+'2012 Capacity'!Z44</f>
        <v>6544</v>
      </c>
      <c r="U3" s="197">
        <f>'2012 Capacity'!AA42+'2012 Capacity'!AA44</f>
        <v>6643</v>
      </c>
      <c r="V3" s="197">
        <f>'2012 Capacity'!AB42+'2012 Capacity'!AB44</f>
        <v>6745</v>
      </c>
      <c r="W3" s="197">
        <f>'2012 Capacity'!AC42+'2012 Capacity'!AC44</f>
        <v>6845</v>
      </c>
      <c r="X3" s="197">
        <f>'2012 Capacity'!AD42+'2012 Capacity'!AD44</f>
        <v>6946</v>
      </c>
      <c r="Y3" s="197">
        <f>'2012 Capacity'!AE42+'2012 Capacity'!AE44</f>
        <v>7046</v>
      </c>
      <c r="Z3" s="197">
        <f>'2012 Capacity'!AF42+'2012 Capacity'!AF44</f>
        <v>7149</v>
      </c>
      <c r="AA3" s="197">
        <f>'2012 Capacity'!AG42+'2012 Capacity'!AG44</f>
        <v>7252</v>
      </c>
      <c r="AB3" s="197">
        <f>'2012 Capacity'!AH42+'2012 Capacity'!AH44</f>
        <v>7355</v>
      </c>
      <c r="AC3" s="197">
        <f>'2012 Capacity'!AI42+'2012 Capacity'!AI44</f>
        <v>7457</v>
      </c>
      <c r="AD3" s="197">
        <f>'2012 Capacity'!AJ42+'2012 Capacity'!AJ44</f>
        <v>7559</v>
      </c>
      <c r="AE3" s="197">
        <f>'2012 Capacity'!AK42+'2012 Capacity'!AK44</f>
        <v>7661</v>
      </c>
      <c r="AF3" s="197">
        <f>'2012 Capacity'!AL42+'2012 Capacity'!AL44</f>
        <v>7764</v>
      </c>
      <c r="AG3" s="197">
        <f>'2012 Capacity'!AM42+'2012 Capacity'!AM44</f>
        <v>7867</v>
      </c>
      <c r="AH3" s="197">
        <f>'2012 Capacity'!AN42+'2012 Capacity'!AN44</f>
        <v>7969</v>
      </c>
      <c r="AI3" s="197">
        <f>'2012 Capacity'!AO42+'2012 Capacity'!AO44</f>
        <v>8071</v>
      </c>
      <c r="AJ3" s="197">
        <f>'2012 Capacity'!AP42+'2012 Capacity'!AP44</f>
        <v>8173</v>
      </c>
      <c r="AK3" s="197"/>
    </row>
    <row r="4" spans="1:38" x14ac:dyDescent="0.25">
      <c r="A4" t="s">
        <v>163</v>
      </c>
      <c r="B4" s="197">
        <f>'2013 Capacity'!G42+'2013 Capacity'!G44</f>
        <v>5667</v>
      </c>
      <c r="C4" s="197">
        <f>'2013 Capacity'!H42+'2013 Capacity'!H44</f>
        <v>5752</v>
      </c>
      <c r="D4" s="197">
        <f>'2013 Capacity'!I42+'2013 Capacity'!I44</f>
        <v>5655</v>
      </c>
      <c r="E4" s="197">
        <f>'2013 Capacity'!J42+'2013 Capacity'!J44</f>
        <v>5702</v>
      </c>
      <c r="F4" s="197">
        <f>'2013 Capacity'!K42+'2013 Capacity'!K44</f>
        <v>5748</v>
      </c>
      <c r="G4" s="197">
        <f>'2013 Capacity'!L42+'2013 Capacity'!L44</f>
        <v>5813</v>
      </c>
      <c r="H4" s="197">
        <f>'2013 Capacity'!M42+'2013 Capacity'!M44</f>
        <v>5883</v>
      </c>
      <c r="I4" s="197">
        <f>'2013 Capacity'!N42+'2013 Capacity'!N44</f>
        <v>5899</v>
      </c>
      <c r="J4" s="197">
        <f>'2013 Capacity'!O42+'2013 Capacity'!O44</f>
        <v>5970</v>
      </c>
      <c r="K4" s="197">
        <f>'2013 Capacity'!P42+'2013 Capacity'!P44</f>
        <v>6045</v>
      </c>
      <c r="L4" s="197">
        <f>'2013 Capacity'!Q42+'2013 Capacity'!Q44</f>
        <v>6123</v>
      </c>
      <c r="M4" s="197">
        <f>'2013 Capacity'!R42+'2013 Capacity'!R44</f>
        <v>6200</v>
      </c>
      <c r="N4" s="197">
        <f>'2013 Capacity'!S42+'2013 Capacity'!S44</f>
        <v>5920</v>
      </c>
      <c r="O4" s="223">
        <f>'2013 Capacity'!T42+'2013 Capacity'!T44</f>
        <v>5998</v>
      </c>
      <c r="P4" s="197">
        <f>'2013 Capacity'!U42+'2013 Capacity'!U44</f>
        <v>6073</v>
      </c>
      <c r="Q4" s="197">
        <f>'2013 Capacity'!V42+'2013 Capacity'!V44</f>
        <v>6160</v>
      </c>
      <c r="R4" s="197">
        <f>'2013 Capacity'!W42+'2013 Capacity'!W44</f>
        <v>6246</v>
      </c>
      <c r="S4" s="197">
        <f>'2013 Capacity'!X42+'2013 Capacity'!X44</f>
        <v>6330</v>
      </c>
      <c r="T4" s="197">
        <f>'2013 Capacity'!Y42+'2013 Capacity'!Y44</f>
        <v>6413</v>
      </c>
      <c r="U4" s="197">
        <f>'2013 Capacity'!Z42+'2013 Capacity'!Z44</f>
        <v>6496</v>
      </c>
      <c r="V4" s="197">
        <f>'2013 Capacity'!AA42+'2013 Capacity'!AA44</f>
        <v>6584</v>
      </c>
      <c r="W4" s="197">
        <f>'2013 Capacity'!AB42+'2013 Capacity'!AB44</f>
        <v>6673</v>
      </c>
      <c r="X4" s="197">
        <f>'2013 Capacity'!AC42+'2013 Capacity'!AC44</f>
        <v>6761</v>
      </c>
      <c r="Y4" s="197">
        <f>'2013 Capacity'!AD42+'2013 Capacity'!AD44</f>
        <v>6849</v>
      </c>
      <c r="Z4" s="197">
        <f>'2013 Capacity'!AE42+'2013 Capacity'!AE44</f>
        <v>6936</v>
      </c>
      <c r="AA4" s="197">
        <f>'2013 Capacity'!AF42+'2013 Capacity'!AF44</f>
        <v>7025</v>
      </c>
      <c r="AB4" s="197">
        <f>'2013 Capacity'!AG42+'2013 Capacity'!AG44</f>
        <v>7114</v>
      </c>
      <c r="AC4" s="197">
        <f>'2013 Capacity'!AH42+'2013 Capacity'!AH44</f>
        <v>7203</v>
      </c>
      <c r="AD4" s="197">
        <f>'2013 Capacity'!AI42+'2013 Capacity'!AI44</f>
        <v>7291</v>
      </c>
      <c r="AE4" s="197">
        <f>'2013 Capacity'!AJ42+'2013 Capacity'!AJ44</f>
        <v>7379</v>
      </c>
      <c r="AF4" s="197">
        <f>'2013 Capacity'!AK42+'2013 Capacity'!AK44</f>
        <v>7460</v>
      </c>
      <c r="AG4" s="197">
        <f>'2013 Capacity'!AL42+'2013 Capacity'!AL44</f>
        <v>7542</v>
      </c>
      <c r="AH4" s="197">
        <f>'2013 Capacity'!AM42+'2013 Capacity'!AM44</f>
        <v>7624</v>
      </c>
      <c r="AI4" s="197">
        <f>'2013 Capacity'!AN42+'2013 Capacity'!AN44</f>
        <v>7705</v>
      </c>
      <c r="AJ4" s="197">
        <f>'2013 Capacity'!AO42+'2013 Capacity'!AO44</f>
        <v>7786</v>
      </c>
      <c r="AK4" s="197">
        <f>'2013 Capacity'!AP42+'2013 Capacity'!AP44</f>
        <v>7868</v>
      </c>
      <c r="AL4" s="19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P12" sqref="P12"/>
    </sheetView>
  </sheetViews>
  <sheetFormatPr defaultRowHeight="15" x14ac:dyDescent="0.25"/>
  <cols>
    <col min="1" max="1" width="12.8554687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111</v>
      </c>
      <c r="B2" s="197">
        <f>'2013 Capacity'!G33</f>
        <v>6059</v>
      </c>
      <c r="C2" s="197">
        <f>'2013 Capacity'!H33</f>
        <v>6183</v>
      </c>
      <c r="D2" s="197">
        <f>'2013 Capacity'!I33</f>
        <v>6286</v>
      </c>
      <c r="E2" s="197">
        <f>'2013 Capacity'!J33</f>
        <v>6289</v>
      </c>
      <c r="F2" s="197">
        <f>'2013 Capacity'!K33</f>
        <v>6402</v>
      </c>
      <c r="G2" s="197">
        <f>'2013 Capacity'!L33</f>
        <v>6405</v>
      </c>
      <c r="H2" s="197">
        <f>'2013 Capacity'!M33</f>
        <v>6303</v>
      </c>
      <c r="I2" s="197">
        <f>'2013 Capacity'!N33</f>
        <v>6306</v>
      </c>
      <c r="J2" s="197">
        <f>'2013 Capacity'!O33</f>
        <v>6309</v>
      </c>
      <c r="K2" s="197">
        <f>'2013 Capacity'!P33</f>
        <v>6312</v>
      </c>
      <c r="L2" s="197">
        <f>'2013 Capacity'!Q33</f>
        <v>6312</v>
      </c>
      <c r="M2" s="197">
        <f>'2013 Capacity'!R33</f>
        <v>6312</v>
      </c>
      <c r="N2" s="197">
        <f>'2013 Capacity'!S33</f>
        <v>5927</v>
      </c>
      <c r="O2" s="197">
        <f>'2013 Capacity'!T33</f>
        <v>5927</v>
      </c>
      <c r="P2" s="197">
        <f>'2013 Capacity'!U33</f>
        <v>5927</v>
      </c>
      <c r="Q2" s="197">
        <f>'2013 Capacity'!V33</f>
        <v>5927</v>
      </c>
      <c r="R2" s="197">
        <f>'2013 Capacity'!W33</f>
        <v>5927</v>
      </c>
      <c r="S2" s="197">
        <f>'2013 Capacity'!X33</f>
        <v>5752</v>
      </c>
      <c r="T2" s="197">
        <f>'2013 Capacity'!Y33</f>
        <v>5752</v>
      </c>
      <c r="U2" s="197">
        <f>'2013 Capacity'!Z33</f>
        <v>5752</v>
      </c>
      <c r="V2" s="197">
        <f>'2013 Capacity'!AA33</f>
        <v>5752</v>
      </c>
      <c r="W2" s="197">
        <f>'2013 Capacity'!AB33</f>
        <v>5752</v>
      </c>
      <c r="X2" s="197">
        <f>'2013 Capacity'!AC33</f>
        <v>5752</v>
      </c>
      <c r="Y2" s="197">
        <f>'2013 Capacity'!AD33</f>
        <v>5752</v>
      </c>
      <c r="Z2" s="197">
        <f>'2013 Capacity'!AE33</f>
        <v>5752</v>
      </c>
      <c r="AA2" s="197">
        <f>'2013 Capacity'!AF33</f>
        <v>5752</v>
      </c>
      <c r="AB2" s="197">
        <f>'2013 Capacity'!AG33</f>
        <v>5752</v>
      </c>
      <c r="AC2" s="197">
        <f>'2013 Capacity'!AH33</f>
        <v>5752</v>
      </c>
      <c r="AD2" s="197">
        <f>'2013 Capacity'!AI33</f>
        <v>5752</v>
      </c>
      <c r="AE2" s="197">
        <f>'2013 Capacity'!AJ33</f>
        <v>5752</v>
      </c>
      <c r="AF2" s="197">
        <f>'2013 Capacity'!AK33</f>
        <v>5752</v>
      </c>
      <c r="AG2" s="197">
        <f>'2013 Capacity'!AL33</f>
        <v>5752</v>
      </c>
      <c r="AH2" s="197">
        <f>'2013 Capacity'!AM33</f>
        <v>5752</v>
      </c>
      <c r="AI2" s="197">
        <f>'2013 Capacity'!AN33</f>
        <v>5752</v>
      </c>
      <c r="AJ2" s="197">
        <f>'2013 Capacity'!AO33</f>
        <v>5752</v>
      </c>
      <c r="AK2" s="197">
        <f>'2013 Capacity'!AP33</f>
        <v>5752</v>
      </c>
      <c r="AL2" s="197"/>
    </row>
    <row r="3" spans="1:38" x14ac:dyDescent="0.25">
      <c r="A3" t="s">
        <v>169</v>
      </c>
      <c r="B3" s="197">
        <f>'2013 Capacity'!G42+'2013 Capacity'!G44</f>
        <v>5667</v>
      </c>
      <c r="C3" s="197">
        <f>'2013 Capacity'!H42+'2013 Capacity'!H44</f>
        <v>5752</v>
      </c>
      <c r="D3" s="197">
        <f>'2013 Capacity'!I42+'2013 Capacity'!I44</f>
        <v>5655</v>
      </c>
      <c r="E3" s="197">
        <f>'2013 Capacity'!J42+'2013 Capacity'!J44</f>
        <v>5702</v>
      </c>
      <c r="F3" s="197">
        <f>'2013 Capacity'!K42+'2013 Capacity'!K44</f>
        <v>5748</v>
      </c>
      <c r="G3" s="197">
        <f>'2013 Capacity'!L42+'2013 Capacity'!L44</f>
        <v>5813</v>
      </c>
      <c r="H3" s="197">
        <f>'2013 Capacity'!M42+'2013 Capacity'!M44</f>
        <v>5883</v>
      </c>
      <c r="I3" s="197">
        <f>'2013 Capacity'!N42+'2013 Capacity'!N44</f>
        <v>5899</v>
      </c>
      <c r="J3" s="197">
        <f>'2013 Capacity'!O42+'2013 Capacity'!O44</f>
        <v>5970</v>
      </c>
      <c r="K3" s="197">
        <f>'2013 Capacity'!P42+'2013 Capacity'!P44</f>
        <v>6045</v>
      </c>
      <c r="L3" s="197">
        <f>'2013 Capacity'!Q42+'2013 Capacity'!Q44</f>
        <v>6123</v>
      </c>
      <c r="M3" s="197">
        <f>'2013 Capacity'!R42+'2013 Capacity'!R44</f>
        <v>6200</v>
      </c>
      <c r="N3" s="197">
        <f>'2013 Capacity'!S42+'2013 Capacity'!S44</f>
        <v>5920</v>
      </c>
      <c r="O3" s="223">
        <f>'2013 Capacity'!T42+'2013 Capacity'!T44</f>
        <v>5998</v>
      </c>
      <c r="P3" s="197">
        <f>'2013 Capacity'!U42+'2013 Capacity'!U44</f>
        <v>6073</v>
      </c>
      <c r="Q3" s="197">
        <f>'2013 Capacity'!V42+'2013 Capacity'!V44</f>
        <v>6160</v>
      </c>
      <c r="R3" s="197">
        <f>'2013 Capacity'!W42+'2013 Capacity'!W44</f>
        <v>6246</v>
      </c>
      <c r="S3" s="197">
        <f>'2013 Capacity'!X42+'2013 Capacity'!X44</f>
        <v>6330</v>
      </c>
      <c r="T3" s="197">
        <f>'2013 Capacity'!Y42+'2013 Capacity'!Y44</f>
        <v>6413</v>
      </c>
      <c r="U3" s="197">
        <f>'2013 Capacity'!Z42+'2013 Capacity'!Z44</f>
        <v>6496</v>
      </c>
      <c r="V3" s="197">
        <f>'2013 Capacity'!AA42+'2013 Capacity'!AA44</f>
        <v>6584</v>
      </c>
      <c r="W3" s="197">
        <f>'2013 Capacity'!AB42+'2013 Capacity'!AB44</f>
        <v>6673</v>
      </c>
      <c r="X3" s="197">
        <f>'2013 Capacity'!AC42+'2013 Capacity'!AC44</f>
        <v>6761</v>
      </c>
      <c r="Y3" s="197">
        <f>'2013 Capacity'!AD42+'2013 Capacity'!AD44</f>
        <v>6849</v>
      </c>
      <c r="Z3" s="197">
        <f>'2013 Capacity'!AE42+'2013 Capacity'!AE44</f>
        <v>6936</v>
      </c>
      <c r="AA3" s="197">
        <f>'2013 Capacity'!AF42+'2013 Capacity'!AF44</f>
        <v>7025</v>
      </c>
      <c r="AB3" s="197">
        <f>'2013 Capacity'!AG42+'2013 Capacity'!AG44</f>
        <v>7114</v>
      </c>
      <c r="AC3" s="197">
        <f>'2013 Capacity'!AH42+'2013 Capacity'!AH44</f>
        <v>7203</v>
      </c>
      <c r="AD3" s="197">
        <f>'2013 Capacity'!AI42+'2013 Capacity'!AI44</f>
        <v>7291</v>
      </c>
      <c r="AE3" s="197">
        <f>'2013 Capacity'!AJ42+'2013 Capacity'!AJ44</f>
        <v>7379</v>
      </c>
      <c r="AF3" s="197">
        <f>'2013 Capacity'!AK42+'2013 Capacity'!AK44</f>
        <v>7460</v>
      </c>
      <c r="AG3" s="197">
        <f>'2013 Capacity'!AL42+'2013 Capacity'!AL44</f>
        <v>7542</v>
      </c>
      <c r="AH3" s="197">
        <f>'2013 Capacity'!AM42+'2013 Capacity'!AM44</f>
        <v>7624</v>
      </c>
      <c r="AI3" s="197">
        <f>'2013 Capacity'!AN42+'2013 Capacity'!AN44</f>
        <v>7705</v>
      </c>
      <c r="AJ3" s="197">
        <f>'2013 Capacity'!AO42+'2013 Capacity'!AO44</f>
        <v>7786</v>
      </c>
      <c r="AK3" s="197">
        <f>'2013 Capacity'!AP42+'2013 Capacity'!AP44</f>
        <v>7868</v>
      </c>
    </row>
    <row r="4" spans="1:38" x14ac:dyDescent="0.25">
      <c r="A4" t="s">
        <v>171</v>
      </c>
      <c r="B4" s="197">
        <f>'2013 Load Variability'!B43</f>
        <v>5579.6669578510591</v>
      </c>
      <c r="C4" s="197">
        <f>'2013 Load Variability'!C43</f>
        <v>5614.3618718999351</v>
      </c>
      <c r="D4" s="197">
        <f>'2013 Load Variability'!D43</f>
        <v>5472.4260683760685</v>
      </c>
      <c r="E4" s="197">
        <f>'2013 Load Variability'!E43</f>
        <v>5480.2249047013975</v>
      </c>
      <c r="F4" s="197">
        <f>'2013 Load Variability'!F43</f>
        <v>5491.4988452655889</v>
      </c>
      <c r="G4" s="197">
        <f>'2013 Load Variability'!G43</f>
        <v>5520.6540136901058</v>
      </c>
      <c r="H4" s="197">
        <f>'2013 Load Variability'!H43</f>
        <v>5557.0847665847668</v>
      </c>
      <c r="I4" s="197">
        <f>'2013 Load Variability'!I43</f>
        <v>5540.5767131594903</v>
      </c>
      <c r="J4" s="197">
        <f>'2013 Load Variability'!J43</f>
        <v>5581.3821592496515</v>
      </c>
      <c r="K4" s="197">
        <f>'2013 Load Variability'!K43</f>
        <v>5623.9066561638447</v>
      </c>
      <c r="L4" s="197">
        <f>'2013 Load Variability'!L43</f>
        <v>5671.611812706431</v>
      </c>
      <c r="M4" s="197">
        <f>'2013 Load Variability'!M43</f>
        <v>5719.5134202453983</v>
      </c>
      <c r="N4" s="197">
        <f>'2013 Load Variability'!N43</f>
        <v>5410.4275444570567</v>
      </c>
      <c r="O4" s="197">
        <f>'2013 Load Variability'!O43</f>
        <v>5459.2440709617185</v>
      </c>
      <c r="P4" s="197">
        <f>'2013 Load Variability'!P43</f>
        <v>5506.2464035411285</v>
      </c>
      <c r="Q4" s="197">
        <f>'2013 Load Variability'!Q43</f>
        <v>5564.1600000000008</v>
      </c>
      <c r="R4" s="197">
        <f>'2013 Load Variability'!R43</f>
        <v>5622.1839698762769</v>
      </c>
      <c r="S4" s="197">
        <f>'2013 Load Variability'!S43</f>
        <v>5679.3046709129512</v>
      </c>
      <c r="T4" s="197">
        <f>'2013 Load Variability'!T43</f>
        <v>5734.2926999650717</v>
      </c>
      <c r="U4" s="223">
        <f>'2013 Load Variability'!U43</f>
        <v>5790.4000000000005</v>
      </c>
      <c r="V4" s="197"/>
      <c r="W4" s="197"/>
      <c r="X4" s="197"/>
      <c r="Y4" s="197"/>
      <c r="Z4" s="197"/>
      <c r="AA4" s="197"/>
      <c r="AB4" s="197"/>
      <c r="AC4" s="197"/>
      <c r="AD4" s="197"/>
      <c r="AE4" s="197"/>
      <c r="AF4" s="197"/>
      <c r="AG4" s="197"/>
      <c r="AH4" s="197"/>
      <c r="AI4" s="197"/>
      <c r="AJ4" s="197"/>
      <c r="AK4" s="197"/>
      <c r="AL4" s="197"/>
    </row>
    <row r="5" spans="1:38" x14ac:dyDescent="0.25">
      <c r="A5" t="s">
        <v>170</v>
      </c>
      <c r="B5" s="197">
        <f>'2013 Load Variability'!B44</f>
        <v>5753.2275606027515</v>
      </c>
      <c r="C5" s="197">
        <f>'2013 Load Variability'!C44</f>
        <v>5889.6381281000649</v>
      </c>
      <c r="D5" s="197">
        <f>'2013 Load Variability'!D44</f>
        <v>5836.4538461538459</v>
      </c>
      <c r="E5" s="197">
        <f>'2013 Load Variability'!E44</f>
        <v>5922.65501905972</v>
      </c>
      <c r="F5" s="197">
        <f>'2013 Load Variability'!F44</f>
        <v>6005.6212471131648</v>
      </c>
      <c r="G5" s="197">
        <f>'2013 Load Variability'!G44</f>
        <v>6105.3459863098942</v>
      </c>
      <c r="H5" s="197">
        <f>'2013 Load Variability'!H44</f>
        <v>6208.9152334152332</v>
      </c>
      <c r="I5" s="197">
        <f>'2013 Load Variability'!I44</f>
        <v>6256.303214069133</v>
      </c>
      <c r="J5" s="223">
        <f>'2013 Load Variability'!J44</f>
        <v>6359.7377768908409</v>
      </c>
      <c r="K5" s="197">
        <f>'2013 Load Variability'!K44</f>
        <v>6464.9734147302088</v>
      </c>
      <c r="L5" s="197">
        <f>'2013 Load Variability'!L44</f>
        <v>6573.2681173499122</v>
      </c>
      <c r="M5" s="197">
        <f>'2013 Load Variability'!M44</f>
        <v>6680.4865797546008</v>
      </c>
      <c r="N5" s="197">
        <f>'2013 Load Variability'!N44</f>
        <v>6429.5724555429442</v>
      </c>
      <c r="O5" s="197">
        <f>'2013 Load Variability'!O44</f>
        <v>6536.7559290382824</v>
      </c>
      <c r="P5" s="197">
        <f>'2013 Load Variability'!P44</f>
        <v>6640.8736628550341</v>
      </c>
      <c r="Q5" s="197">
        <f>'2013 Load Variability'!Q44</f>
        <v>6754.72</v>
      </c>
      <c r="R5" s="197">
        <f>'2013 Load Variability'!R44</f>
        <v>6868.696073157611</v>
      </c>
      <c r="S5" s="197">
        <f>'2013 Load Variability'!S44</f>
        <v>6981.8152866242044</v>
      </c>
      <c r="T5" s="197">
        <f>'2013 Load Variability'!T44</f>
        <v>7091.7073000349283</v>
      </c>
      <c r="U5" s="197">
        <f>'2013 Load Variability'!U44</f>
        <v>7202.72</v>
      </c>
      <c r="V5" s="19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opLeftCell="B1" workbookViewId="0">
      <selection activeCell="B3" sqref="B3"/>
    </sheetView>
  </sheetViews>
  <sheetFormatPr defaultRowHeight="15" x14ac:dyDescent="0.25"/>
  <cols>
    <col min="1" max="1" width="12.8554687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112</v>
      </c>
      <c r="B2" s="197">
        <f>'2012 Capacity'!H41</f>
        <v>605</v>
      </c>
      <c r="C2" s="197">
        <f>'2012 Capacity'!I41</f>
        <v>605</v>
      </c>
      <c r="D2" s="197">
        <f>'2012 Capacity'!J41</f>
        <v>358</v>
      </c>
      <c r="E2" s="197">
        <f>'2012 Capacity'!K41</f>
        <v>358</v>
      </c>
      <c r="F2" s="197">
        <f>'2012 Capacity'!L41</f>
        <v>358</v>
      </c>
      <c r="G2" s="197">
        <f>'2012 Capacity'!M41</f>
        <v>358</v>
      </c>
      <c r="H2" s="197">
        <f>'2012 Capacity'!N41</f>
        <v>358</v>
      </c>
      <c r="I2" s="197">
        <f>'2012 Capacity'!O41</f>
        <v>358</v>
      </c>
      <c r="J2" s="197">
        <f>'2012 Capacity'!P41</f>
        <v>358</v>
      </c>
      <c r="K2" s="197">
        <f>'2012 Capacity'!Q41</f>
        <v>358</v>
      </c>
      <c r="L2" s="197">
        <f>'2012 Capacity'!R41</f>
        <v>358</v>
      </c>
      <c r="M2" s="197">
        <f>'2012 Capacity'!S41</f>
        <v>358</v>
      </c>
      <c r="N2" s="197">
        <f>'2012 Capacity'!T41</f>
        <v>0</v>
      </c>
      <c r="O2" s="197">
        <f>'2012 Capacity'!U41</f>
        <v>0</v>
      </c>
      <c r="P2" s="197">
        <f>'2012 Capacity'!V41</f>
        <v>0</v>
      </c>
      <c r="Q2" s="197">
        <f>'2012 Capacity'!W41</f>
        <v>0</v>
      </c>
      <c r="R2" s="197">
        <f>'2012 Capacity'!X41</f>
        <v>0</v>
      </c>
      <c r="S2" s="197">
        <f>'2012 Capacity'!Y41</f>
        <v>0</v>
      </c>
      <c r="T2" s="197">
        <f>'2012 Capacity'!Z41</f>
        <v>0</v>
      </c>
      <c r="U2" s="197">
        <f>'2012 Capacity'!AA41</f>
        <v>0</v>
      </c>
      <c r="V2" s="197">
        <f>'2012 Capacity'!AB41</f>
        <v>0</v>
      </c>
      <c r="W2" s="197">
        <f>'2012 Capacity'!AC41</f>
        <v>0</v>
      </c>
      <c r="X2" s="197">
        <f>'2012 Capacity'!AD41</f>
        <v>0</v>
      </c>
      <c r="Y2" s="197">
        <f>'2012 Capacity'!AE41</f>
        <v>0</v>
      </c>
      <c r="Z2" s="197">
        <f>'2012 Capacity'!AF41</f>
        <v>0</v>
      </c>
      <c r="AA2" s="197">
        <f>'2012 Capacity'!AG41</f>
        <v>0</v>
      </c>
      <c r="AB2" s="197">
        <f>'2012 Capacity'!AH41</f>
        <v>0</v>
      </c>
      <c r="AC2" s="197">
        <f>'2012 Capacity'!AI41</f>
        <v>0</v>
      </c>
      <c r="AD2" s="197">
        <f>'2012 Capacity'!AJ41</f>
        <v>0</v>
      </c>
      <c r="AE2" s="197">
        <f>'2012 Capacity'!AK41</f>
        <v>0</v>
      </c>
      <c r="AF2" s="197">
        <f>'2012 Capacity'!AL41</f>
        <v>0</v>
      </c>
      <c r="AG2" s="197">
        <f>'2012 Capacity'!AM41</f>
        <v>0</v>
      </c>
      <c r="AH2" s="197">
        <f>'2012 Capacity'!AN41</f>
        <v>0</v>
      </c>
      <c r="AI2" s="197">
        <f>'2012 Capacity'!AO41</f>
        <v>0</v>
      </c>
      <c r="AJ2" s="197">
        <f>'2012 Capacity'!AP41</f>
        <v>0</v>
      </c>
      <c r="AK2" s="197">
        <f>'2012 Capacity'!AQ41</f>
        <v>0</v>
      </c>
    </row>
    <row r="3" spans="1:38" x14ac:dyDescent="0.25">
      <c r="A3" t="s">
        <v>113</v>
      </c>
      <c r="B3" s="197">
        <f>'2013 Capacity'!G41</f>
        <v>605</v>
      </c>
      <c r="C3" s="197">
        <f>'2013 Capacity'!H41</f>
        <v>605</v>
      </c>
      <c r="D3" s="197">
        <f>'2013 Capacity'!I41</f>
        <v>413</v>
      </c>
      <c r="E3" s="197">
        <f>'2013 Capacity'!J41</f>
        <v>413</v>
      </c>
      <c r="F3" s="197">
        <f>'2013 Capacity'!K41</f>
        <v>413</v>
      </c>
      <c r="G3" s="197">
        <f>'2013 Capacity'!L41</f>
        <v>413</v>
      </c>
      <c r="H3" s="197">
        <f>'2013 Capacity'!M41</f>
        <v>413</v>
      </c>
      <c r="I3" s="197">
        <f>'2013 Capacity'!N41</f>
        <v>358</v>
      </c>
      <c r="J3" s="197">
        <f>'2013 Capacity'!O41</f>
        <v>358</v>
      </c>
      <c r="K3" s="197">
        <f>'2013 Capacity'!P41</f>
        <v>358</v>
      </c>
      <c r="L3" s="197">
        <f>'2013 Capacity'!Q41</f>
        <v>358</v>
      </c>
      <c r="M3" s="197">
        <f>'2013 Capacity'!R41</f>
        <v>358</v>
      </c>
      <c r="N3" s="197">
        <f>'2013 Capacity'!S41</f>
        <v>0</v>
      </c>
      <c r="O3" s="197">
        <f>'2013 Capacity'!T41</f>
        <v>0</v>
      </c>
      <c r="P3" s="197">
        <f>'2013 Capacity'!U41</f>
        <v>0</v>
      </c>
      <c r="Q3" s="197">
        <f>'2013 Capacity'!V41</f>
        <v>0</v>
      </c>
      <c r="R3" s="197">
        <f>'2013 Capacity'!W41</f>
        <v>0</v>
      </c>
      <c r="S3" s="197">
        <f>'2013 Capacity'!X41</f>
        <v>0</v>
      </c>
      <c r="T3" s="197">
        <f>'2013 Capacity'!Y41</f>
        <v>0</v>
      </c>
      <c r="U3" s="197">
        <f>'2013 Capacity'!Z41</f>
        <v>0</v>
      </c>
      <c r="V3" s="197">
        <f>'2013 Capacity'!AA41</f>
        <v>0</v>
      </c>
      <c r="W3" s="197">
        <f>'2013 Capacity'!AB41</f>
        <v>0</v>
      </c>
      <c r="X3" s="197">
        <f>'2013 Capacity'!AC41</f>
        <v>0</v>
      </c>
      <c r="Y3" s="197">
        <f>'2013 Capacity'!AD41</f>
        <v>0</v>
      </c>
      <c r="Z3" s="197">
        <f>'2013 Capacity'!AE41</f>
        <v>0</v>
      </c>
      <c r="AA3" s="197">
        <f>'2013 Capacity'!AF41</f>
        <v>0</v>
      </c>
      <c r="AB3" s="197">
        <f>'2013 Capacity'!AG41</f>
        <v>0</v>
      </c>
      <c r="AC3" s="197">
        <f>'2013 Capacity'!AH41</f>
        <v>0</v>
      </c>
      <c r="AD3" s="197">
        <f>'2013 Capacity'!AI41</f>
        <v>0</v>
      </c>
      <c r="AE3" s="197">
        <f>'2013 Capacity'!AJ41</f>
        <v>0</v>
      </c>
      <c r="AF3" s="197">
        <f>'2013 Capacity'!AK41</f>
        <v>0</v>
      </c>
      <c r="AG3" s="197">
        <f>'2013 Capacity'!AL41</f>
        <v>0</v>
      </c>
      <c r="AH3" s="197">
        <f>'2013 Capacity'!AM41</f>
        <v>0</v>
      </c>
      <c r="AI3" s="197">
        <f>'2013 Capacity'!AN41</f>
        <v>0</v>
      </c>
      <c r="AJ3" s="197">
        <f>'2013 Capacity'!AO41</f>
        <v>0</v>
      </c>
      <c r="AK3" s="197">
        <f>'2013 Capacity'!AP41</f>
        <v>0</v>
      </c>
      <c r="AL3" s="19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H35" sqref="H35"/>
    </sheetView>
  </sheetViews>
  <sheetFormatPr defaultRowHeight="15" x14ac:dyDescent="0.25"/>
  <cols>
    <col min="1" max="1" width="12.8554687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t="s">
        <v>114</v>
      </c>
      <c r="B2" s="197">
        <f>'2012 Capacity'!H37*-1</f>
        <v>36</v>
      </c>
      <c r="C2" s="197">
        <f>'2012 Capacity'!I37*-1</f>
        <v>58</v>
      </c>
      <c r="D2" s="197">
        <f>'2012 Capacity'!J37*-1</f>
        <v>77</v>
      </c>
      <c r="E2" s="197">
        <f>'2012 Capacity'!K37*-1</f>
        <v>95</v>
      </c>
      <c r="F2" s="197">
        <f>'2012 Capacity'!L37*-1</f>
        <v>111</v>
      </c>
      <c r="G2" s="197">
        <f>'2012 Capacity'!M37*-1</f>
        <v>127</v>
      </c>
      <c r="H2" s="197">
        <f>'2012 Capacity'!N37*-1</f>
        <v>142</v>
      </c>
      <c r="I2" s="197">
        <f>'2012 Capacity'!O37*-1</f>
        <v>154</v>
      </c>
      <c r="J2" s="197">
        <f>'2012 Capacity'!P37*-1</f>
        <v>165</v>
      </c>
      <c r="K2" s="197">
        <f>'2012 Capacity'!Q37*-1</f>
        <v>176</v>
      </c>
      <c r="L2" s="197">
        <f>'2012 Capacity'!R37*-1</f>
        <v>181</v>
      </c>
      <c r="M2" s="197">
        <f>'2012 Capacity'!S37*-1</f>
        <v>185</v>
      </c>
      <c r="N2" s="197">
        <f>'2012 Capacity'!T37*-1</f>
        <v>189</v>
      </c>
      <c r="O2" s="197">
        <f>'2012 Capacity'!U37*-1</f>
        <v>194</v>
      </c>
      <c r="P2" s="197">
        <f>'2012 Capacity'!V37*-1</f>
        <v>195</v>
      </c>
      <c r="Q2" s="197">
        <f>'2012 Capacity'!W37*-1</f>
        <v>193</v>
      </c>
      <c r="R2" s="197">
        <f>'2012 Capacity'!X37*-1</f>
        <v>191</v>
      </c>
      <c r="S2" s="197">
        <f>'2012 Capacity'!Y37*-1</f>
        <v>190</v>
      </c>
      <c r="T2" s="197">
        <f>'2012 Capacity'!Z37*-1</f>
        <v>189</v>
      </c>
      <c r="U2" s="197">
        <f>'2012 Capacity'!AA37*-1</f>
        <v>185</v>
      </c>
      <c r="V2" s="197">
        <f>'2012 Capacity'!AB37*-1</f>
        <v>178</v>
      </c>
      <c r="W2" s="197">
        <f>'2012 Capacity'!AC37*-1</f>
        <v>172</v>
      </c>
      <c r="X2" s="197">
        <f>'2012 Capacity'!AD37*-1</f>
        <v>166</v>
      </c>
      <c r="Y2" s="197">
        <f>'2012 Capacity'!AE37*-1</f>
        <v>161</v>
      </c>
      <c r="Z2" s="197">
        <f>'2012 Capacity'!AF37*-1</f>
        <v>154</v>
      </c>
      <c r="AA2" s="197">
        <f>'2012 Capacity'!AG37*-1</f>
        <v>146</v>
      </c>
      <c r="AB2" s="197">
        <f>'2012 Capacity'!AH37*-1</f>
        <v>138</v>
      </c>
      <c r="AC2" s="197">
        <f>'2012 Capacity'!AI37*-1</f>
        <v>131</v>
      </c>
      <c r="AD2" s="197">
        <f>'2012 Capacity'!AJ37*-1</f>
        <v>124</v>
      </c>
      <c r="AE2" s="197">
        <f>'2012 Capacity'!AK37*-1</f>
        <v>117</v>
      </c>
      <c r="AF2" s="197">
        <f>'2012 Capacity'!AL37*-1</f>
        <v>110</v>
      </c>
      <c r="AG2" s="197">
        <f>'2012 Capacity'!AM37*-1</f>
        <v>102</v>
      </c>
      <c r="AH2" s="197">
        <f>'2012 Capacity'!AN37*-1</f>
        <v>95</v>
      </c>
      <c r="AI2" s="197">
        <f>'2012 Capacity'!AO37*-1</f>
        <v>88</v>
      </c>
      <c r="AJ2" s="197">
        <f>'2012 Capacity'!AP37*-1</f>
        <v>81</v>
      </c>
      <c r="AK2" s="197"/>
    </row>
    <row r="3" spans="1:38" x14ac:dyDescent="0.25">
      <c r="A3" t="s">
        <v>115</v>
      </c>
      <c r="B3" s="197">
        <f>'2013 Capacity'!G37*-1</f>
        <v>22</v>
      </c>
      <c r="C3" s="197">
        <f>'2013 Capacity'!H37*-1</f>
        <v>43</v>
      </c>
      <c r="D3" s="197">
        <f>'2013 Capacity'!I37*-1</f>
        <v>62</v>
      </c>
      <c r="E3" s="197">
        <f>'2013 Capacity'!J37*-1</f>
        <v>79</v>
      </c>
      <c r="F3" s="197">
        <f>'2013 Capacity'!K37*-1</f>
        <v>94</v>
      </c>
      <c r="G3" s="197">
        <f>'2013 Capacity'!L37*-1</f>
        <v>109</v>
      </c>
      <c r="H3" s="197">
        <f>'2013 Capacity'!M37*-1</f>
        <v>118</v>
      </c>
      <c r="I3" s="197">
        <f>'2013 Capacity'!N37*-1</f>
        <v>127</v>
      </c>
      <c r="J3" s="197">
        <f>'2013 Capacity'!O37*-1</f>
        <v>136</v>
      </c>
      <c r="K3" s="197">
        <f>'2013 Capacity'!P37*-1</f>
        <v>144</v>
      </c>
      <c r="L3" s="197">
        <f>'2013 Capacity'!Q37*-1</f>
        <v>149</v>
      </c>
      <c r="M3" s="197">
        <f>'2013 Capacity'!R37*-1</f>
        <v>153</v>
      </c>
      <c r="N3" s="197">
        <f>'2013 Capacity'!S37*-1</f>
        <v>157</v>
      </c>
      <c r="O3" s="197">
        <f>'2013 Capacity'!T37*-1</f>
        <v>161</v>
      </c>
      <c r="P3" s="197">
        <f>'2013 Capacity'!U37*-1</f>
        <v>166</v>
      </c>
      <c r="Q3" s="197">
        <f>'2013 Capacity'!V37*-1</f>
        <v>164</v>
      </c>
      <c r="R3" s="197">
        <f>'2013 Capacity'!W37*-1</f>
        <v>162</v>
      </c>
      <c r="S3" s="197">
        <f>'2013 Capacity'!X37*-1</f>
        <v>161</v>
      </c>
      <c r="T3" s="197">
        <f>'2013 Capacity'!Y37*-1</f>
        <v>160</v>
      </c>
      <c r="U3" s="197">
        <f>'2013 Capacity'!Z37*-1</f>
        <v>159</v>
      </c>
      <c r="V3" s="197">
        <f>'2013 Capacity'!AA37*-1</f>
        <v>153</v>
      </c>
      <c r="W3" s="197">
        <f>'2013 Capacity'!AB37*-1</f>
        <v>147</v>
      </c>
      <c r="X3" s="197">
        <f>'2013 Capacity'!AC37*-1</f>
        <v>141</v>
      </c>
      <c r="Y3" s="197">
        <f>'2013 Capacity'!AD37*-1</f>
        <v>136</v>
      </c>
      <c r="Z3" s="197">
        <f>'2013 Capacity'!AE37*-1</f>
        <v>131</v>
      </c>
      <c r="AA3" s="197">
        <f>'2013 Capacity'!AF37*-1</f>
        <v>124</v>
      </c>
      <c r="AB3" s="197">
        <f>'2013 Capacity'!AG37*-1</f>
        <v>117</v>
      </c>
      <c r="AC3" s="197">
        <f>'2013 Capacity'!AH37*-1</f>
        <v>111</v>
      </c>
      <c r="AD3" s="197">
        <f>'2013 Capacity'!AI37*-1</f>
        <v>105</v>
      </c>
      <c r="AE3" s="197">
        <f>'2013 Capacity'!AJ37*-1</f>
        <v>100</v>
      </c>
      <c r="AF3" s="197">
        <f>'2013 Capacity'!AK37*-1</f>
        <v>100</v>
      </c>
      <c r="AG3" s="197">
        <f>'2013 Capacity'!AL37*-1</f>
        <v>100</v>
      </c>
      <c r="AH3" s="197">
        <f>'2013 Capacity'!AM37*-1</f>
        <v>100</v>
      </c>
      <c r="AI3" s="197">
        <f>'2013 Capacity'!AN37*-1</f>
        <v>100</v>
      </c>
      <c r="AJ3" s="197">
        <f>'2013 Capacity'!AO37*-1</f>
        <v>100</v>
      </c>
      <c r="AK3" s="197">
        <f>'2013 Capacity'!AP37*-1</f>
        <v>100</v>
      </c>
      <c r="AL3" s="197"/>
    </row>
    <row r="4" spans="1:38" x14ac:dyDescent="0.25">
      <c r="A4" t="s">
        <v>122</v>
      </c>
      <c r="B4">
        <f>'2013 DSM 1.5x MW (PP)'!G37*-1</f>
        <v>34</v>
      </c>
      <c r="C4">
        <f>'2013 DSM 1.5x MW (PP)'!H37*-1</f>
        <v>65</v>
      </c>
      <c r="D4">
        <f>'2013 DSM 1.5x MW (PP)'!I37*-1</f>
        <v>93</v>
      </c>
      <c r="E4">
        <f>'2013 DSM 1.5x MW (PP)'!J37*-1</f>
        <v>119</v>
      </c>
      <c r="F4">
        <f>'2013 DSM 1.5x MW (PP)'!K37*-1</f>
        <v>141</v>
      </c>
      <c r="G4">
        <f>'2013 DSM 1.5x MW (PP)'!L37*-1</f>
        <v>163</v>
      </c>
      <c r="H4">
        <f>'2013 DSM 1.5x MW (PP)'!M37*-1</f>
        <v>177</v>
      </c>
      <c r="I4">
        <f>'2013 DSM 1.5x MW (PP)'!N37*-1</f>
        <v>191</v>
      </c>
      <c r="J4">
        <f>'2013 DSM 1.5x MW (PP)'!O37*-1</f>
        <v>204</v>
      </c>
      <c r="K4">
        <f>'2013 DSM 1.5x MW (PP)'!P37*-1</f>
        <v>216</v>
      </c>
      <c r="L4">
        <f>'2013 DSM 1.5x MW (PP)'!Q37*-1</f>
        <v>224</v>
      </c>
      <c r="M4">
        <f>'2013 DSM 1.5x MW (PP)'!R37*-1</f>
        <v>230</v>
      </c>
      <c r="N4">
        <f>'2013 DSM 1.5x MW (PP)'!S37*-1</f>
        <v>235</v>
      </c>
      <c r="O4">
        <f>'2013 DSM 1.5x MW (PP)'!T37*-1</f>
        <v>242</v>
      </c>
      <c r="P4">
        <f>'2013 DSM 1.5x MW (PP)'!U37*-1</f>
        <v>249</v>
      </c>
      <c r="Q4">
        <f>'2013 DSM 1.5x MW (PP)'!V37*-1</f>
        <v>246</v>
      </c>
      <c r="R4">
        <f>'2013 DSM 1.5x MW (PP)'!W37*-1</f>
        <v>243</v>
      </c>
      <c r="S4">
        <f>'2013 DSM 1.5x MW (PP)'!X37*-1</f>
        <v>242</v>
      </c>
      <c r="T4">
        <f>'2013 DSM 1.5x MW (PP)'!Y37*-1</f>
        <v>240</v>
      </c>
      <c r="U4">
        <f>'2013 DSM 1.5x MW (PP)'!Z37*-1</f>
        <v>239</v>
      </c>
      <c r="V4">
        <f>'2013 DSM 1.5x MW (PP)'!AA37*-1</f>
        <v>230</v>
      </c>
      <c r="W4">
        <f>'2013 DSM 1.5x MW (PP)'!AB37*-1</f>
        <v>221</v>
      </c>
      <c r="X4">
        <f>'2013 DSM 1.5x MW (PP)'!AC37*-1</f>
        <v>212</v>
      </c>
      <c r="Y4">
        <f>'2013 DSM 1.5x MW (PP)'!AD37*-1</f>
        <v>204</v>
      </c>
      <c r="Z4">
        <f>'2013 DSM 1.5x MW (PP)'!AE37*-1</f>
        <v>196</v>
      </c>
      <c r="AA4">
        <f>'2013 DSM 1.5x MW (PP)'!AF37*-1</f>
        <v>185</v>
      </c>
      <c r="AB4">
        <f>'2013 DSM 1.5x MW (PP)'!AG37*-1</f>
        <v>175</v>
      </c>
      <c r="AC4">
        <f>'2013 DSM 1.5x MW (PP)'!AH37*-1</f>
        <v>166</v>
      </c>
      <c r="AD4">
        <f>'2013 DSM 1.5x MW (PP)'!AI37*-1</f>
        <v>158</v>
      </c>
      <c r="AE4">
        <f>'2013 DSM 1.5x MW (PP)'!AJ37*-1</f>
        <v>150</v>
      </c>
      <c r="AF4">
        <f>'2013 DSM 1.5x MW (PP)'!AK37*-1</f>
        <v>150</v>
      </c>
      <c r="AG4">
        <f>'2013 DSM 1.5x MW (PP)'!AL37*-1</f>
        <v>150</v>
      </c>
      <c r="AH4">
        <f>'2013 DSM 1.5x MW (PP)'!AM37*-1</f>
        <v>150</v>
      </c>
      <c r="AI4">
        <f>'2013 DSM 1.5x MW (PP)'!AN37*-1</f>
        <v>150</v>
      </c>
      <c r="AJ4">
        <f>'2013 DSM 1.5x MW (PP)'!AO37*-1</f>
        <v>150</v>
      </c>
      <c r="AK4">
        <f>'2013 DSM 1.5x MW (PP)'!AP37*-1</f>
        <v>150</v>
      </c>
    </row>
    <row r="5" spans="1:38" x14ac:dyDescent="0.25">
      <c r="A5" t="s">
        <v>123</v>
      </c>
      <c r="B5">
        <f>'2013 DSM 4x MW (PP)'!G37*-1</f>
        <v>90</v>
      </c>
      <c r="C5">
        <f>'2013 DSM 4x MW (PP)'!H37*-1</f>
        <v>174</v>
      </c>
      <c r="D5">
        <f>'2013 DSM 4x MW (PP)'!I37*-1</f>
        <v>249</v>
      </c>
      <c r="E5">
        <f>'2013 DSM 4x MW (PP)'!J37*-1</f>
        <v>317</v>
      </c>
      <c r="F5">
        <f>'2013 DSM 4x MW (PP)'!K37*-1</f>
        <v>377</v>
      </c>
      <c r="G5">
        <f>'2013 DSM 4x MW (PP)'!L37*-1</f>
        <v>436</v>
      </c>
      <c r="H5">
        <f>'2013 DSM 4x MW (PP)'!M37*-1</f>
        <v>473</v>
      </c>
      <c r="I5">
        <f>'2013 DSM 4x MW (PP)'!N37*-1</f>
        <v>508</v>
      </c>
      <c r="J5">
        <f>'2013 DSM 4x MW (PP)'!O37*-1</f>
        <v>543</v>
      </c>
      <c r="K5">
        <f>'2013 DSM 4x MW (PP)'!P37*-1</f>
        <v>577</v>
      </c>
      <c r="L5">
        <f>'2013 DSM 4x MW (PP)'!Q37*-1</f>
        <v>598</v>
      </c>
      <c r="M5">
        <f>'2013 DSM 4x MW (PP)'!R37*-1</f>
        <v>614</v>
      </c>
      <c r="N5">
        <f>'2013 DSM 4x MW (PP)'!S37*-1</f>
        <v>627</v>
      </c>
      <c r="O5">
        <f>'2013 DSM 4x MW (PP)'!T37*-1</f>
        <v>646</v>
      </c>
      <c r="P5">
        <f>'2013 DSM 4x MW (PP)'!U37*-1</f>
        <v>664</v>
      </c>
      <c r="Q5">
        <f>'2013 DSM 4x MW (PP)'!V37*-1</f>
        <v>656</v>
      </c>
      <c r="R5">
        <f>'2013 DSM 4x MW (PP)'!W37*-1</f>
        <v>649</v>
      </c>
      <c r="S5">
        <f>'2013 DSM 4x MW (PP)'!X37*-1</f>
        <v>645</v>
      </c>
      <c r="T5">
        <f>'2013 DSM 4x MW (PP)'!Y37*-1</f>
        <v>641</v>
      </c>
      <c r="U5">
        <f>'2013 DSM 4x MW (PP)'!Z37*-1</f>
        <v>637</v>
      </c>
      <c r="V5">
        <f>'2013 DSM 4x MW (PP)'!AA37*-1</f>
        <v>612</v>
      </c>
      <c r="W5">
        <f>'2013 DSM 4x MW (PP)'!AB37*-1</f>
        <v>588</v>
      </c>
      <c r="X5">
        <f>'2013 DSM 4x MW (PP)'!AC37*-1</f>
        <v>566</v>
      </c>
      <c r="Y5">
        <f>'2013 DSM 4x MW (PP)'!AD37*-1</f>
        <v>544</v>
      </c>
      <c r="Z5">
        <f>'2013 DSM 4x MW (PP)'!AE37*-1</f>
        <v>523</v>
      </c>
      <c r="AA5">
        <f>'2013 DSM 4x MW (PP)'!AF37*-1</f>
        <v>494</v>
      </c>
      <c r="AB5">
        <f>'2013 DSM 4x MW (PP)'!AG37*-1</f>
        <v>467</v>
      </c>
      <c r="AC5">
        <f>'2013 DSM 4x MW (PP)'!AH37*-1</f>
        <v>442</v>
      </c>
      <c r="AD5">
        <f>'2013 DSM 4x MW (PP)'!AI37*-1</f>
        <v>420</v>
      </c>
      <c r="AE5">
        <f>'2013 DSM 4x MW (PP)'!AJ37*-1</f>
        <v>399</v>
      </c>
      <c r="AF5">
        <f>'2013 DSM 4x MW (PP)'!AK37*-1</f>
        <v>399</v>
      </c>
      <c r="AG5">
        <f>'2013 DSM 4x MW (PP)'!AL37*-1</f>
        <v>399</v>
      </c>
      <c r="AH5">
        <f>'2013 DSM 4x MW (PP)'!AM37*-1</f>
        <v>399</v>
      </c>
      <c r="AI5">
        <f>'2013 DSM 4x MW (PP)'!AN37*-1</f>
        <v>399</v>
      </c>
      <c r="AJ5">
        <f>'2013 DSM 4x MW (PP)'!AO37*-1</f>
        <v>399</v>
      </c>
      <c r="AK5">
        <f>'2013 DSM 4x MW (PP)'!AP37*-1</f>
        <v>399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workbookViewId="0">
      <selection activeCell="S11" sqref="S11"/>
    </sheetView>
  </sheetViews>
  <sheetFormatPr defaultRowHeight="15" x14ac:dyDescent="0.25"/>
  <cols>
    <col min="1" max="1" width="23.140625" customWidth="1"/>
  </cols>
  <sheetData>
    <row r="1" spans="1:38" x14ac:dyDescent="0.25">
      <c r="B1" s="7" t="s">
        <v>6</v>
      </c>
      <c r="C1" s="7" t="s">
        <v>7</v>
      </c>
      <c r="D1" s="7" t="s">
        <v>8</v>
      </c>
      <c r="E1" s="7" t="s">
        <v>9</v>
      </c>
      <c r="F1" s="7" t="s">
        <v>10</v>
      </c>
      <c r="G1" s="7" t="s">
        <v>11</v>
      </c>
      <c r="H1" s="7" t="s">
        <v>12</v>
      </c>
      <c r="I1" s="7" t="s">
        <v>13</v>
      </c>
      <c r="J1" s="7" t="s">
        <v>14</v>
      </c>
      <c r="K1" s="7" t="s">
        <v>15</v>
      </c>
      <c r="L1" s="7" t="s">
        <v>16</v>
      </c>
      <c r="M1" s="7" t="s">
        <v>17</v>
      </c>
      <c r="N1" s="7" t="s">
        <v>18</v>
      </c>
      <c r="O1" s="7" t="s">
        <v>19</v>
      </c>
      <c r="P1" s="7" t="s">
        <v>20</v>
      </c>
      <c r="Q1" s="7" t="s">
        <v>21</v>
      </c>
      <c r="R1" s="8" t="s">
        <v>22</v>
      </c>
      <c r="S1" s="10" t="s">
        <v>23</v>
      </c>
      <c r="T1" s="10" t="s">
        <v>24</v>
      </c>
      <c r="U1" s="10" t="s">
        <v>25</v>
      </c>
      <c r="V1" s="10" t="s">
        <v>26</v>
      </c>
      <c r="W1" s="10" t="s">
        <v>27</v>
      </c>
      <c r="X1" s="10" t="s">
        <v>28</v>
      </c>
      <c r="Y1" s="10" t="s">
        <v>29</v>
      </c>
      <c r="Z1" s="10" t="s">
        <v>30</v>
      </c>
      <c r="AA1" s="10" t="s">
        <v>31</v>
      </c>
      <c r="AB1" s="10" t="s">
        <v>32</v>
      </c>
      <c r="AC1" s="10" t="s">
        <v>33</v>
      </c>
      <c r="AD1" s="10" t="s">
        <v>34</v>
      </c>
      <c r="AE1" s="10" t="s">
        <v>35</v>
      </c>
      <c r="AF1" s="10" t="s">
        <v>36</v>
      </c>
      <c r="AG1" s="10" t="s">
        <v>37</v>
      </c>
      <c r="AH1" s="10" t="s">
        <v>38</v>
      </c>
      <c r="AI1" s="10" t="s">
        <v>39</v>
      </c>
      <c r="AJ1" s="10" t="s">
        <v>40</v>
      </c>
      <c r="AK1" s="10" t="s">
        <v>108</v>
      </c>
    </row>
    <row r="2" spans="1:38" x14ac:dyDescent="0.25">
      <c r="A2" s="203" t="s">
        <v>109</v>
      </c>
      <c r="B2" s="200">
        <f>'2013 Capacity'!G36</f>
        <v>4601</v>
      </c>
      <c r="C2" s="211">
        <f>'2013 Capacity'!H36</f>
        <v>4680</v>
      </c>
      <c r="D2" s="211">
        <f>'2013 Capacity'!I36</f>
        <v>4742</v>
      </c>
      <c r="E2" s="211">
        <f>'2013 Capacity'!J36</f>
        <v>4801</v>
      </c>
      <c r="F2" s="211">
        <f>'2013 Capacity'!K36</f>
        <v>4857</v>
      </c>
      <c r="G2" s="211">
        <f>'2013 Capacity'!L36</f>
        <v>4930</v>
      </c>
      <c r="H2" s="211">
        <f>'2013 Capacity'!M36</f>
        <v>5002</v>
      </c>
      <c r="I2" s="211">
        <f>'2013 Capacity'!N36</f>
        <v>5074</v>
      </c>
      <c r="J2" s="211">
        <f>'2013 Capacity'!O36</f>
        <v>5147</v>
      </c>
      <c r="K2" s="211">
        <f>'2013 Capacity'!P36</f>
        <v>5222</v>
      </c>
      <c r="L2" s="211">
        <f>'2013 Capacity'!Q36</f>
        <v>5296</v>
      </c>
      <c r="M2" s="211">
        <f>'2013 Capacity'!R36</f>
        <v>5369</v>
      </c>
      <c r="N2" s="211">
        <f>'2013 Capacity'!S36</f>
        <v>5443</v>
      </c>
      <c r="O2" s="211">
        <f>'2013 Capacity'!T36</f>
        <v>5516</v>
      </c>
      <c r="P2" s="211">
        <f>'2013 Capacity'!U36</f>
        <v>5588</v>
      </c>
      <c r="Q2" s="211">
        <f>'2013 Capacity'!V36</f>
        <v>5664</v>
      </c>
      <c r="R2" s="211">
        <f>'2013 Capacity'!W36</f>
        <v>5739</v>
      </c>
      <c r="S2" s="211">
        <f>'2013 Capacity'!X36</f>
        <v>5813</v>
      </c>
      <c r="T2" s="211">
        <f>'2013 Capacity'!Y36</f>
        <v>5886</v>
      </c>
      <c r="U2" s="211">
        <f>'2013 Capacity'!Z36</f>
        <v>5959</v>
      </c>
      <c r="V2" s="211">
        <f>'2013 Capacity'!AA36</f>
        <v>6032</v>
      </c>
      <c r="W2" s="211">
        <f>'2013 Capacity'!AB36</f>
        <v>6105</v>
      </c>
      <c r="X2" s="211">
        <f>'2013 Capacity'!AC36</f>
        <v>6178</v>
      </c>
      <c r="Y2" s="211">
        <f>'2013 Capacity'!AD36</f>
        <v>6251</v>
      </c>
      <c r="Z2" s="211">
        <f>'2013 Capacity'!AE36</f>
        <v>6324</v>
      </c>
      <c r="AA2" s="211">
        <f>'2013 Capacity'!AF36</f>
        <v>6396</v>
      </c>
      <c r="AB2" s="211">
        <f>'2013 Capacity'!AG36</f>
        <v>6469</v>
      </c>
      <c r="AC2" s="211">
        <f>'2013 Capacity'!AH36</f>
        <v>6542</v>
      </c>
      <c r="AD2" s="211">
        <f>'2013 Capacity'!AI36</f>
        <v>6615</v>
      </c>
      <c r="AE2" s="211">
        <f>'2013 Capacity'!AJ36</f>
        <v>6688</v>
      </c>
      <c r="AF2" s="211">
        <f>'2013 Capacity'!AK36</f>
        <v>6761</v>
      </c>
      <c r="AG2" s="211">
        <f>'2013 Capacity'!AL36</f>
        <v>6834</v>
      </c>
      <c r="AH2" s="211">
        <f>'2013 Capacity'!AM36</f>
        <v>6907</v>
      </c>
      <c r="AI2" s="211">
        <f>'2013 Capacity'!AN36</f>
        <v>6979</v>
      </c>
      <c r="AJ2" s="211">
        <f>'2013 Capacity'!AO36</f>
        <v>7052</v>
      </c>
      <c r="AK2" s="211">
        <f>'2013 Capacity'!AP36</f>
        <v>7125</v>
      </c>
    </row>
    <row r="3" spans="1:38" x14ac:dyDescent="0.25">
      <c r="A3" t="s">
        <v>115</v>
      </c>
      <c r="B3" s="211">
        <f>'2013 Capacity'!G37</f>
        <v>-22</v>
      </c>
      <c r="C3" s="211">
        <f>'2013 Capacity'!H37</f>
        <v>-43</v>
      </c>
      <c r="D3" s="211">
        <f>'2013 Capacity'!I37</f>
        <v>-62</v>
      </c>
      <c r="E3" s="211">
        <f>'2013 Capacity'!J37</f>
        <v>-79</v>
      </c>
      <c r="F3" s="211">
        <f>'2013 Capacity'!K37</f>
        <v>-94</v>
      </c>
      <c r="G3" s="211">
        <f>'2013 Capacity'!L37</f>
        <v>-109</v>
      </c>
      <c r="H3" s="211">
        <f>'2013 Capacity'!M37</f>
        <v>-118</v>
      </c>
      <c r="I3" s="211">
        <f>'2013 Capacity'!N37</f>
        <v>-127</v>
      </c>
      <c r="J3" s="211">
        <f>'2013 Capacity'!O37</f>
        <v>-136</v>
      </c>
      <c r="K3" s="211">
        <f>'2013 Capacity'!P37</f>
        <v>-144</v>
      </c>
      <c r="L3" s="211">
        <f>'2013 Capacity'!Q37</f>
        <v>-149</v>
      </c>
      <c r="M3" s="211">
        <f>'2013 Capacity'!R37</f>
        <v>-153</v>
      </c>
      <c r="N3" s="211">
        <f>'2013 Capacity'!S37</f>
        <v>-157</v>
      </c>
      <c r="O3" s="211">
        <f>'2013 Capacity'!T37</f>
        <v>-161</v>
      </c>
      <c r="P3" s="211">
        <f>'2013 Capacity'!U37</f>
        <v>-166</v>
      </c>
      <c r="Q3" s="211">
        <f>'2013 Capacity'!V37</f>
        <v>-164</v>
      </c>
      <c r="R3" s="211">
        <f>'2013 Capacity'!W37</f>
        <v>-162</v>
      </c>
      <c r="S3" s="211">
        <f>'2013 Capacity'!X37</f>
        <v>-161</v>
      </c>
      <c r="T3" s="211">
        <f>'2013 Capacity'!Y37</f>
        <v>-160</v>
      </c>
      <c r="U3" s="211">
        <f>'2013 Capacity'!Z37</f>
        <v>-159</v>
      </c>
      <c r="V3" s="211">
        <f>'2013 Capacity'!AA37</f>
        <v>-153</v>
      </c>
      <c r="W3" s="211">
        <f>'2013 Capacity'!AB37</f>
        <v>-147</v>
      </c>
      <c r="X3" s="211">
        <f>'2013 Capacity'!AC37</f>
        <v>-141</v>
      </c>
      <c r="Y3" s="211">
        <f>'2013 Capacity'!AD37</f>
        <v>-136</v>
      </c>
      <c r="Z3" s="211">
        <f>'2013 Capacity'!AE37</f>
        <v>-131</v>
      </c>
      <c r="AA3" s="211">
        <f>'2013 Capacity'!AF37</f>
        <v>-124</v>
      </c>
      <c r="AB3" s="211">
        <f>'2013 Capacity'!AG37</f>
        <v>-117</v>
      </c>
      <c r="AC3" s="211">
        <f>'2013 Capacity'!AH37</f>
        <v>-111</v>
      </c>
      <c r="AD3" s="211">
        <f>'2013 Capacity'!AI37</f>
        <v>-105</v>
      </c>
      <c r="AE3" s="211">
        <f>'2013 Capacity'!AJ37</f>
        <v>-100</v>
      </c>
      <c r="AF3" s="211">
        <f>'2013 Capacity'!AK37</f>
        <v>-100</v>
      </c>
      <c r="AG3" s="211">
        <f>'2013 Capacity'!AL37</f>
        <v>-100</v>
      </c>
      <c r="AH3" s="211">
        <f>'2013 Capacity'!AM37</f>
        <v>-100</v>
      </c>
      <c r="AI3" s="211">
        <f>'2013 Capacity'!AN37</f>
        <v>-100</v>
      </c>
      <c r="AJ3" s="211">
        <f>'2013 Capacity'!AO37</f>
        <v>-100</v>
      </c>
      <c r="AK3" s="211">
        <f>'2013 Capacity'!AP37</f>
        <v>-100</v>
      </c>
    </row>
    <row r="4" spans="1:38" x14ac:dyDescent="0.25">
      <c r="A4" t="s">
        <v>152</v>
      </c>
      <c r="B4">
        <f>'2013 Capacity'!G41</f>
        <v>605</v>
      </c>
      <c r="C4">
        <f>'2013 Capacity'!H41</f>
        <v>605</v>
      </c>
      <c r="D4">
        <f>'2013 Capacity'!I41</f>
        <v>413</v>
      </c>
      <c r="E4">
        <f>'2013 Capacity'!J41</f>
        <v>413</v>
      </c>
      <c r="F4">
        <f>'2013 Capacity'!K41</f>
        <v>413</v>
      </c>
      <c r="G4">
        <f>'2013 Capacity'!L41</f>
        <v>413</v>
      </c>
      <c r="H4">
        <f>'2013 Capacity'!M41</f>
        <v>413</v>
      </c>
      <c r="I4">
        <f>'2013 Capacity'!N41</f>
        <v>358</v>
      </c>
      <c r="J4">
        <f>'2013 Capacity'!O41</f>
        <v>358</v>
      </c>
      <c r="K4">
        <f>'2013 Capacity'!P41</f>
        <v>358</v>
      </c>
      <c r="L4">
        <f>'2013 Capacity'!Q41</f>
        <v>358</v>
      </c>
      <c r="M4">
        <f>'2013 Capacity'!R41</f>
        <v>358</v>
      </c>
      <c r="N4">
        <f>'2013 Capacity'!S41</f>
        <v>0</v>
      </c>
      <c r="O4">
        <f>'2013 Capacity'!T41</f>
        <v>0</v>
      </c>
      <c r="P4">
        <f>'2013 Capacity'!U41</f>
        <v>0</v>
      </c>
      <c r="Q4">
        <f>'2013 Capacity'!V41</f>
        <v>0</v>
      </c>
      <c r="R4">
        <f>'2013 Capacity'!W41</f>
        <v>0</v>
      </c>
      <c r="S4">
        <f>'2013 Capacity'!X41</f>
        <v>0</v>
      </c>
      <c r="T4">
        <f>'2013 Capacity'!Y41</f>
        <v>0</v>
      </c>
      <c r="U4">
        <f>'2013 Capacity'!Z41</f>
        <v>0</v>
      </c>
      <c r="V4">
        <f>'2013 Capacity'!AA41</f>
        <v>0</v>
      </c>
      <c r="W4">
        <f>'2013 Capacity'!AB41</f>
        <v>0</v>
      </c>
      <c r="X4">
        <f>'2013 Capacity'!AC41</f>
        <v>0</v>
      </c>
      <c r="Y4">
        <f>'2013 Capacity'!AD41</f>
        <v>0</v>
      </c>
      <c r="Z4">
        <f>'2013 Capacity'!AE41</f>
        <v>0</v>
      </c>
      <c r="AA4">
        <f>'2013 Capacity'!AF41</f>
        <v>0</v>
      </c>
      <c r="AB4">
        <f>'2013 Capacity'!AG41</f>
        <v>0</v>
      </c>
      <c r="AC4">
        <f>'2013 Capacity'!AH41</f>
        <v>0</v>
      </c>
      <c r="AD4">
        <f>'2013 Capacity'!AI41</f>
        <v>0</v>
      </c>
      <c r="AE4">
        <f>'2013 Capacity'!AJ41</f>
        <v>0</v>
      </c>
      <c r="AF4">
        <f>'2013 Capacity'!AK41</f>
        <v>0</v>
      </c>
      <c r="AG4">
        <f>'2013 Capacity'!AL41</f>
        <v>0</v>
      </c>
      <c r="AH4">
        <f>'2013 Capacity'!AM41</f>
        <v>0</v>
      </c>
      <c r="AI4">
        <f>'2013 Capacity'!AN41</f>
        <v>0</v>
      </c>
      <c r="AJ4">
        <f>'2013 Capacity'!AO41</f>
        <v>0</v>
      </c>
      <c r="AK4">
        <f>'2013 Capacity'!AP41</f>
        <v>0</v>
      </c>
    </row>
    <row r="5" spans="1:38" x14ac:dyDescent="0.25">
      <c r="A5" t="s">
        <v>164</v>
      </c>
      <c r="B5" s="225">
        <f>'2013 Capacity'!G44/'2013 Capacity'!G38</f>
        <v>0.10548154618912427</v>
      </c>
      <c r="C5" s="225">
        <f>'2013 Capacity'!H44/'2013 Capacity'!H38</f>
        <v>0.10998490403277981</v>
      </c>
      <c r="D5" s="225">
        <f>'2013 Capacity'!I44/'2013 Capacity'!I38</f>
        <v>0.12008547008547009</v>
      </c>
      <c r="E5" s="225">
        <f>'2013 Capacity'!J44/'2013 Capacity'!J38</f>
        <v>0.12007623888182974</v>
      </c>
      <c r="F5" s="225">
        <f>'2013 Capacity'!K44/'2013 Capacity'!K38</f>
        <v>0.12009237875288684</v>
      </c>
      <c r="G5" s="225">
        <f>'2013 Capacity'!L44/'2013 Capacity'!L38</f>
        <v>0.12009956440572496</v>
      </c>
      <c r="H5" s="225">
        <f>'2013 Capacity'!M44/'2013 Capacity'!M38</f>
        <v>0.11998361998361998</v>
      </c>
      <c r="I5" s="225">
        <f>'2013 Capacity'!N44/'2013 Capacity'!N38</f>
        <v>0.12007277137659188</v>
      </c>
      <c r="J5" s="225">
        <f>'2013 Capacity'!O44/'2013 Capacity'!O38</f>
        <v>0.11993614049091998</v>
      </c>
      <c r="K5" s="225">
        <f>'2013 Capacity'!P44/'2013 Capacity'!P38</f>
        <v>0.11992910594722332</v>
      </c>
      <c r="L5" s="225">
        <f>'2013 Capacity'!Q44/'2013 Capacity'!Q38</f>
        <v>0.12006994365649894</v>
      </c>
      <c r="M5" s="225">
        <f>'2013 Capacity'!R44/'2013 Capacity'!R38</f>
        <v>0.12001533742331288</v>
      </c>
      <c r="N5" s="225">
        <f>'2013 Capacity'!S44/'2013 Capacity'!S38</f>
        <v>0.11993946273174423</v>
      </c>
      <c r="O5" s="225">
        <f>'2013 Capacity'!T44/'2013 Capacity'!T38</f>
        <v>0.12007469654528478</v>
      </c>
      <c r="P5" s="225">
        <f>'2013 Capacity'!U44/'2013 Capacity'!U38</f>
        <v>0.12006639616377721</v>
      </c>
      <c r="Q5" s="225">
        <f>'2013 Capacity'!V44/'2013 Capacity'!V38</f>
        <v>0.12</v>
      </c>
      <c r="R5" s="225">
        <f>'2013 Capacity'!W44/'2013 Capacity'!W38</f>
        <v>0.11995696611081226</v>
      </c>
      <c r="S5" s="225">
        <f>'2013 Capacity'!X44/'2013 Capacity'!X38</f>
        <v>0.11995753715498939</v>
      </c>
      <c r="T5" s="225">
        <f>'2013 Capacity'!Y44/'2013 Capacity'!Y38</f>
        <v>0.11997904296192805</v>
      </c>
      <c r="U5" s="225">
        <f>'2013 Capacity'!Z44/'2013 Capacity'!Z38</f>
        <v>0.12</v>
      </c>
      <c r="V5" s="225">
        <f>'2013 Capacity'!AA44/'2013 Capacity'!AA38</f>
        <v>0.11991835346147305</v>
      </c>
      <c r="W5" s="225">
        <f>'2013 Capacity'!AB44/'2013 Capacity'!AB38</f>
        <v>0.12000671366230278</v>
      </c>
      <c r="X5" s="225">
        <f>'2013 Capacity'!AC44/'2013 Capacity'!AC38</f>
        <v>0.1199271161172768</v>
      </c>
      <c r="Y5" s="225">
        <f>'2013 Capacity'!AD44/'2013 Capacity'!AD38</f>
        <v>0.12003270645952575</v>
      </c>
      <c r="Z5" s="225">
        <f>'2013 Capacity'!AE44/'2013 Capacity'!AE38</f>
        <v>0.11997416437913773</v>
      </c>
      <c r="AA5" s="225">
        <f>'2013 Capacity'!AF44/'2013 Capacity'!AF38</f>
        <v>0.12005739795918367</v>
      </c>
      <c r="AB5" s="225">
        <f>'2013 Capacity'!AG44/'2013 Capacity'!AG38</f>
        <v>0.11996221662468513</v>
      </c>
      <c r="AC5" s="225">
        <f>'2013 Capacity'!AH44/'2013 Capacity'!AH38</f>
        <v>0.12004353910744829</v>
      </c>
      <c r="AD5" s="225">
        <f>'2013 Capacity'!AI44/'2013 Capacity'!AI38</f>
        <v>0.11996927803379416</v>
      </c>
      <c r="AE5" s="225">
        <f>'2013 Capacity'!AJ44/'2013 Capacity'!AJ38</f>
        <v>0.12006678809957498</v>
      </c>
      <c r="AF5" s="225">
        <f>'2013 Capacity'!AK44/'2013 Capacity'!AK38</f>
        <v>0.1199519591652905</v>
      </c>
      <c r="AG5" s="225">
        <f>'2013 Capacity'!AL44/'2013 Capacity'!AL38</f>
        <v>0.11998811998811999</v>
      </c>
      <c r="AH5" s="225">
        <f>'2013 Capacity'!AM44/'2013 Capacity'!AM38</f>
        <v>0.12002350521521962</v>
      </c>
      <c r="AI5" s="225">
        <f>'2013 Capacity'!AN44/'2013 Capacity'!AN38</f>
        <v>0.12007559238261376</v>
      </c>
      <c r="AJ5" s="225">
        <f>'2013 Capacity'!AO44/'2013 Capacity'!AO38</f>
        <v>0.11996547756041427</v>
      </c>
      <c r="AK5" s="225">
        <f>'2013 Capacity'!AP44/'2013 Capacity'!AP38</f>
        <v>0.12</v>
      </c>
    </row>
    <row r="7" spans="1:38" x14ac:dyDescent="0.25">
      <c r="B7" s="7" t="s">
        <v>6</v>
      </c>
      <c r="C7" s="7"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8" t="s">
        <v>22</v>
      </c>
      <c r="S7" s="10" t="s">
        <v>23</v>
      </c>
      <c r="T7" s="10" t="s">
        <v>24</v>
      </c>
      <c r="U7" s="10" t="s">
        <v>25</v>
      </c>
      <c r="V7" s="10" t="s">
        <v>26</v>
      </c>
      <c r="W7" s="10" t="s">
        <v>27</v>
      </c>
      <c r="X7" s="10" t="s">
        <v>28</v>
      </c>
      <c r="Y7" s="10" t="s">
        <v>29</v>
      </c>
      <c r="Z7" s="10" t="s">
        <v>30</v>
      </c>
      <c r="AA7" s="10" t="s">
        <v>31</v>
      </c>
      <c r="AB7" s="10" t="s">
        <v>32</v>
      </c>
      <c r="AC7" s="10" t="s">
        <v>33</v>
      </c>
      <c r="AD7" s="10" t="s">
        <v>34</v>
      </c>
      <c r="AE7" s="10" t="s">
        <v>35</v>
      </c>
      <c r="AF7" s="10" t="s">
        <v>36</v>
      </c>
      <c r="AG7" s="10" t="s">
        <v>37</v>
      </c>
      <c r="AH7" s="10" t="s">
        <v>38</v>
      </c>
      <c r="AI7" s="10" t="s">
        <v>39</v>
      </c>
      <c r="AJ7" s="10" t="s">
        <v>40</v>
      </c>
      <c r="AK7" s="10" t="s">
        <v>108</v>
      </c>
    </row>
    <row r="8" spans="1:38" x14ac:dyDescent="0.25">
      <c r="A8" t="s">
        <v>111</v>
      </c>
      <c r="B8" s="197">
        <f>'2013 Capacity'!G33</f>
        <v>6059</v>
      </c>
      <c r="C8" s="197">
        <f>'2013 Capacity'!H33</f>
        <v>6183</v>
      </c>
      <c r="D8" s="197">
        <f>'2013 Capacity'!I33</f>
        <v>6286</v>
      </c>
      <c r="E8" s="197">
        <f>'2013 Capacity'!J33</f>
        <v>6289</v>
      </c>
      <c r="F8" s="197">
        <f>'2013 Capacity'!K33</f>
        <v>6402</v>
      </c>
      <c r="G8" s="197">
        <f>'2013 Capacity'!L33</f>
        <v>6405</v>
      </c>
      <c r="H8" s="197">
        <f>'2013 Capacity'!M33</f>
        <v>6303</v>
      </c>
      <c r="I8" s="197">
        <f>'2013 Capacity'!N33</f>
        <v>6306</v>
      </c>
      <c r="J8" s="197">
        <f>'2013 Capacity'!O33</f>
        <v>6309</v>
      </c>
      <c r="K8" s="197">
        <f>'2013 Capacity'!P33</f>
        <v>6312</v>
      </c>
      <c r="L8" s="197">
        <f>'2013 Capacity'!Q33</f>
        <v>6312</v>
      </c>
      <c r="M8" s="197">
        <f>'2013 Capacity'!R33</f>
        <v>6312</v>
      </c>
      <c r="N8" s="197">
        <f>'2013 Capacity'!S33</f>
        <v>5927</v>
      </c>
      <c r="O8" s="197">
        <f>'2013 Capacity'!T33</f>
        <v>5927</v>
      </c>
      <c r="P8" s="197">
        <f>'2013 Capacity'!U33</f>
        <v>5927</v>
      </c>
      <c r="Q8" s="197">
        <f>'2013 Capacity'!V33</f>
        <v>5927</v>
      </c>
      <c r="R8" s="197">
        <f>'2013 Capacity'!W33</f>
        <v>5927</v>
      </c>
      <c r="S8" s="197">
        <f>'2013 Capacity'!X33</f>
        <v>5752</v>
      </c>
      <c r="T8" s="197">
        <f>'2013 Capacity'!Y33</f>
        <v>5752</v>
      </c>
      <c r="U8" s="197">
        <f>'2013 Capacity'!Z33</f>
        <v>5752</v>
      </c>
      <c r="V8" s="197">
        <f>'2013 Capacity'!AA33</f>
        <v>5752</v>
      </c>
      <c r="W8" s="197">
        <f>'2013 Capacity'!AB33</f>
        <v>5752</v>
      </c>
      <c r="X8" s="197">
        <f>'2013 Capacity'!AC33</f>
        <v>5752</v>
      </c>
      <c r="Y8" s="197">
        <f>'2013 Capacity'!AD33</f>
        <v>5752</v>
      </c>
      <c r="Z8" s="197">
        <f>'2013 Capacity'!AE33</f>
        <v>5752</v>
      </c>
      <c r="AA8" s="197">
        <f>'2013 Capacity'!AF33</f>
        <v>5752</v>
      </c>
      <c r="AB8" s="197">
        <f>'2013 Capacity'!AG33</f>
        <v>5752</v>
      </c>
      <c r="AC8" s="197">
        <f>'2013 Capacity'!AH33</f>
        <v>5752</v>
      </c>
      <c r="AD8" s="197">
        <f>'2013 Capacity'!AI33</f>
        <v>5752</v>
      </c>
      <c r="AE8" s="197">
        <f>'2013 Capacity'!AJ33</f>
        <v>5752</v>
      </c>
      <c r="AF8" s="197">
        <f>'2013 Capacity'!AK33</f>
        <v>5752</v>
      </c>
      <c r="AG8" s="197">
        <f>'2013 Capacity'!AL33</f>
        <v>5752</v>
      </c>
      <c r="AH8" s="197">
        <f>'2013 Capacity'!AM33</f>
        <v>5752</v>
      </c>
      <c r="AI8" s="197">
        <f>'2013 Capacity'!AN33</f>
        <v>5752</v>
      </c>
      <c r="AJ8" s="197">
        <f>'2013 Capacity'!AO33</f>
        <v>5752</v>
      </c>
      <c r="AK8" s="197">
        <f>'2013 Capacity'!AP33</f>
        <v>5752</v>
      </c>
      <c r="AL8" s="197"/>
    </row>
    <row r="9" spans="1:38" x14ac:dyDescent="0.25">
      <c r="A9" t="s">
        <v>163</v>
      </c>
      <c r="B9" s="197">
        <f>SUM(B2:B3)*(1+B5)+B4</f>
        <v>5667</v>
      </c>
      <c r="C9" s="197">
        <f t="shared" ref="C9:M9" si="0">SUM(C2:C3)*(1+C5)+C4</f>
        <v>5752</v>
      </c>
      <c r="D9" s="197">
        <f t="shared" si="0"/>
        <v>5655</v>
      </c>
      <c r="E9" s="197">
        <f t="shared" si="0"/>
        <v>5702</v>
      </c>
      <c r="F9" s="197">
        <f t="shared" si="0"/>
        <v>5748</v>
      </c>
      <c r="G9" s="197">
        <f t="shared" si="0"/>
        <v>5813</v>
      </c>
      <c r="H9" s="197">
        <f t="shared" si="0"/>
        <v>5883</v>
      </c>
      <c r="I9" s="197">
        <f t="shared" si="0"/>
        <v>5899</v>
      </c>
      <c r="J9" s="197">
        <f t="shared" si="0"/>
        <v>5970</v>
      </c>
      <c r="K9" s="197">
        <f t="shared" si="0"/>
        <v>6045</v>
      </c>
      <c r="L9" s="197">
        <f t="shared" si="0"/>
        <v>6123</v>
      </c>
      <c r="M9" s="197">
        <f t="shared" si="0"/>
        <v>6200</v>
      </c>
      <c r="N9" s="197">
        <f>SUM(N2:N3)*(1+N5)+N4</f>
        <v>5920</v>
      </c>
      <c r="O9" s="223">
        <f t="shared" ref="O9:Y9" si="1">SUM(O2:O3)*(1+O5)+O4</f>
        <v>5998</v>
      </c>
      <c r="P9" s="197">
        <f t="shared" si="1"/>
        <v>6073</v>
      </c>
      <c r="Q9" s="197">
        <f t="shared" si="1"/>
        <v>6160.0000000000009</v>
      </c>
      <c r="R9" s="197">
        <f t="shared" si="1"/>
        <v>6246</v>
      </c>
      <c r="S9" s="197">
        <f t="shared" si="1"/>
        <v>6330.0000000000009</v>
      </c>
      <c r="T9" s="197">
        <f t="shared" si="1"/>
        <v>6413</v>
      </c>
      <c r="U9" s="197">
        <f t="shared" si="1"/>
        <v>6496.0000000000009</v>
      </c>
      <c r="V9" s="197">
        <f t="shared" si="1"/>
        <v>6583.9999999999991</v>
      </c>
      <c r="W9" s="197">
        <f t="shared" si="1"/>
        <v>6673.0000000000009</v>
      </c>
      <c r="X9" s="197">
        <f t="shared" si="1"/>
        <v>6761</v>
      </c>
      <c r="Y9" s="197">
        <f t="shared" si="1"/>
        <v>6849</v>
      </c>
      <c r="Z9" s="197">
        <f>SUM(Z2:Z3)*(1+Z5)+Z4</f>
        <v>6935.9999999999991</v>
      </c>
      <c r="AA9" s="197">
        <f t="shared" ref="AA9:AK9" si="2">SUM(AA2:AA3)*(1+AA5)+AA4</f>
        <v>7025</v>
      </c>
      <c r="AB9" s="197">
        <f t="shared" si="2"/>
        <v>7114</v>
      </c>
      <c r="AC9" s="197">
        <f t="shared" si="2"/>
        <v>7203</v>
      </c>
      <c r="AD9" s="197">
        <f t="shared" si="2"/>
        <v>7291</v>
      </c>
      <c r="AE9" s="197">
        <f t="shared" si="2"/>
        <v>7379</v>
      </c>
      <c r="AF9" s="197">
        <f t="shared" si="2"/>
        <v>7460</v>
      </c>
      <c r="AG9" s="197">
        <f t="shared" si="2"/>
        <v>7542.0000000000009</v>
      </c>
      <c r="AH9" s="197">
        <f t="shared" si="2"/>
        <v>7624</v>
      </c>
      <c r="AI9" s="197">
        <f t="shared" si="2"/>
        <v>7705</v>
      </c>
      <c r="AJ9" s="197">
        <f t="shared" si="2"/>
        <v>7785.9999999999991</v>
      </c>
      <c r="AK9" s="197">
        <f t="shared" si="2"/>
        <v>7868.0000000000009</v>
      </c>
      <c r="AL9" s="197"/>
    </row>
    <row r="10" spans="1:38" x14ac:dyDescent="0.25">
      <c r="A10" t="s">
        <v>165</v>
      </c>
      <c r="B10" s="197">
        <f>SUM(B2,B3*1.5)*(1+B5)+B4</f>
        <v>5654.8397029919197</v>
      </c>
      <c r="C10" s="197">
        <f t="shared" ref="C10:M10" si="3">SUM(C2,C3*1.5)*(1+C5)+C4</f>
        <v>5728.1353245632954</v>
      </c>
      <c r="D10" s="197">
        <f t="shared" si="3"/>
        <v>5620.2773504273509</v>
      </c>
      <c r="E10" s="197">
        <f t="shared" si="3"/>
        <v>5657.7569885641678</v>
      </c>
      <c r="F10" s="197">
        <f t="shared" si="3"/>
        <v>5695.3556581986149</v>
      </c>
      <c r="G10" s="197">
        <f t="shared" si="3"/>
        <v>5751.9545737398885</v>
      </c>
      <c r="H10" s="197">
        <f t="shared" si="3"/>
        <v>5816.9209664209666</v>
      </c>
      <c r="I10" s="197">
        <f t="shared" si="3"/>
        <v>5827.8753790175861</v>
      </c>
      <c r="J10" s="197">
        <f t="shared" si="3"/>
        <v>5893.8443424466177</v>
      </c>
      <c r="K10" s="197">
        <f t="shared" si="3"/>
        <v>5964.3651043718</v>
      </c>
      <c r="L10" s="197">
        <f t="shared" si="3"/>
        <v>6039.5547891975912</v>
      </c>
      <c r="M10" s="197">
        <f t="shared" si="3"/>
        <v>6114.3188266871166</v>
      </c>
      <c r="N10" s="197">
        <f>SUM(N2,N3*1.5)*(1+N5)+N4</f>
        <v>5832.0847521755586</v>
      </c>
      <c r="O10" s="197">
        <f t="shared" ref="O10:Y10" si="4">SUM(O2,O3*1.5)*(1+O5)+O4</f>
        <v>5907.8339869281044</v>
      </c>
      <c r="P10" s="223">
        <f t="shared" si="4"/>
        <v>5980.0344891184059</v>
      </c>
      <c r="Q10" s="197">
        <f t="shared" si="4"/>
        <v>6068.1600000000008</v>
      </c>
      <c r="R10" s="197">
        <f t="shared" si="4"/>
        <v>6155.2834857450234</v>
      </c>
      <c r="S10" s="197">
        <f t="shared" si="4"/>
        <v>6239.8434182590236</v>
      </c>
      <c r="T10" s="197">
        <f t="shared" si="4"/>
        <v>6323.4016765630458</v>
      </c>
      <c r="U10" s="197">
        <f t="shared" si="4"/>
        <v>6406.9600000000009</v>
      </c>
      <c r="V10" s="197">
        <f t="shared" si="4"/>
        <v>6498.3262459601965</v>
      </c>
      <c r="W10" s="197">
        <f t="shared" si="4"/>
        <v>6590.6795065458209</v>
      </c>
      <c r="X10" s="197">
        <f t="shared" si="4"/>
        <v>6682.0451383137324</v>
      </c>
      <c r="Y10" s="197">
        <f t="shared" si="4"/>
        <v>6772.837775960752</v>
      </c>
      <c r="Z10" s="197">
        <f>SUM(Z2,Z3*1.5)*(1+Z5)+Z4</f>
        <v>6862.6416922331664</v>
      </c>
      <c r="AA10" s="197">
        <f t="shared" ref="AA10:AK10" si="5">SUM(AA2,AA3*1.5)*(1+AA5)+AA4</f>
        <v>6955.5564413265311</v>
      </c>
      <c r="AB10" s="197">
        <f t="shared" si="5"/>
        <v>7048.4822103274564</v>
      </c>
      <c r="AC10" s="197">
        <f t="shared" si="5"/>
        <v>7140.8375835795368</v>
      </c>
      <c r="AD10" s="197">
        <f t="shared" si="5"/>
        <v>7232.2016129032263</v>
      </c>
      <c r="AE10" s="197">
        <f t="shared" si="5"/>
        <v>7322.9966605950212</v>
      </c>
      <c r="AF10" s="197">
        <f t="shared" si="5"/>
        <v>7404.002402041735</v>
      </c>
      <c r="AG10" s="197">
        <f t="shared" si="5"/>
        <v>7486.0005940005949</v>
      </c>
      <c r="AH10" s="197">
        <f t="shared" si="5"/>
        <v>7567.9988247392394</v>
      </c>
      <c r="AI10" s="197">
        <f t="shared" si="5"/>
        <v>7648.9962203808691</v>
      </c>
      <c r="AJ10" s="197">
        <f t="shared" si="5"/>
        <v>7730.0017261219791</v>
      </c>
      <c r="AK10" s="197">
        <f t="shared" si="5"/>
        <v>7812.0000000000009</v>
      </c>
    </row>
    <row r="11" spans="1:38" x14ac:dyDescent="0.25">
      <c r="A11" t="s">
        <v>166</v>
      </c>
      <c r="B11" s="197">
        <f>SUM(B2,B3*4)*(1+B5)+B4</f>
        <v>5594.0382179515182</v>
      </c>
      <c r="C11" s="197">
        <f t="shared" ref="C11:M11" si="6">SUM(C2,C3*4)*(1+C5)+C4</f>
        <v>5608.8119473797715</v>
      </c>
      <c r="D11" s="197">
        <f t="shared" si="6"/>
        <v>5446.6641025641029</v>
      </c>
      <c r="E11" s="197">
        <f t="shared" si="6"/>
        <v>5436.5419313850061</v>
      </c>
      <c r="F11" s="197">
        <f t="shared" si="6"/>
        <v>5432.133949191686</v>
      </c>
      <c r="G11" s="197">
        <f t="shared" si="6"/>
        <v>5446.7274424393281</v>
      </c>
      <c r="H11" s="197">
        <f t="shared" si="6"/>
        <v>5486.5257985257986</v>
      </c>
      <c r="I11" s="197">
        <f t="shared" si="6"/>
        <v>5472.2522741055182</v>
      </c>
      <c r="J11" s="197">
        <f t="shared" si="6"/>
        <v>5513.0660546797053</v>
      </c>
      <c r="K11" s="197">
        <f t="shared" si="6"/>
        <v>5561.1906262308003</v>
      </c>
      <c r="L11" s="197">
        <f t="shared" si="6"/>
        <v>5622.3287351855452</v>
      </c>
      <c r="M11" s="197">
        <f t="shared" si="6"/>
        <v>5685.9129601226987</v>
      </c>
      <c r="N11" s="197">
        <f>SUM(N2,N3*4)*(1+N5)+N4</f>
        <v>5392.5085130533489</v>
      </c>
      <c r="O11" s="197">
        <f t="shared" ref="O11:Y11" si="7">SUM(O2,O3*4)*(1+O5)+O4</f>
        <v>5457.0039215686274</v>
      </c>
      <c r="P11" s="197">
        <f t="shared" si="7"/>
        <v>5515.2069347104389</v>
      </c>
      <c r="Q11" s="197">
        <f t="shared" si="7"/>
        <v>5608.9600000000009</v>
      </c>
      <c r="R11" s="197">
        <f t="shared" si="7"/>
        <v>5701.7009144701451</v>
      </c>
      <c r="S11" s="223">
        <f t="shared" si="7"/>
        <v>5789.0605095541405</v>
      </c>
      <c r="T11" s="197">
        <f t="shared" si="7"/>
        <v>5875.410059378275</v>
      </c>
      <c r="U11" s="197">
        <f t="shared" si="7"/>
        <v>5961.76</v>
      </c>
      <c r="V11" s="197">
        <f t="shared" si="7"/>
        <v>6069.9574757611836</v>
      </c>
      <c r="W11" s="197">
        <f t="shared" si="7"/>
        <v>6179.0770392749246</v>
      </c>
      <c r="X11" s="197">
        <f t="shared" si="7"/>
        <v>6287.2708298823918</v>
      </c>
      <c r="Y11" s="197">
        <f t="shared" si="7"/>
        <v>6392.0266557645127</v>
      </c>
      <c r="Z11" s="197">
        <f>SUM(Z2,Z3*4)*(1+Z5)+Z4</f>
        <v>6495.8501533989984</v>
      </c>
      <c r="AA11" s="197">
        <f t="shared" ref="AA11:AK11" si="8">SUM(AA2,AA3*4)*(1+AA5)+AA4</f>
        <v>6608.3386479591836</v>
      </c>
      <c r="AB11" s="197">
        <f t="shared" si="8"/>
        <v>6720.8932619647358</v>
      </c>
      <c r="AC11" s="197">
        <f t="shared" si="8"/>
        <v>6830.0255014772201</v>
      </c>
      <c r="AD11" s="197">
        <f t="shared" si="8"/>
        <v>6938.2096774193551</v>
      </c>
      <c r="AE11" s="197">
        <f t="shared" si="8"/>
        <v>7042.9799635701274</v>
      </c>
      <c r="AF11" s="197">
        <f t="shared" si="8"/>
        <v>7124.0144122504125</v>
      </c>
      <c r="AG11" s="197">
        <f t="shared" si="8"/>
        <v>7206.0035640035649</v>
      </c>
      <c r="AH11" s="197">
        <f t="shared" si="8"/>
        <v>7287.9929484354343</v>
      </c>
      <c r="AI11" s="197">
        <f t="shared" si="8"/>
        <v>7368.9773222852164</v>
      </c>
      <c r="AJ11" s="197">
        <f t="shared" si="8"/>
        <v>7450.0103567318756</v>
      </c>
      <c r="AK11" s="197">
        <f t="shared" si="8"/>
        <v>7532.0000000000009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H21" sqref="H21"/>
    </sheetView>
  </sheetViews>
  <sheetFormatPr defaultRowHeight="15" x14ac:dyDescent="0.25"/>
  <cols>
    <col min="1" max="1" width="18.28515625" customWidth="1"/>
  </cols>
  <sheetData>
    <row r="1" spans="1:2" x14ac:dyDescent="0.25">
      <c r="A1" t="s">
        <v>126</v>
      </c>
    </row>
    <row r="3" spans="1:2" x14ac:dyDescent="0.25">
      <c r="A3" t="s">
        <v>124</v>
      </c>
      <c r="B3" s="197">
        <v>5175</v>
      </c>
    </row>
    <row r="4" spans="1:2" x14ac:dyDescent="0.25">
      <c r="A4" t="s">
        <v>125</v>
      </c>
      <c r="B4">
        <v>517</v>
      </c>
    </row>
    <row r="5" spans="1:2" x14ac:dyDescent="0.25">
      <c r="A5" t="s">
        <v>63</v>
      </c>
      <c r="B5">
        <v>550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Documentation</vt:lpstr>
      <vt:lpstr>Fig 2</vt:lpstr>
      <vt:lpstr>Fig 3</vt:lpstr>
      <vt:lpstr>Fig 6</vt:lpstr>
      <vt:lpstr>Fig 7</vt:lpstr>
      <vt:lpstr>Fig 9</vt:lpstr>
      <vt:lpstr>Fig 10</vt:lpstr>
      <vt:lpstr>Fig 11</vt:lpstr>
      <vt:lpstr>Fig 12</vt:lpstr>
      <vt:lpstr>Fig 13</vt:lpstr>
      <vt:lpstr>Fig 14</vt:lpstr>
      <vt:lpstr>Fig 15</vt:lpstr>
      <vt:lpstr>Fig 16</vt:lpstr>
      <vt:lpstr>Fig 17</vt:lpstr>
      <vt:lpstr>Fig 19</vt:lpstr>
      <vt:lpstr>Fig 20</vt:lpstr>
      <vt:lpstr>Fig 21</vt:lpstr>
      <vt:lpstr>2012 Capacity</vt:lpstr>
      <vt:lpstr>2012 Capacity - 90th</vt:lpstr>
      <vt:lpstr>2012 Capacity - 10th</vt:lpstr>
      <vt:lpstr>2013 Capacity</vt:lpstr>
      <vt:lpstr>2013 Load Variability</vt:lpstr>
      <vt:lpstr>2013 DSM 1.5x MW (PP)</vt:lpstr>
      <vt:lpstr>2013 DSM 1.5x GWh (PP)</vt:lpstr>
      <vt:lpstr>2013 DSM 4x MW (PP)</vt:lpstr>
      <vt:lpstr>2013 DSM 4x GWh (PP)</vt:lpstr>
      <vt:lpstr>2012 Energy</vt:lpstr>
      <vt:lpstr>2012 Energy - 90th</vt:lpstr>
      <vt:lpstr>2012 Energy - 10th</vt:lpstr>
      <vt:lpstr>2013 Energy</vt:lpstr>
      <vt:lpstr>2013 Load Sensitivities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Bower</dc:creator>
  <cp:lastModifiedBy>Jeff Bower</cp:lastModifiedBy>
  <dcterms:created xsi:type="dcterms:W3CDTF">2013-12-03T21:34:43Z</dcterms:created>
  <dcterms:modified xsi:type="dcterms:W3CDTF">2014-01-30T23:51:12Z</dcterms:modified>
</cp:coreProperties>
</file>