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95" yWindow="1110" windowWidth="12945" windowHeight="7065"/>
  </bookViews>
  <sheets>
    <sheet name="Transmission Table" sheetId="14" r:id="rId1"/>
    <sheet name="NPV- Gas 0 (2)" sheetId="13" r:id="rId2"/>
    <sheet name="9.3 Values" sheetId="4" r:id="rId3"/>
    <sheet name="NPV Reference" sheetId="1" r:id="rId4"/>
    <sheet name="NPV- Gas 0" sheetId="2" r:id="rId5"/>
    <sheet name="NPV Graphs" sheetId="3" r:id="rId6"/>
    <sheet name="Table 9.5" sheetId="5" r:id="rId7"/>
    <sheet name="Table 9.6" sheetId="6" r:id="rId8"/>
    <sheet name="Table 9.8" sheetId="8" r:id="rId9"/>
    <sheet name="Table 9.9" sheetId="9" r:id="rId10"/>
    <sheet name="Break-Even Years" sheetId="11" r:id="rId11"/>
    <sheet name="Table 9.7" sheetId="7" r:id="rId12"/>
    <sheet name="Master 9.7 Table" sheetId="12" r:id="rId13"/>
  </sheets>
  <calcPr calcId="145621"/>
  <fileRecoveryPr repairLoad="1"/>
</workbook>
</file>

<file path=xl/calcChain.xml><?xml version="1.0" encoding="utf-8"?>
<calcChain xmlns="http://schemas.openxmlformats.org/spreadsheetml/2006/main">
  <c r="H22" i="14" l="1"/>
  <c r="H23" i="14"/>
  <c r="H24" i="14"/>
  <c r="H25" i="14"/>
  <c r="H26" i="14"/>
  <c r="H27" i="14"/>
  <c r="H28" i="14"/>
  <c r="H29" i="14"/>
  <c r="H30" i="14"/>
  <c r="G22" i="14"/>
  <c r="G23" i="14"/>
  <c r="G24" i="14"/>
  <c r="G25" i="14"/>
  <c r="G26" i="14"/>
  <c r="G27" i="14"/>
  <c r="G28" i="14"/>
  <c r="G29" i="14"/>
  <c r="G30" i="14"/>
  <c r="C88" i="4" l="1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B88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B86" i="4"/>
  <c r="D2" i="13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3" i="1"/>
  <c r="F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2" i="1"/>
  <c r="D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3" i="1"/>
  <c r="C5" i="1"/>
  <c r="C6" i="1"/>
  <c r="C7" i="1"/>
  <c r="C8" i="1"/>
  <c r="C9" i="1"/>
  <c r="C10" i="1"/>
  <c r="C11" i="1"/>
  <c r="C12" i="1"/>
  <c r="C13" i="1"/>
  <c r="C14" i="1"/>
  <c r="C15" i="1"/>
  <c r="C16" i="1"/>
  <c r="C4" i="1"/>
  <c r="C3" i="1"/>
  <c r="D3" i="13" l="1"/>
  <c r="D8" i="13"/>
  <c r="F6" i="14"/>
  <c r="F23" i="14" s="1"/>
  <c r="E13" i="13"/>
  <c r="E11" i="14"/>
  <c r="E28" i="14" s="1"/>
  <c r="D14" i="13"/>
  <c r="F12" i="14"/>
  <c r="F29" i="14" s="1"/>
  <c r="D10" i="13"/>
  <c r="F8" i="14"/>
  <c r="F25" i="14" s="1"/>
  <c r="D6" i="13"/>
  <c r="E15" i="13"/>
  <c r="E13" i="14"/>
  <c r="E30" i="14" s="1"/>
  <c r="E11" i="13"/>
  <c r="E9" i="14"/>
  <c r="E26" i="14" s="1"/>
  <c r="E7" i="13"/>
  <c r="E5" i="14"/>
  <c r="E22" i="14" s="1"/>
  <c r="E3" i="13"/>
  <c r="F15" i="13"/>
  <c r="D13" i="14"/>
  <c r="D30" i="14" s="1"/>
  <c r="F11" i="13"/>
  <c r="D9" i="14"/>
  <c r="D26" i="14" s="1"/>
  <c r="F7" i="13"/>
  <c r="D5" i="14"/>
  <c r="D22" i="14" s="1"/>
  <c r="F3" i="13"/>
  <c r="G14" i="13"/>
  <c r="C12" i="14"/>
  <c r="C29" i="14" s="1"/>
  <c r="G10" i="13"/>
  <c r="C8" i="14"/>
  <c r="C25" i="14" s="1"/>
  <c r="G6" i="13"/>
  <c r="D13" i="13"/>
  <c r="F11" i="14"/>
  <c r="F28" i="14" s="1"/>
  <c r="D9" i="13"/>
  <c r="F7" i="14"/>
  <c r="F24" i="14" s="1"/>
  <c r="D5" i="13"/>
  <c r="E14" i="13"/>
  <c r="E12" i="14"/>
  <c r="E29" i="14" s="1"/>
  <c r="E10" i="13"/>
  <c r="E8" i="14"/>
  <c r="E25" i="14" s="1"/>
  <c r="E6" i="13"/>
  <c r="F14" i="13"/>
  <c r="D12" i="14"/>
  <c r="D29" i="14" s="1"/>
  <c r="F10" i="13"/>
  <c r="D8" i="14"/>
  <c r="D25" i="14" s="1"/>
  <c r="F6" i="13"/>
  <c r="G13" i="13"/>
  <c r="C11" i="14"/>
  <c r="C28" i="14" s="1"/>
  <c r="G9" i="13"/>
  <c r="C7" i="14"/>
  <c r="C24" i="14" s="1"/>
  <c r="G5" i="13"/>
  <c r="D12" i="13"/>
  <c r="F10" i="14"/>
  <c r="F27" i="14" s="1"/>
  <c r="D4" i="13"/>
  <c r="E9" i="13"/>
  <c r="E7" i="14"/>
  <c r="E24" i="14" s="1"/>
  <c r="E5" i="13"/>
  <c r="F13" i="13"/>
  <c r="D11" i="14"/>
  <c r="D28" i="14" s="1"/>
  <c r="F9" i="13"/>
  <c r="D7" i="14"/>
  <c r="D24" i="14" s="1"/>
  <c r="F5" i="13"/>
  <c r="G2" i="13"/>
  <c r="G12" i="13"/>
  <c r="C10" i="14"/>
  <c r="C27" i="14" s="1"/>
  <c r="G8" i="13"/>
  <c r="C6" i="14"/>
  <c r="C23" i="14" s="1"/>
  <c r="G4" i="13"/>
  <c r="D15" i="13"/>
  <c r="F13" i="14"/>
  <c r="F30" i="14" s="1"/>
  <c r="D11" i="13"/>
  <c r="F9" i="14"/>
  <c r="F26" i="14" s="1"/>
  <c r="D7" i="13"/>
  <c r="F5" i="14"/>
  <c r="F22" i="14" s="1"/>
  <c r="E2" i="13"/>
  <c r="E12" i="13"/>
  <c r="E10" i="14"/>
  <c r="E27" i="14" s="1"/>
  <c r="E8" i="13"/>
  <c r="E6" i="14"/>
  <c r="E23" i="14" s="1"/>
  <c r="E4" i="13"/>
  <c r="F2" i="13"/>
  <c r="F12" i="13"/>
  <c r="D10" i="14"/>
  <c r="D27" i="14" s="1"/>
  <c r="F8" i="13"/>
  <c r="D6" i="14"/>
  <c r="D23" i="14" s="1"/>
  <c r="F4" i="13"/>
  <c r="G15" i="13"/>
  <c r="C13" i="14"/>
  <c r="C30" i="14" s="1"/>
  <c r="G11" i="13"/>
  <c r="C9" i="14"/>
  <c r="C26" i="14" s="1"/>
  <c r="G7" i="13"/>
  <c r="C5" i="14"/>
  <c r="C22" i="14" s="1"/>
  <c r="G3" i="13"/>
  <c r="K4" i="8"/>
  <c r="K4" i="7"/>
  <c r="L4" i="6"/>
  <c r="C6" i="5"/>
  <c r="N45" i="8"/>
  <c r="N53" i="6"/>
  <c r="P29" i="7"/>
  <c r="E6" i="2"/>
  <c r="M17" i="6"/>
  <c r="L8" i="6"/>
  <c r="L6" i="8"/>
  <c r="D8" i="5"/>
  <c r="C3" i="2"/>
  <c r="I8" i="2"/>
  <c r="C2" i="2"/>
  <c r="M65" i="7" l="1"/>
  <c r="E10" i="5"/>
  <c r="R13" i="6"/>
  <c r="T33" i="6"/>
  <c r="M49" i="6"/>
  <c r="Y53" i="6"/>
  <c r="P70" i="6"/>
  <c r="N7" i="6"/>
  <c r="O32" i="8"/>
  <c r="O44" i="6"/>
  <c r="M48" i="7"/>
  <c r="M5" i="6"/>
  <c r="N8" i="6"/>
  <c r="E14" i="2"/>
  <c r="S33" i="7"/>
  <c r="M47" i="7"/>
  <c r="L68" i="7"/>
  <c r="P12" i="7"/>
  <c r="U52" i="6"/>
  <c r="R69" i="6"/>
  <c r="E16" i="5"/>
  <c r="Q45" i="6"/>
  <c r="T49" i="7"/>
  <c r="P9" i="7"/>
  <c r="Q13" i="6"/>
  <c r="Q49" i="7"/>
  <c r="C10" i="5"/>
  <c r="E44" i="5"/>
  <c r="M12" i="6"/>
  <c r="O33" i="6"/>
  <c r="R52" i="6"/>
  <c r="L5" i="7"/>
  <c r="O10" i="7"/>
  <c r="M14" i="7"/>
  <c r="M33" i="6"/>
  <c r="M30" i="7"/>
  <c r="R34" i="7"/>
  <c r="O53" i="6"/>
  <c r="D46" i="5"/>
  <c r="V53" i="7"/>
  <c r="M66" i="6"/>
  <c r="F67" i="5"/>
  <c r="D10" i="5"/>
  <c r="N17" i="6"/>
  <c r="K13" i="7"/>
  <c r="M26" i="6"/>
  <c r="M24" i="6"/>
  <c r="R14" i="6"/>
  <c r="N17" i="7"/>
  <c r="L10" i="8"/>
  <c r="V15" i="8"/>
  <c r="M27" i="7"/>
  <c r="D65" i="5"/>
  <c r="M6" i="6"/>
  <c r="O8" i="6"/>
  <c r="P26" i="6"/>
  <c r="R13" i="7"/>
  <c r="L28" i="7"/>
  <c r="C5" i="2"/>
  <c r="V16" i="7"/>
  <c r="M66" i="7"/>
  <c r="R70" i="8"/>
  <c r="C8" i="5"/>
  <c r="D16" i="5"/>
  <c r="G31" i="5"/>
  <c r="E50" i="5"/>
  <c r="L14" i="6"/>
  <c r="M13" i="6"/>
  <c r="M29" i="6"/>
  <c r="N9" i="6"/>
  <c r="R17" i="6"/>
  <c r="V16" i="6"/>
  <c r="Q30" i="6"/>
  <c r="V69" i="6"/>
  <c r="Q16" i="7"/>
  <c r="S30" i="7"/>
  <c r="R50" i="7"/>
  <c r="D63" i="5"/>
  <c r="E46" i="5"/>
  <c r="L46" i="7"/>
  <c r="O8" i="7"/>
  <c r="Q28" i="8"/>
  <c r="D31" i="5"/>
  <c r="F46" i="5"/>
  <c r="M34" i="6"/>
  <c r="N13" i="6"/>
  <c r="S14" i="6"/>
  <c r="P28" i="6"/>
  <c r="S50" i="6"/>
  <c r="R14" i="7"/>
  <c r="C10" i="2"/>
  <c r="N11" i="8"/>
  <c r="R11" i="8"/>
  <c r="M11" i="8"/>
  <c r="Q11" i="8"/>
  <c r="L11" i="8"/>
  <c r="K11" i="8"/>
  <c r="R11" i="7"/>
  <c r="N11" i="7"/>
  <c r="P11" i="8"/>
  <c r="P11" i="7"/>
  <c r="K11" i="7"/>
  <c r="R11" i="6"/>
  <c r="O11" i="8"/>
  <c r="O11" i="7"/>
  <c r="Q11" i="6"/>
  <c r="M11" i="6"/>
  <c r="E4" i="2"/>
  <c r="L23" i="8"/>
  <c r="L23" i="7"/>
  <c r="E12" i="2"/>
  <c r="T31" i="8"/>
  <c r="P31" i="8"/>
  <c r="L31" i="8"/>
  <c r="S31" i="8"/>
  <c r="O31" i="8"/>
  <c r="N31" i="8"/>
  <c r="M31" i="8"/>
  <c r="R31" i="8"/>
  <c r="Q31" i="7"/>
  <c r="M31" i="7"/>
  <c r="Q31" i="8"/>
  <c r="R31" i="7"/>
  <c r="L31" i="7"/>
  <c r="T31" i="6"/>
  <c r="Q31" i="6"/>
  <c r="P31" i="7"/>
  <c r="O31" i="6"/>
  <c r="N31" i="6"/>
  <c r="M31" i="6"/>
  <c r="G6" i="2"/>
  <c r="N43" i="8"/>
  <c r="M43" i="8"/>
  <c r="L43" i="8"/>
  <c r="N43" i="7"/>
  <c r="N43" i="6"/>
  <c r="M43" i="7"/>
  <c r="L43" i="7"/>
  <c r="M43" i="6"/>
  <c r="G14" i="2"/>
  <c r="V51" i="8"/>
  <c r="R51" i="8"/>
  <c r="N51" i="8"/>
  <c r="U51" i="8"/>
  <c r="Q51" i="8"/>
  <c r="M51" i="8"/>
  <c r="P51" i="8"/>
  <c r="O51" i="8"/>
  <c r="T51" i="8"/>
  <c r="V51" i="7"/>
  <c r="R51" i="7"/>
  <c r="N51" i="7"/>
  <c r="V51" i="6"/>
  <c r="O51" i="6"/>
  <c r="N51" i="6"/>
  <c r="S51" i="8"/>
  <c r="U51" i="7"/>
  <c r="Q51" i="7"/>
  <c r="M51" i="7"/>
  <c r="L51" i="8"/>
  <c r="S51" i="7"/>
  <c r="S51" i="6"/>
  <c r="P51" i="6"/>
  <c r="P51" i="7"/>
  <c r="Q51" i="6"/>
  <c r="M51" i="6"/>
  <c r="M63" i="8"/>
  <c r="L63" i="8"/>
  <c r="O63" i="8"/>
  <c r="N63" i="8"/>
  <c r="M63" i="7"/>
  <c r="O63" i="7"/>
  <c r="P63" i="6"/>
  <c r="N63" i="7"/>
  <c r="M63" i="6"/>
  <c r="O63" i="6"/>
  <c r="I15" i="2"/>
  <c r="U71" i="8"/>
  <c r="Q71" i="8"/>
  <c r="M71" i="8"/>
  <c r="T71" i="8"/>
  <c r="P71" i="8"/>
  <c r="L71" i="8"/>
  <c r="S71" i="8"/>
  <c r="V71" i="7"/>
  <c r="R71" i="7"/>
  <c r="N71" i="7"/>
  <c r="R71" i="8"/>
  <c r="W71" i="7"/>
  <c r="U71" i="7"/>
  <c r="Q71" i="7"/>
  <c r="M71" i="7"/>
  <c r="O71" i="8"/>
  <c r="P71" i="7"/>
  <c r="T71" i="6"/>
  <c r="Q71" i="6"/>
  <c r="N71" i="8"/>
  <c r="O71" i="7"/>
  <c r="W71" i="8"/>
  <c r="S71" i="7"/>
  <c r="N71" i="6"/>
  <c r="V71" i="8"/>
  <c r="L71" i="7"/>
  <c r="V71" i="6"/>
  <c r="U71" i="6"/>
  <c r="R71" i="6"/>
  <c r="H67" i="5"/>
  <c r="O15" i="6"/>
  <c r="P11" i="6"/>
  <c r="N29" i="6"/>
  <c r="S31" i="6"/>
  <c r="U31" i="6"/>
  <c r="O43" i="6"/>
  <c r="M67" i="6"/>
  <c r="O71" i="6"/>
  <c r="Q70" i="6"/>
  <c r="R15" i="7"/>
  <c r="T31" i="7"/>
  <c r="U33" i="7"/>
  <c r="N35" i="7"/>
  <c r="O51" i="7"/>
  <c r="S52" i="7"/>
  <c r="X71" i="6"/>
  <c r="O14" i="8"/>
  <c r="W17" i="8"/>
  <c r="P67" i="8"/>
  <c r="C11" i="2"/>
  <c r="N12" i="8"/>
  <c r="S12" i="8"/>
  <c r="O12" i="8"/>
  <c r="R12" i="8"/>
  <c r="M12" i="8"/>
  <c r="L12" i="8"/>
  <c r="R12" i="7"/>
  <c r="N12" i="7"/>
  <c r="K12" i="8"/>
  <c r="S12" i="7"/>
  <c r="M12" i="7"/>
  <c r="T12" i="6"/>
  <c r="P12" i="6"/>
  <c r="Q12" i="7"/>
  <c r="L12" i="7"/>
  <c r="S12" i="6"/>
  <c r="R12" i="6"/>
  <c r="E5" i="2"/>
  <c r="M24" i="8"/>
  <c r="L24" i="8"/>
  <c r="L24" i="7"/>
  <c r="E13" i="2"/>
  <c r="R32" i="8"/>
  <c r="N32" i="8"/>
  <c r="U32" i="8"/>
  <c r="Q32" i="8"/>
  <c r="M32" i="8"/>
  <c r="T32" i="8"/>
  <c r="L32" i="8"/>
  <c r="S32" i="8"/>
  <c r="S32" i="7"/>
  <c r="O32" i="7"/>
  <c r="R32" i="7"/>
  <c r="M32" i="7"/>
  <c r="S32" i="6"/>
  <c r="R32" i="6"/>
  <c r="Q32" i="7"/>
  <c r="L32" i="7"/>
  <c r="T32" i="6"/>
  <c r="Q32" i="6"/>
  <c r="G3" i="2"/>
  <c r="G7" i="2"/>
  <c r="N44" i="8"/>
  <c r="M44" i="8"/>
  <c r="O44" i="8"/>
  <c r="L44" i="8"/>
  <c r="N44" i="7"/>
  <c r="P44" i="6"/>
  <c r="M44" i="7"/>
  <c r="N44" i="6"/>
  <c r="G11" i="2"/>
  <c r="P48" i="8"/>
  <c r="L48" i="8"/>
  <c r="S48" i="8"/>
  <c r="O48" i="8"/>
  <c r="N48" i="8"/>
  <c r="M48" i="8"/>
  <c r="R48" i="8"/>
  <c r="P48" i="7"/>
  <c r="L48" i="7"/>
  <c r="Q48" i="6"/>
  <c r="Q48" i="8"/>
  <c r="S48" i="7"/>
  <c r="O48" i="7"/>
  <c r="Q48" i="7"/>
  <c r="R48" i="6"/>
  <c r="N48" i="7"/>
  <c r="T48" i="6"/>
  <c r="D50" i="5"/>
  <c r="G15" i="2"/>
  <c r="V52" i="8"/>
  <c r="R52" i="8"/>
  <c r="N52" i="8"/>
  <c r="U52" i="8"/>
  <c r="Q52" i="8"/>
  <c r="M52" i="8"/>
  <c r="T52" i="8"/>
  <c r="L52" i="8"/>
  <c r="S52" i="8"/>
  <c r="V52" i="7"/>
  <c r="R52" i="7"/>
  <c r="N52" i="7"/>
  <c r="X52" i="6"/>
  <c r="T52" i="6"/>
  <c r="Q52" i="6"/>
  <c r="W52" i="8"/>
  <c r="U52" i="7"/>
  <c r="Q52" i="7"/>
  <c r="M52" i="7"/>
  <c r="W52" i="7"/>
  <c r="O52" i="7"/>
  <c r="W52" i="6"/>
  <c r="T52" i="7"/>
  <c r="L52" i="7"/>
  <c r="S52" i="6"/>
  <c r="P52" i="6"/>
  <c r="O52" i="6"/>
  <c r="I5" i="2"/>
  <c r="L61" i="8"/>
  <c r="M61" i="8"/>
  <c r="L61" i="7"/>
  <c r="M61" i="6"/>
  <c r="P64" i="8"/>
  <c r="L64" i="8"/>
  <c r="O64" i="8"/>
  <c r="P64" i="7"/>
  <c r="L64" i="7"/>
  <c r="N64" i="8"/>
  <c r="O64" i="7"/>
  <c r="M64" i="8"/>
  <c r="N64" i="7"/>
  <c r="M64" i="7"/>
  <c r="Q64" i="6"/>
  <c r="M64" i="6"/>
  <c r="D61" i="5"/>
  <c r="I12" i="2"/>
  <c r="R68" i="8"/>
  <c r="N68" i="8"/>
  <c r="Q68" i="8"/>
  <c r="M68" i="8"/>
  <c r="T68" i="8"/>
  <c r="L68" i="8"/>
  <c r="S68" i="7"/>
  <c r="O68" i="7"/>
  <c r="S68" i="8"/>
  <c r="R68" i="7"/>
  <c r="N68" i="7"/>
  <c r="P68" i="8"/>
  <c r="Q68" i="7"/>
  <c r="U68" i="6"/>
  <c r="S68" i="6"/>
  <c r="R68" i="6"/>
  <c r="O68" i="8"/>
  <c r="P68" i="7"/>
  <c r="T68" i="7"/>
  <c r="M68" i="6"/>
  <c r="M68" i="7"/>
  <c r="Q68" i="6"/>
  <c r="P68" i="6"/>
  <c r="O68" i="6"/>
  <c r="I16" i="2"/>
  <c r="X72" i="8"/>
  <c r="T72" i="8"/>
  <c r="P72" i="8"/>
  <c r="L72" i="8"/>
  <c r="W72" i="8"/>
  <c r="S72" i="8"/>
  <c r="O72" i="8"/>
  <c r="V72" i="8"/>
  <c r="N72" i="8"/>
  <c r="W72" i="7"/>
  <c r="V72" i="7"/>
  <c r="R72" i="7"/>
  <c r="N72" i="7"/>
  <c r="U72" i="8"/>
  <c r="M72" i="8"/>
  <c r="U72" i="7"/>
  <c r="Q72" i="7"/>
  <c r="M72" i="7"/>
  <c r="R72" i="8"/>
  <c r="T72" i="7"/>
  <c r="L72" i="7"/>
  <c r="Y72" i="6"/>
  <c r="S72" i="6"/>
  <c r="R72" i="6"/>
  <c r="Q72" i="8"/>
  <c r="S72" i="7"/>
  <c r="X72" i="7"/>
  <c r="Q72" i="6"/>
  <c r="P72" i="6"/>
  <c r="O72" i="6"/>
  <c r="X72" i="6"/>
  <c r="P72" i="7"/>
  <c r="N72" i="6"/>
  <c r="C12" i="5"/>
  <c r="F12" i="5"/>
  <c r="G16" i="5"/>
  <c r="D25" i="5"/>
  <c r="D33" i="5"/>
  <c r="F29" i="5"/>
  <c r="G33" i="5"/>
  <c r="D42" i="5"/>
  <c r="F48" i="5"/>
  <c r="F50" i="5"/>
  <c r="F65" i="5"/>
  <c r="E67" i="5"/>
  <c r="L12" i="6"/>
  <c r="L7" i="6"/>
  <c r="M16" i="6"/>
  <c r="M10" i="6"/>
  <c r="M28" i="6"/>
  <c r="N12" i="6"/>
  <c r="O13" i="6"/>
  <c r="P8" i="6"/>
  <c r="P10" i="6"/>
  <c r="Q12" i="6"/>
  <c r="S13" i="6"/>
  <c r="U13" i="6"/>
  <c r="V15" i="6"/>
  <c r="N24" i="6"/>
  <c r="N28" i="6"/>
  <c r="O32" i="6"/>
  <c r="P35" i="6"/>
  <c r="P27" i="6"/>
  <c r="Q29" i="6"/>
  <c r="R30" i="6"/>
  <c r="S30" i="6"/>
  <c r="U35" i="6"/>
  <c r="X34" i="6"/>
  <c r="M48" i="6"/>
  <c r="N52" i="6"/>
  <c r="P53" i="6"/>
  <c r="Q53" i="6"/>
  <c r="R51" i="6"/>
  <c r="S48" i="6"/>
  <c r="U51" i="6"/>
  <c r="N68" i="6"/>
  <c r="O69" i="6"/>
  <c r="Q69" i="6"/>
  <c r="R67" i="6"/>
  <c r="T72" i="6"/>
  <c r="V72" i="6"/>
  <c r="N8" i="7"/>
  <c r="N10" i="7"/>
  <c r="Q11" i="7"/>
  <c r="L14" i="7"/>
  <c r="K15" i="7"/>
  <c r="V15" i="7"/>
  <c r="U16" i="7"/>
  <c r="R17" i="7"/>
  <c r="M24" i="7"/>
  <c r="L27" i="7"/>
  <c r="P28" i="7"/>
  <c r="L30" i="7"/>
  <c r="N31" i="7"/>
  <c r="N32" i="7"/>
  <c r="N33" i="7"/>
  <c r="O34" i="7"/>
  <c r="S35" i="7"/>
  <c r="L44" i="7"/>
  <c r="Q46" i="7"/>
  <c r="R48" i="7"/>
  <c r="O50" i="7"/>
  <c r="T51" i="7"/>
  <c r="L60" i="7"/>
  <c r="T71" i="7"/>
  <c r="M10" i="8"/>
  <c r="P14" i="8"/>
  <c r="X17" i="8"/>
  <c r="P32" i="8"/>
  <c r="O45" i="8"/>
  <c r="P52" i="8"/>
  <c r="Q67" i="8"/>
  <c r="C4" i="2"/>
  <c r="L5" i="8"/>
  <c r="K5" i="8"/>
  <c r="K5" i="7"/>
  <c r="L5" i="6"/>
  <c r="C8" i="2"/>
  <c r="N9" i="8"/>
  <c r="L9" i="8"/>
  <c r="P9" i="8"/>
  <c r="K9" i="8"/>
  <c r="O9" i="8"/>
  <c r="O9" i="7"/>
  <c r="K9" i="7"/>
  <c r="M9" i="8"/>
  <c r="M9" i="7"/>
  <c r="Q9" i="6"/>
  <c r="O9" i="6"/>
  <c r="L9" i="7"/>
  <c r="P9" i="6"/>
  <c r="L9" i="6"/>
  <c r="C12" i="2"/>
  <c r="N13" i="8"/>
  <c r="S13" i="8"/>
  <c r="O13" i="8"/>
  <c r="R13" i="8"/>
  <c r="M13" i="8"/>
  <c r="L13" i="8"/>
  <c r="Q13" i="7"/>
  <c r="M13" i="7"/>
  <c r="T13" i="8"/>
  <c r="K13" i="8"/>
  <c r="Q13" i="8"/>
  <c r="T13" i="7"/>
  <c r="O13" i="7"/>
  <c r="P13" i="8"/>
  <c r="S13" i="7"/>
  <c r="N13" i="7"/>
  <c r="P13" i="6"/>
  <c r="L13" i="6"/>
  <c r="C16" i="2"/>
  <c r="U17" i="8"/>
  <c r="N17" i="8"/>
  <c r="V17" i="8"/>
  <c r="Q17" i="8"/>
  <c r="L17" i="8"/>
  <c r="T17" i="8"/>
  <c r="O17" i="8"/>
  <c r="S17" i="8"/>
  <c r="M17" i="8"/>
  <c r="R17" i="8"/>
  <c r="X17" i="7"/>
  <c r="S17" i="7"/>
  <c r="O17" i="7"/>
  <c r="K17" i="7"/>
  <c r="P17" i="8"/>
  <c r="K17" i="8"/>
  <c r="W17" i="7"/>
  <c r="Q17" i="7"/>
  <c r="L17" i="7"/>
  <c r="Y17" i="6"/>
  <c r="W17" i="6"/>
  <c r="V17" i="6"/>
  <c r="U17" i="7"/>
  <c r="P17" i="7"/>
  <c r="X17" i="6"/>
  <c r="U17" i="6"/>
  <c r="P17" i="6"/>
  <c r="L17" i="6"/>
  <c r="N25" i="8"/>
  <c r="M25" i="8"/>
  <c r="L25" i="8"/>
  <c r="L25" i="7"/>
  <c r="N25" i="7"/>
  <c r="M25" i="7"/>
  <c r="E10" i="2"/>
  <c r="Q29" i="8"/>
  <c r="M29" i="8"/>
  <c r="P29" i="8"/>
  <c r="L29" i="8"/>
  <c r="O29" i="8"/>
  <c r="N29" i="8"/>
  <c r="R29" i="7"/>
  <c r="N29" i="7"/>
  <c r="R29" i="8"/>
  <c r="M29" i="7"/>
  <c r="S29" i="6"/>
  <c r="P29" i="6"/>
  <c r="Q29" i="7"/>
  <c r="L29" i="7"/>
  <c r="R29" i="6"/>
  <c r="S33" i="8"/>
  <c r="O33" i="8"/>
  <c r="V33" i="8"/>
  <c r="R33" i="8"/>
  <c r="N33" i="8"/>
  <c r="W53" i="8"/>
  <c r="Q33" i="8"/>
  <c r="P33" i="8"/>
  <c r="V33" i="7"/>
  <c r="M33" i="8"/>
  <c r="W33" i="6"/>
  <c r="T33" i="7"/>
  <c r="P33" i="7"/>
  <c r="L33" i="7"/>
  <c r="L33" i="8"/>
  <c r="U33" i="8"/>
  <c r="R33" i="7"/>
  <c r="M33" i="7"/>
  <c r="U33" i="6"/>
  <c r="P33" i="6"/>
  <c r="T33" i="8"/>
  <c r="W53" i="7"/>
  <c r="Q33" i="7"/>
  <c r="S33" i="6"/>
  <c r="R33" i="6"/>
  <c r="G4" i="2"/>
  <c r="L41" i="7"/>
  <c r="M41" i="6"/>
  <c r="L41" i="8"/>
  <c r="G8" i="2"/>
  <c r="M45" i="8"/>
  <c r="P45" i="8"/>
  <c r="L45" i="8"/>
  <c r="M45" i="7"/>
  <c r="P45" i="7"/>
  <c r="L45" i="7"/>
  <c r="N45" i="7"/>
  <c r="P45" i="6"/>
  <c r="O45" i="6"/>
  <c r="N45" i="6"/>
  <c r="G12" i="2"/>
  <c r="S49" i="8"/>
  <c r="O49" i="8"/>
  <c r="R49" i="8"/>
  <c r="N49" i="8"/>
  <c r="M49" i="8"/>
  <c r="T49" i="8"/>
  <c r="L49" i="8"/>
  <c r="S49" i="7"/>
  <c r="O49" i="7"/>
  <c r="U49" i="6"/>
  <c r="S49" i="6"/>
  <c r="R49" i="6"/>
  <c r="R49" i="7"/>
  <c r="N49" i="7"/>
  <c r="P49" i="7"/>
  <c r="N49" i="6"/>
  <c r="M49" i="7"/>
  <c r="T49" i="6"/>
  <c r="G16" i="2"/>
  <c r="U53" i="8"/>
  <c r="Q53" i="8"/>
  <c r="M53" i="8"/>
  <c r="X53" i="8"/>
  <c r="T53" i="8"/>
  <c r="P53" i="8"/>
  <c r="L53" i="8"/>
  <c r="O53" i="8"/>
  <c r="V53" i="8"/>
  <c r="N53" i="8"/>
  <c r="U53" i="7"/>
  <c r="Q53" i="7"/>
  <c r="M53" i="7"/>
  <c r="S53" i="6"/>
  <c r="R53" i="6"/>
  <c r="X53" i="7"/>
  <c r="T53" i="7"/>
  <c r="P53" i="7"/>
  <c r="L53" i="7"/>
  <c r="S53" i="8"/>
  <c r="R53" i="7"/>
  <c r="V53" i="6"/>
  <c r="U53" i="6"/>
  <c r="T53" i="6"/>
  <c r="R53" i="8"/>
  <c r="O53" i="7"/>
  <c r="W53" i="6"/>
  <c r="I6" i="2"/>
  <c r="M62" i="8"/>
  <c r="L62" i="8"/>
  <c r="M62" i="7"/>
  <c r="N62" i="7"/>
  <c r="N62" i="6"/>
  <c r="L62" i="7"/>
  <c r="O62" i="6"/>
  <c r="I9" i="2"/>
  <c r="N65" i="8"/>
  <c r="Q65" i="8"/>
  <c r="M65" i="8"/>
  <c r="L65" i="8"/>
  <c r="O65" i="7"/>
  <c r="N65" i="7"/>
  <c r="Q65" i="7"/>
  <c r="P65" i="6"/>
  <c r="M65" i="6"/>
  <c r="P65" i="7"/>
  <c r="P65" i="8"/>
  <c r="L65" i="7"/>
  <c r="N65" i="6"/>
  <c r="O65" i="8"/>
  <c r="E63" i="5"/>
  <c r="I13" i="2"/>
  <c r="T69" i="8"/>
  <c r="P69" i="8"/>
  <c r="L69" i="8"/>
  <c r="S69" i="8"/>
  <c r="O69" i="8"/>
  <c r="R69" i="8"/>
  <c r="U69" i="7"/>
  <c r="Q69" i="7"/>
  <c r="M69" i="7"/>
  <c r="Q69" i="8"/>
  <c r="T69" i="7"/>
  <c r="P69" i="7"/>
  <c r="L69" i="7"/>
  <c r="O69" i="7"/>
  <c r="U69" i="6"/>
  <c r="P69" i="6"/>
  <c r="M69" i="6"/>
  <c r="U69" i="8"/>
  <c r="N69" i="7"/>
  <c r="N69" i="8"/>
  <c r="T69" i="6"/>
  <c r="M69" i="8"/>
  <c r="S69" i="7"/>
  <c r="S69" i="6"/>
  <c r="C14" i="5"/>
  <c r="D12" i="5"/>
  <c r="E12" i="5"/>
  <c r="F14" i="5"/>
  <c r="H16" i="5"/>
  <c r="D27" i="5"/>
  <c r="E27" i="5"/>
  <c r="F31" i="5"/>
  <c r="H33" i="5"/>
  <c r="G48" i="5"/>
  <c r="G50" i="5"/>
  <c r="F63" i="5"/>
  <c r="G65" i="5"/>
  <c r="L16" i="6"/>
  <c r="L11" i="6"/>
  <c r="L6" i="6"/>
  <c r="M14" i="6"/>
  <c r="M9" i="6"/>
  <c r="M32" i="6"/>
  <c r="N16" i="6"/>
  <c r="N11" i="6"/>
  <c r="O17" i="6"/>
  <c r="O12" i="6"/>
  <c r="P15" i="6"/>
  <c r="Q17" i="6"/>
  <c r="R10" i="6"/>
  <c r="S11" i="6"/>
  <c r="T17" i="6"/>
  <c r="U15" i="6"/>
  <c r="W16" i="6"/>
  <c r="N33" i="6"/>
  <c r="N25" i="6"/>
  <c r="O29" i="6"/>
  <c r="P32" i="6"/>
  <c r="Q34" i="6"/>
  <c r="R35" i="6"/>
  <c r="S35" i="6"/>
  <c r="T34" i="6"/>
  <c r="U32" i="6"/>
  <c r="X53" i="6"/>
  <c r="M53" i="6"/>
  <c r="M45" i="6"/>
  <c r="N48" i="6"/>
  <c r="O49" i="6"/>
  <c r="P49" i="6"/>
  <c r="Q49" i="6"/>
  <c r="R47" i="6"/>
  <c r="T51" i="6"/>
  <c r="V52" i="6"/>
  <c r="M72" i="6"/>
  <c r="M62" i="6"/>
  <c r="N64" i="6"/>
  <c r="O65" i="6"/>
  <c r="P66" i="6"/>
  <c r="Q65" i="6"/>
  <c r="S71" i="6"/>
  <c r="T68" i="6"/>
  <c r="W72" i="6"/>
  <c r="L6" i="7"/>
  <c r="K12" i="7"/>
  <c r="L13" i="7"/>
  <c r="M15" i="7"/>
  <c r="K16" i="7"/>
  <c r="T17" i="7"/>
  <c r="O31" i="7"/>
  <c r="P32" i="7"/>
  <c r="O33" i="7"/>
  <c r="W35" i="7"/>
  <c r="O44" i="7"/>
  <c r="L49" i="7"/>
  <c r="N53" i="7"/>
  <c r="M61" i="7"/>
  <c r="R69" i="7"/>
  <c r="O72" i="7"/>
  <c r="P12" i="8"/>
  <c r="P49" i="8"/>
  <c r="N62" i="8"/>
  <c r="C6" i="2"/>
  <c r="L7" i="8"/>
  <c r="K7" i="8"/>
  <c r="N7" i="8"/>
  <c r="L7" i="7"/>
  <c r="M7" i="8"/>
  <c r="K7" i="7"/>
  <c r="O7" i="6"/>
  <c r="M7" i="6"/>
  <c r="C14" i="2"/>
  <c r="N15" i="8"/>
  <c r="U15" i="8"/>
  <c r="T15" i="8"/>
  <c r="P15" i="8"/>
  <c r="K15" i="8"/>
  <c r="S15" i="8"/>
  <c r="O15" i="8"/>
  <c r="R15" i="8"/>
  <c r="T15" i="7"/>
  <c r="P15" i="7"/>
  <c r="L15" i="7"/>
  <c r="Q15" i="8"/>
  <c r="M15" i="8"/>
  <c r="U15" i="7"/>
  <c r="O15" i="7"/>
  <c r="S15" i="6"/>
  <c r="R15" i="6"/>
  <c r="L15" i="8"/>
  <c r="S15" i="7"/>
  <c r="N15" i="7"/>
  <c r="W15" i="6"/>
  <c r="T15" i="6"/>
  <c r="Q15" i="6"/>
  <c r="M15" i="6"/>
  <c r="E8" i="2"/>
  <c r="N27" i="8"/>
  <c r="M27" i="8"/>
  <c r="L27" i="8"/>
  <c r="P27" i="8"/>
  <c r="O27" i="7"/>
  <c r="O27" i="8"/>
  <c r="P27" i="7"/>
  <c r="N27" i="7"/>
  <c r="Q27" i="6"/>
  <c r="O27" i="6"/>
  <c r="N27" i="6"/>
  <c r="M27" i="6"/>
  <c r="E16" i="2"/>
  <c r="V35" i="8"/>
  <c r="R35" i="8"/>
  <c r="N35" i="8"/>
  <c r="U35" i="8"/>
  <c r="Q35" i="8"/>
  <c r="M35" i="8"/>
  <c r="X35" i="8"/>
  <c r="P35" i="8"/>
  <c r="V35" i="7"/>
  <c r="W35" i="8"/>
  <c r="O35" i="8"/>
  <c r="W35" i="6"/>
  <c r="T35" i="8"/>
  <c r="U35" i="7"/>
  <c r="Q35" i="7"/>
  <c r="M35" i="7"/>
  <c r="S35" i="8"/>
  <c r="T35" i="7"/>
  <c r="P35" i="7"/>
  <c r="L35" i="7"/>
  <c r="R35" i="7"/>
  <c r="Y35" i="6"/>
  <c r="T35" i="6"/>
  <c r="Q35" i="6"/>
  <c r="X35" i="7"/>
  <c r="O35" i="7"/>
  <c r="X35" i="6"/>
  <c r="V35" i="6"/>
  <c r="O35" i="6"/>
  <c r="N35" i="6"/>
  <c r="M35" i="6"/>
  <c r="G10" i="2"/>
  <c r="P47" i="8"/>
  <c r="L47" i="8"/>
  <c r="O47" i="8"/>
  <c r="N47" i="8"/>
  <c r="M47" i="8"/>
  <c r="P47" i="7"/>
  <c r="L47" i="7"/>
  <c r="O47" i="6"/>
  <c r="N47" i="6"/>
  <c r="O47" i="7"/>
  <c r="R47" i="8"/>
  <c r="Q47" i="7"/>
  <c r="Q47" i="8"/>
  <c r="N47" i="7"/>
  <c r="P47" i="6"/>
  <c r="M47" i="6"/>
  <c r="I4" i="2"/>
  <c r="L60" i="8"/>
  <c r="M60" i="6"/>
  <c r="S67" i="8"/>
  <c r="O67" i="8"/>
  <c r="R67" i="8"/>
  <c r="N67" i="8"/>
  <c r="M67" i="8"/>
  <c r="P67" i="7"/>
  <c r="L67" i="7"/>
  <c r="L67" i="8"/>
  <c r="S67" i="7"/>
  <c r="O67" i="7"/>
  <c r="R67" i="7"/>
  <c r="Q67" i="6"/>
  <c r="Q67" i="7"/>
  <c r="M67" i="7"/>
  <c r="S67" i="6"/>
  <c r="P67" i="6"/>
  <c r="O67" i="6"/>
  <c r="N67" i="6"/>
  <c r="G67" i="5"/>
  <c r="G14" i="5"/>
  <c r="E33" i="5"/>
  <c r="E48" i="5"/>
  <c r="D67" i="5"/>
  <c r="T13" i="6"/>
  <c r="M23" i="6"/>
  <c r="R31" i="6"/>
  <c r="V33" i="6"/>
  <c r="N69" i="6"/>
  <c r="P71" i="6"/>
  <c r="T67" i="6"/>
  <c r="N7" i="7"/>
  <c r="M11" i="7"/>
  <c r="M26" i="7"/>
  <c r="U32" i="7"/>
  <c r="O52" i="8"/>
  <c r="C7" i="2"/>
  <c r="N8" i="8"/>
  <c r="L8" i="8"/>
  <c r="K8" i="8"/>
  <c r="L8" i="7"/>
  <c r="O8" i="8"/>
  <c r="M8" i="7"/>
  <c r="M8" i="8"/>
  <c r="K8" i="7"/>
  <c r="C15" i="2"/>
  <c r="U16" i="8"/>
  <c r="N16" i="8"/>
  <c r="T16" i="8"/>
  <c r="P16" i="8"/>
  <c r="K16" i="8"/>
  <c r="V16" i="8"/>
  <c r="O16" i="8"/>
  <c r="S16" i="8"/>
  <c r="M16" i="8"/>
  <c r="R16" i="8"/>
  <c r="T16" i="7"/>
  <c r="P16" i="7"/>
  <c r="L16" i="7"/>
  <c r="Q16" i="8"/>
  <c r="S16" i="7"/>
  <c r="N16" i="7"/>
  <c r="U16" i="6"/>
  <c r="P16" i="6"/>
  <c r="W16" i="8"/>
  <c r="W16" i="7"/>
  <c r="R16" i="7"/>
  <c r="M16" i="7"/>
  <c r="S16" i="6"/>
  <c r="R16" i="6"/>
  <c r="E9" i="2"/>
  <c r="P28" i="8"/>
  <c r="L28" i="8"/>
  <c r="O28" i="8"/>
  <c r="N28" i="8"/>
  <c r="M28" i="8"/>
  <c r="Q28" i="7"/>
  <c r="M28" i="7"/>
  <c r="O28" i="7"/>
  <c r="R28" i="6"/>
  <c r="N28" i="7"/>
  <c r="Q28" i="6"/>
  <c r="I11" i="2"/>
  <c r="K6" i="8"/>
  <c r="K6" i="7"/>
  <c r="M6" i="7"/>
  <c r="N6" i="6"/>
  <c r="C9" i="2"/>
  <c r="N10" i="8"/>
  <c r="P10" i="8"/>
  <c r="K10" i="8"/>
  <c r="O10" i="8"/>
  <c r="Q10" i="7"/>
  <c r="M10" i="7"/>
  <c r="Q10" i="8"/>
  <c r="L10" i="7"/>
  <c r="Q10" i="6"/>
  <c r="P10" i="7"/>
  <c r="K10" i="7"/>
  <c r="O10" i="6"/>
  <c r="N10" i="6"/>
  <c r="C13" i="2"/>
  <c r="N14" i="8"/>
  <c r="R14" i="8"/>
  <c r="M14" i="8"/>
  <c r="U14" i="8"/>
  <c r="Q14" i="8"/>
  <c r="L14" i="8"/>
  <c r="T14" i="8"/>
  <c r="K14" i="8"/>
  <c r="S14" i="7"/>
  <c r="O14" i="7"/>
  <c r="K14" i="7"/>
  <c r="S14" i="8"/>
  <c r="U14" i="7"/>
  <c r="P14" i="7"/>
  <c r="T14" i="6"/>
  <c r="Q14" i="6"/>
  <c r="T14" i="7"/>
  <c r="N14" i="7"/>
  <c r="V14" i="6"/>
  <c r="O14" i="6"/>
  <c r="N14" i="6"/>
  <c r="E3" i="2"/>
  <c r="E7" i="2"/>
  <c r="O26" i="8"/>
  <c r="N26" i="8"/>
  <c r="L26" i="7"/>
  <c r="M26" i="8"/>
  <c r="O26" i="7"/>
  <c r="O26" i="6"/>
  <c r="N26" i="6"/>
  <c r="L26" i="8"/>
  <c r="N26" i="7"/>
  <c r="E11" i="2"/>
  <c r="Q30" i="8"/>
  <c r="M30" i="8"/>
  <c r="P30" i="8"/>
  <c r="L30" i="8"/>
  <c r="O30" i="8"/>
  <c r="N30" i="8"/>
  <c r="R30" i="7"/>
  <c r="N30" i="7"/>
  <c r="S30" i="8"/>
  <c r="P30" i="7"/>
  <c r="O30" i="6"/>
  <c r="N30" i="6"/>
  <c r="R30" i="8"/>
  <c r="O30" i="7"/>
  <c r="T30" i="6"/>
  <c r="P30" i="6"/>
  <c r="E15" i="2"/>
  <c r="W34" i="8"/>
  <c r="S34" i="8"/>
  <c r="O34" i="8"/>
  <c r="V34" i="8"/>
  <c r="R34" i="8"/>
  <c r="N34" i="8"/>
  <c r="U34" i="8"/>
  <c r="M34" i="8"/>
  <c r="W34" i="6"/>
  <c r="T34" i="8"/>
  <c r="L34" i="8"/>
  <c r="Q34" i="8"/>
  <c r="U34" i="7"/>
  <c r="Q34" i="7"/>
  <c r="M34" i="7"/>
  <c r="P34" i="8"/>
  <c r="V34" i="7"/>
  <c r="T34" i="7"/>
  <c r="P34" i="7"/>
  <c r="L34" i="7"/>
  <c r="W34" i="7"/>
  <c r="N34" i="7"/>
  <c r="V34" i="6"/>
  <c r="O34" i="6"/>
  <c r="N34" i="6"/>
  <c r="S34" i="7"/>
  <c r="U34" i="6"/>
  <c r="P34" i="6"/>
  <c r="G5" i="2"/>
  <c r="M42" i="8"/>
  <c r="L42" i="8"/>
  <c r="M42" i="7"/>
  <c r="M42" i="6"/>
  <c r="L42" i="7"/>
  <c r="N42" i="6"/>
  <c r="G9" i="2"/>
  <c r="O46" i="8"/>
  <c r="N46" i="8"/>
  <c r="M46" i="8"/>
  <c r="L46" i="8"/>
  <c r="Q46" i="8"/>
  <c r="O46" i="7"/>
  <c r="P46" i="6"/>
  <c r="P46" i="8"/>
  <c r="N46" i="7"/>
  <c r="P46" i="7"/>
  <c r="R46" i="6"/>
  <c r="M46" i="6"/>
  <c r="M46" i="7"/>
  <c r="Q46" i="6"/>
  <c r="O46" i="6"/>
  <c r="G13" i="2"/>
  <c r="U50" i="8"/>
  <c r="Q50" i="8"/>
  <c r="M50" i="8"/>
  <c r="T50" i="8"/>
  <c r="P50" i="8"/>
  <c r="L50" i="8"/>
  <c r="S50" i="8"/>
  <c r="R50" i="8"/>
  <c r="O50" i="8"/>
  <c r="U50" i="7"/>
  <c r="Q50" i="7"/>
  <c r="M50" i="7"/>
  <c r="U50" i="6"/>
  <c r="P50" i="6"/>
  <c r="N50" i="8"/>
  <c r="T50" i="7"/>
  <c r="P50" i="7"/>
  <c r="L50" i="7"/>
  <c r="N50" i="7"/>
  <c r="Q50" i="6"/>
  <c r="O50" i="6"/>
  <c r="M50" i="6"/>
  <c r="S50" i="7"/>
  <c r="V50" i="6"/>
  <c r="R50" i="6"/>
  <c r="N50" i="6"/>
  <c r="I3" i="2"/>
  <c r="I7" i="2"/>
  <c r="I10" i="2"/>
  <c r="O66" i="8"/>
  <c r="R66" i="8"/>
  <c r="N66" i="8"/>
  <c r="M66" i="8"/>
  <c r="P66" i="7"/>
  <c r="L66" i="7"/>
  <c r="L66" i="8"/>
  <c r="O66" i="7"/>
  <c r="Q66" i="8"/>
  <c r="R66" i="7"/>
  <c r="O66" i="6"/>
  <c r="N66" i="6"/>
  <c r="P66" i="8"/>
  <c r="Q66" i="7"/>
  <c r="S66" i="6"/>
  <c r="Q66" i="6"/>
  <c r="N66" i="7"/>
  <c r="R66" i="6"/>
  <c r="E65" i="5"/>
  <c r="I14" i="2"/>
  <c r="U70" i="8"/>
  <c r="Q70" i="8"/>
  <c r="M70" i="8"/>
  <c r="T70" i="8"/>
  <c r="P70" i="8"/>
  <c r="L70" i="8"/>
  <c r="O70" i="8"/>
  <c r="V70" i="7"/>
  <c r="R70" i="7"/>
  <c r="N70" i="7"/>
  <c r="V70" i="8"/>
  <c r="N70" i="8"/>
  <c r="U70" i="7"/>
  <c r="Q70" i="7"/>
  <c r="M70" i="7"/>
  <c r="T70" i="7"/>
  <c r="L70" i="7"/>
  <c r="V70" i="6"/>
  <c r="O70" i="6"/>
  <c r="N70" i="6"/>
  <c r="S70" i="7"/>
  <c r="O70" i="7"/>
  <c r="W70" i="6"/>
  <c r="U70" i="6"/>
  <c r="R70" i="6"/>
  <c r="T70" i="6"/>
  <c r="M70" i="6"/>
  <c r="C16" i="5"/>
  <c r="D14" i="5"/>
  <c r="E14" i="5"/>
  <c r="F16" i="5"/>
  <c r="D29" i="5"/>
  <c r="E31" i="5"/>
  <c r="F33" i="5"/>
  <c r="D44" i="5"/>
  <c r="E29" i="5"/>
  <c r="D48" i="5"/>
  <c r="E61" i="5"/>
  <c r="H50" i="5"/>
  <c r="L15" i="6"/>
  <c r="L10" i="6"/>
  <c r="M8" i="6"/>
  <c r="M30" i="6"/>
  <c r="M25" i="6"/>
  <c r="N15" i="6"/>
  <c r="O16" i="6"/>
  <c r="O11" i="6"/>
  <c r="P14" i="6"/>
  <c r="Q16" i="6"/>
  <c r="S17" i="6"/>
  <c r="T16" i="6"/>
  <c r="U14" i="6"/>
  <c r="X16" i="6"/>
  <c r="N32" i="6"/>
  <c r="O25" i="6"/>
  <c r="O28" i="6"/>
  <c r="P31" i="6"/>
  <c r="Q33" i="6"/>
  <c r="R34" i="6"/>
  <c r="S34" i="6"/>
  <c r="V32" i="6"/>
  <c r="M52" i="6"/>
  <c r="M44" i="6"/>
  <c r="N46" i="6"/>
  <c r="O48" i="6"/>
  <c r="P48" i="6"/>
  <c r="Q47" i="6"/>
  <c r="S47" i="6"/>
  <c r="T50" i="6"/>
  <c r="W51" i="6"/>
  <c r="M71" i="6"/>
  <c r="N61" i="6"/>
  <c r="N63" i="6"/>
  <c r="O64" i="6"/>
  <c r="P64" i="6"/>
  <c r="R65" i="6"/>
  <c r="S70" i="6"/>
  <c r="U72" i="6"/>
  <c r="W71" i="6"/>
  <c r="M7" i="7"/>
  <c r="N9" i="7"/>
  <c r="L11" i="7"/>
  <c r="O12" i="7"/>
  <c r="P13" i="7"/>
  <c r="Q14" i="7"/>
  <c r="Q15" i="7"/>
  <c r="O16" i="7"/>
  <c r="M17" i="7"/>
  <c r="O29" i="7"/>
  <c r="Q30" i="7"/>
  <c r="S31" i="7"/>
  <c r="T32" i="7"/>
  <c r="O45" i="7"/>
  <c r="R47" i="7"/>
  <c r="L51" i="7"/>
  <c r="P52" i="7"/>
  <c r="S53" i="7"/>
  <c r="L63" i="7"/>
  <c r="N67" i="7"/>
  <c r="P70" i="7"/>
  <c r="V17" i="7"/>
  <c r="M6" i="8"/>
  <c r="Q12" i="8"/>
  <c r="L16" i="8"/>
  <c r="L35" i="8"/>
  <c r="Q49" i="8"/>
  <c r="S70" i="8"/>
  <c r="K71" i="8"/>
  <c r="K44" i="7"/>
  <c r="K23" i="7"/>
  <c r="K35" i="7" l="1"/>
  <c r="L23" i="6"/>
  <c r="K23" i="8"/>
  <c r="K28" i="7"/>
  <c r="L35" i="6"/>
  <c r="K30" i="7"/>
  <c r="K28" i="8"/>
  <c r="K27" i="8"/>
  <c r="K29" i="7"/>
  <c r="K25" i="8"/>
  <c r="L22" i="6"/>
  <c r="C25" i="5"/>
  <c r="K34" i="7"/>
  <c r="K34" i="8"/>
  <c r="L29" i="6"/>
  <c r="K70" i="7"/>
  <c r="C65" i="5"/>
  <c r="C23" i="5"/>
  <c r="K27" i="7"/>
  <c r="K66" i="7"/>
  <c r="K66" i="8"/>
  <c r="K59" i="7"/>
  <c r="L27" i="6"/>
  <c r="L65" i="6"/>
  <c r="K33" i="8"/>
  <c r="K68" i="7"/>
  <c r="K64" i="8"/>
  <c r="L61" i="6"/>
  <c r="K71" i="7"/>
  <c r="L64" i="6"/>
  <c r="C63" i="5"/>
  <c r="I2" i="2"/>
  <c r="K69" i="7"/>
  <c r="L62" i="6"/>
  <c r="K64" i="7"/>
  <c r="L66" i="6"/>
  <c r="K43" i="7"/>
  <c r="K67" i="7"/>
  <c r="K47" i="7"/>
  <c r="K47" i="8"/>
  <c r="C61" i="5"/>
  <c r="K53" i="8"/>
  <c r="L49" i="6"/>
  <c r="K45" i="7"/>
  <c r="K41" i="7"/>
  <c r="K61" i="7"/>
  <c r="K61" i="8"/>
  <c r="L52" i="6"/>
  <c r="L48" i="6"/>
  <c r="K40" i="8"/>
  <c r="K24" i="8"/>
  <c r="L51" i="6"/>
  <c r="L63" i="6"/>
  <c r="K29" i="8"/>
  <c r="K26" i="7"/>
  <c r="L68" i="6"/>
  <c r="L28" i="6"/>
  <c r="C57" i="5"/>
  <c r="K50" i="7"/>
  <c r="L34" i="6"/>
  <c r="L30" i="6"/>
  <c r="K30" i="8"/>
  <c r="L26" i="6"/>
  <c r="K22" i="8"/>
  <c r="L67" i="6"/>
  <c r="K67" i="8"/>
  <c r="K60" i="7"/>
  <c r="K52" i="7"/>
  <c r="K25" i="7"/>
  <c r="L69" i="6"/>
  <c r="C27" i="5"/>
  <c r="K65" i="7"/>
  <c r="K62" i="7"/>
  <c r="K41" i="8"/>
  <c r="K33" i="7"/>
  <c r="L72" i="6"/>
  <c r="K72" i="7"/>
  <c r="K72" i="8"/>
  <c r="K68" i="8"/>
  <c r="K48" i="8"/>
  <c r="K32" i="8"/>
  <c r="K24" i="7"/>
  <c r="C42" i="5"/>
  <c r="K53" i="7"/>
  <c r="L50" i="6"/>
  <c r="C46" i="5"/>
  <c r="G2" i="2"/>
  <c r="L46" i="6"/>
  <c r="L47" i="6"/>
  <c r="C48" i="5"/>
  <c r="K45" i="8"/>
  <c r="K48" i="7"/>
  <c r="L44" i="6"/>
  <c r="K44" i="8"/>
  <c r="K40" i="7"/>
  <c r="L43" i="6"/>
  <c r="K51" i="8"/>
  <c r="L40" i="6"/>
  <c r="K59" i="8"/>
  <c r="K46" i="7"/>
  <c r="L60" i="6"/>
  <c r="C44" i="5"/>
  <c r="K65" i="8"/>
  <c r="L41" i="6"/>
  <c r="L33" i="6"/>
  <c r="C31" i="5"/>
  <c r="E2" i="2"/>
  <c r="L25" i="6"/>
  <c r="C33" i="5"/>
  <c r="L32" i="6"/>
  <c r="K63" i="8"/>
  <c r="K42" i="7"/>
  <c r="K22" i="7"/>
  <c r="C67" i="5"/>
  <c r="C50" i="5"/>
  <c r="C40" i="5"/>
  <c r="C29" i="5"/>
  <c r="L70" i="6"/>
  <c r="K70" i="8"/>
  <c r="K50" i="8"/>
  <c r="K46" i="8"/>
  <c r="K42" i="8"/>
  <c r="K26" i="8"/>
  <c r="C59" i="5"/>
  <c r="K60" i="8"/>
  <c r="L24" i="6"/>
  <c r="K69" i="8"/>
  <c r="K62" i="8"/>
  <c r="L53" i="6"/>
  <c r="K49" i="7"/>
  <c r="K49" i="8"/>
  <c r="L45" i="6"/>
  <c r="L59" i="6"/>
  <c r="L42" i="6"/>
  <c r="L31" i="6"/>
  <c r="D59" i="5"/>
  <c r="K52" i="8"/>
  <c r="K32" i="7"/>
  <c r="L71" i="6"/>
  <c r="K63" i="7"/>
  <c r="K51" i="7"/>
  <c r="K43" i="8"/>
  <c r="K31" i="7"/>
  <c r="K31" i="8"/>
  <c r="K35" i="8"/>
</calcChain>
</file>

<file path=xl/sharedStrings.xml><?xml version="1.0" encoding="utf-8"?>
<sst xmlns="http://schemas.openxmlformats.org/spreadsheetml/2006/main" count="1169" uniqueCount="168">
  <si>
    <t>Plans</t>
  </si>
  <si>
    <t>All Gas</t>
  </si>
  <si>
    <t>K22/Gas</t>
  </si>
  <si>
    <t>Wind/Gas</t>
  </si>
  <si>
    <t>K19/Gas24/250MW</t>
  </si>
  <si>
    <t>K19/Gas31/750MW</t>
  </si>
  <si>
    <t>SCGT/C26</t>
  </si>
  <si>
    <t>K19/C31/250MW</t>
  </si>
  <si>
    <t>K19/C31/750MW</t>
  </si>
  <si>
    <t>Plan Number</t>
  </si>
  <si>
    <t>CCGT/C26</t>
  </si>
  <si>
    <t>Wind/C26</t>
  </si>
  <si>
    <t>K22/C29</t>
  </si>
  <si>
    <t>K19/C25/250MW</t>
  </si>
  <si>
    <t>K19/Gas25/750MW (WPS)</t>
  </si>
  <si>
    <t>K19/C25/750 (WPS)</t>
  </si>
  <si>
    <t>K19/C25/750MW</t>
  </si>
  <si>
    <t>78 NPV</t>
  </si>
  <si>
    <t>35 NPV</t>
  </si>
  <si>
    <t>20 NPV</t>
  </si>
  <si>
    <t>50 NPV</t>
  </si>
  <si>
    <t>Preferred=14</t>
  </si>
  <si>
    <t>Gas=1</t>
  </si>
  <si>
    <t>Plan #</t>
  </si>
  <si>
    <t>K22 GAS</t>
  </si>
  <si>
    <t>Gas C26</t>
  </si>
  <si>
    <t>K19 Gas 250 MW</t>
  </si>
  <si>
    <t>K19 C25 250 MW</t>
  </si>
  <si>
    <t>K19 C31 750MW</t>
  </si>
  <si>
    <t>K19 Gas31 750MW</t>
  </si>
  <si>
    <t>Preferred</t>
  </si>
  <si>
    <t>K19 Gas25 750MW (WPS Sale &amp; INV)</t>
  </si>
  <si>
    <t>K19 C31 250MW</t>
  </si>
  <si>
    <t>K19 C25 750MW</t>
  </si>
  <si>
    <t>K22 C29</t>
  </si>
  <si>
    <t>REF Discount Rate</t>
  </si>
  <si>
    <t>CCGT C26</t>
  </si>
  <si>
    <t>REF</t>
  </si>
  <si>
    <t>*NOTE: scale is very different and is not adjusted to match other three graphs.</t>
  </si>
  <si>
    <t>(2-1)</t>
  </si>
  <si>
    <t>(3-1)</t>
  </si>
  <si>
    <t>(7-1)</t>
  </si>
  <si>
    <t>(8-1)</t>
  </si>
  <si>
    <t>(9-1)</t>
  </si>
  <si>
    <t>(10-1)</t>
  </si>
  <si>
    <t>(3-2)</t>
  </si>
  <si>
    <t>(7-2)</t>
  </si>
  <si>
    <t>(8-2)</t>
  </si>
  <si>
    <t>(9-2)</t>
  </si>
  <si>
    <t>(10-2)</t>
  </si>
  <si>
    <t>(7-3)</t>
  </si>
  <si>
    <t>(8-3)</t>
  </si>
  <si>
    <t>(9-3)</t>
  </si>
  <si>
    <t>(10-3)</t>
  </si>
  <si>
    <t>(8-7)</t>
  </si>
  <si>
    <t>(9-7)</t>
  </si>
  <si>
    <t>(10-7)</t>
  </si>
  <si>
    <t>(9-8)</t>
  </si>
  <si>
    <t>(10-9)</t>
  </si>
  <si>
    <t>-</t>
  </si>
  <si>
    <t>78 Year</t>
  </si>
  <si>
    <t>(10-8)</t>
  </si>
  <si>
    <t>50 Year</t>
  </si>
  <si>
    <t>35 Year</t>
  </si>
  <si>
    <t>20 Year</t>
  </si>
  <si>
    <t>(4-1)</t>
  </si>
  <si>
    <t>(11-1)</t>
  </si>
  <si>
    <t>(13-1)</t>
  </si>
  <si>
    <t>(11-4)</t>
  </si>
  <si>
    <t>(13-4)</t>
  </si>
  <si>
    <t>(13-11)</t>
  </si>
  <si>
    <t>(5-1)</t>
  </si>
  <si>
    <t>(6-1)</t>
  </si>
  <si>
    <t>(12-1)</t>
  </si>
  <si>
    <t>(14-1)</t>
  </si>
  <si>
    <t>(15-1)</t>
  </si>
  <si>
    <t>(6-5)</t>
  </si>
  <si>
    <t>(12-5)</t>
  </si>
  <si>
    <t>(14-5)</t>
  </si>
  <si>
    <t>(15-5)</t>
  </si>
  <si>
    <t>(12-6)</t>
  </si>
  <si>
    <t>(14-6)</t>
  </si>
  <si>
    <t>(15-6)</t>
  </si>
  <si>
    <t>(14-12)</t>
  </si>
  <si>
    <t>(15-12)</t>
  </si>
  <si>
    <t>(15-14)</t>
  </si>
  <si>
    <t>(12-4)</t>
  </si>
  <si>
    <t>(14-4)</t>
  </si>
  <si>
    <t>(15-4)</t>
  </si>
  <si>
    <t>(12-11)</t>
  </si>
  <si>
    <t>(14-11)</t>
  </si>
  <si>
    <t>(15-11)</t>
  </si>
  <si>
    <t>(14-13)</t>
  </si>
  <si>
    <t>(15-13)</t>
  </si>
  <si>
    <t>(13-12)</t>
  </si>
  <si>
    <t>1 All Gas</t>
  </si>
  <si>
    <t>2 K22/Gas</t>
  </si>
  <si>
    <t>3 Wind/Gas</t>
  </si>
  <si>
    <t>4 K19/Gas24/250MW</t>
  </si>
  <si>
    <t>5 K19/Gas25/750MW (WPS)</t>
  </si>
  <si>
    <t>6 K19/Gas31/750MW</t>
  </si>
  <si>
    <t>7 SCGT/C26</t>
  </si>
  <si>
    <t>8 CCGT/C26</t>
  </si>
  <si>
    <t>9 Wind/C26</t>
  </si>
  <si>
    <t>10 K22/C29</t>
  </si>
  <si>
    <t>11 K19/C31/250MW</t>
  </si>
  <si>
    <t>12 K19/C31/750MW</t>
  </si>
  <si>
    <t>13 K19/C25/250MW</t>
  </si>
  <si>
    <t>14 K19/C25/750 (WPS)</t>
  </si>
  <si>
    <t>15 K19/C25/750MW</t>
  </si>
  <si>
    <t>K19/Gas24/250MW (MP Sale)</t>
  </si>
  <si>
    <t>K19/Gas25/750MW (MP Sale, WPS Sale &amp; Inv)</t>
  </si>
  <si>
    <t>K19/Gas31/750 MW (MP Sale)</t>
  </si>
  <si>
    <t>K19/C31/250MW (MP Sale)</t>
  </si>
  <si>
    <t>K19/C31/750MW (MP Sale)</t>
  </si>
  <si>
    <t>K19/C25/250MW (MP Sale)</t>
  </si>
  <si>
    <t>K19/C25/750MW (MP Sale, WPS Sale &amp; Inv)</t>
  </si>
  <si>
    <t>K19/C25/750MW (MP Sale)</t>
  </si>
  <si>
    <t>N/A</t>
  </si>
  <si>
    <t>Break Even Year (All Gas) Base Case</t>
  </si>
  <si>
    <t>(4-2)</t>
  </si>
  <si>
    <t>(4-3)</t>
  </si>
  <si>
    <t>(5-2)</t>
  </si>
  <si>
    <t>(5-3)</t>
  </si>
  <si>
    <t>(5-4)</t>
  </si>
  <si>
    <t>(6-2)</t>
  </si>
  <si>
    <t>(6-3)</t>
  </si>
  <si>
    <t>(6-4)</t>
  </si>
  <si>
    <t>(7-4)</t>
  </si>
  <si>
    <t>(7-5)</t>
  </si>
  <si>
    <t>(7-6)</t>
  </si>
  <si>
    <t>(11-2)</t>
  </si>
  <si>
    <t>(11-3)</t>
  </si>
  <si>
    <t>(11-5)</t>
  </si>
  <si>
    <t>(11-6)</t>
  </si>
  <si>
    <t>(12-2)</t>
  </si>
  <si>
    <t>(12-3)</t>
  </si>
  <si>
    <t>(11-7)</t>
  </si>
  <si>
    <t>(12-7)</t>
  </si>
  <si>
    <t>(13-2)</t>
  </si>
  <si>
    <t>(13-3)</t>
  </si>
  <si>
    <t>(13-5)</t>
  </si>
  <si>
    <t>(13-6)</t>
  </si>
  <si>
    <t>(13-7)</t>
  </si>
  <si>
    <t>(14-2)</t>
  </si>
  <si>
    <t>(14-3)</t>
  </si>
  <si>
    <t>(14-7)</t>
  </si>
  <si>
    <t>(15-2)</t>
  </si>
  <si>
    <t>(15-3)</t>
  </si>
  <si>
    <t>(15-7)</t>
  </si>
  <si>
    <t xml:space="preserve">78 Year IRR </t>
  </si>
  <si>
    <t>78 Year IRR</t>
  </si>
  <si>
    <t>50 CPV</t>
  </si>
  <si>
    <t>35 CPV</t>
  </si>
  <si>
    <t>20 CPV</t>
  </si>
  <si>
    <t>78 Year CPV of Total Capital</t>
  </si>
  <si>
    <t>Option 1 Impact</t>
  </si>
  <si>
    <t>Option 2 Impact</t>
  </si>
  <si>
    <t>No impact</t>
  </si>
  <si>
    <t>Economic Value of Development Plan compared to Plan 1 All Gas - CPV/NPV at the end of specific portions of the Study Period                                                                20 years             35 years            50 years         78 years</t>
  </si>
  <si>
    <t>Transmision Exposure*</t>
  </si>
  <si>
    <t>* Impact on a present value from increased capital expenditures with the alternative transmisssion options</t>
  </si>
  <si>
    <t>Development Plans Studies by MH that include Conawapa G. S.</t>
  </si>
  <si>
    <t>20 Years</t>
  </si>
  <si>
    <t>50 Years</t>
  </si>
  <si>
    <t>78 Years</t>
  </si>
  <si>
    <t>35 Years</t>
  </si>
  <si>
    <t>Economic Value of Development Plan compared to Plan 1 All Gas - CPV/NPV at the end of specific portions of the Study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</si>
</sst>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_);_(&quot;$&quot;* \(#,##0.0\);_(&quot;$&quot;* &quot;-&quot;?_);_(@_)"/>
    <numFmt numFmtId="165" formatCode="_(&quot;$&quot;* #,##0.0_);_(&quot;$&quot;* \(#,##0.0\);_(&quot;$&quot;* &quot;-&quot;??_);_(@_)"/>
    <numFmt numFmtId="166" formatCode="0.0"/>
    <numFmt numFmtId="167" formatCode="&quot;$&quot;#,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erminal"/>
      <family val="2"/>
    </font>
    <font>
      <sz val="9"/>
      <name val="Courier New"/>
      <family val="3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D8D8D8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44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/>
    <xf numFmtId="2" fontId="4" fillId="0" borderId="0" xfId="0" applyNumberFormat="1" applyFont="1" applyFill="1" applyBorder="1"/>
    <xf numFmtId="0" fontId="2" fillId="0" borderId="0" xfId="0" applyFont="1"/>
    <xf numFmtId="0" fontId="5" fillId="0" borderId="1" xfId="0" applyFont="1" applyFill="1" applyBorder="1" applyAlignment="1">
      <alignment horizontal="center"/>
    </xf>
    <xf numFmtId="164" fontId="5" fillId="2" borderId="2" xfId="0" applyNumberFormat="1" applyFont="1" applyFill="1" applyBorder="1"/>
    <xf numFmtId="0" fontId="6" fillId="2" borderId="2" xfId="0" applyFont="1" applyFill="1" applyBorder="1"/>
    <xf numFmtId="0" fontId="6" fillId="2" borderId="0" xfId="0" applyFont="1" applyFill="1"/>
    <xf numFmtId="10" fontId="0" fillId="0" borderId="0" xfId="1" applyNumberFormat="1" applyFont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165" fontId="5" fillId="0" borderId="3" xfId="0" applyNumberFormat="1" applyFont="1" applyFill="1" applyBorder="1"/>
    <xf numFmtId="0" fontId="0" fillId="0" borderId="0" xfId="0"/>
    <xf numFmtId="165" fontId="5" fillId="0" borderId="3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6" xfId="0" applyBorder="1"/>
    <xf numFmtId="0" fontId="0" fillId="3" borderId="6" xfId="0" applyFill="1" applyBorder="1"/>
    <xf numFmtId="0" fontId="0" fillId="4" borderId="6" xfId="0" applyFill="1" applyBorder="1"/>
    <xf numFmtId="16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0" fillId="0" borderId="10" xfId="0" applyBorder="1"/>
    <xf numFmtId="0" fontId="0" fillId="0" borderId="13" xfId="0" applyBorder="1"/>
    <xf numFmtId="0" fontId="0" fillId="0" borderId="9" xfId="0" applyBorder="1"/>
    <xf numFmtId="0" fontId="0" fillId="3" borderId="14" xfId="0" applyFill="1" applyBorder="1"/>
    <xf numFmtId="0" fontId="0" fillId="3" borderId="15" xfId="0" applyFill="1" applyBorder="1"/>
    <xf numFmtId="0" fontId="0" fillId="4" borderId="14" xfId="0" applyFill="1" applyBorder="1"/>
    <xf numFmtId="0" fontId="0" fillId="4" borderId="15" xfId="0" applyFill="1" applyBorder="1"/>
    <xf numFmtId="0" fontId="0" fillId="0" borderId="14" xfId="0" applyBorder="1"/>
    <xf numFmtId="0" fontId="0" fillId="0" borderId="15" xfId="0" applyBorder="1"/>
    <xf numFmtId="0" fontId="0" fillId="4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6" fontId="0" fillId="4" borderId="15" xfId="0" applyNumberFormat="1" applyFill="1" applyBorder="1" applyAlignment="1">
      <alignment horizontal="center"/>
    </xf>
    <xf numFmtId="0" fontId="0" fillId="0" borderId="12" xfId="0" applyBorder="1"/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8" fontId="0" fillId="0" borderId="17" xfId="0" applyNumberFormat="1" applyBorder="1"/>
    <xf numFmtId="0" fontId="0" fillId="3" borderId="0" xfId="0" applyFill="1" applyBorder="1"/>
    <xf numFmtId="0" fontId="0" fillId="4" borderId="0" xfId="0" applyFill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3" borderId="11" xfId="0" applyFill="1" applyBorder="1"/>
    <xf numFmtId="8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/>
    <xf numFmtId="8" fontId="0" fillId="0" borderId="0" xfId="0" applyNumberFormat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" borderId="7" xfId="0" applyFill="1" applyBorder="1"/>
    <xf numFmtId="0" fontId="0" fillId="3" borderId="25" xfId="0" applyFill="1" applyBorder="1"/>
    <xf numFmtId="0" fontId="2" fillId="0" borderId="10" xfId="0" applyFont="1" applyBorder="1"/>
    <xf numFmtId="0" fontId="2" fillId="0" borderId="13" xfId="0" applyFont="1" applyBorder="1"/>
    <xf numFmtId="0" fontId="2" fillId="0" borderId="26" xfId="0" applyFont="1" applyBorder="1"/>
    <xf numFmtId="0" fontId="2" fillId="0" borderId="12" xfId="0" applyFont="1" applyBorder="1"/>
    <xf numFmtId="0" fontId="2" fillId="0" borderId="5" xfId="0" applyFont="1" applyBorder="1"/>
    <xf numFmtId="0" fontId="6" fillId="0" borderId="10" xfId="0" applyFont="1" applyBorder="1"/>
    <xf numFmtId="0" fontId="6" fillId="0" borderId="13" xfId="0" applyFont="1" applyBorder="1"/>
    <xf numFmtId="0" fontId="6" fillId="0" borderId="9" xfId="0" applyFont="1" applyBorder="1"/>
    <xf numFmtId="0" fontId="6" fillId="0" borderId="0" xfId="0" applyFont="1"/>
    <xf numFmtId="0" fontId="6" fillId="3" borderId="14" xfId="0" applyFont="1" applyFill="1" applyBorder="1"/>
    <xf numFmtId="0" fontId="6" fillId="3" borderId="6" xfId="0" applyFont="1" applyFill="1" applyBorder="1"/>
    <xf numFmtId="0" fontId="6" fillId="3" borderId="0" xfId="0" applyFont="1" applyFill="1" applyBorder="1"/>
    <xf numFmtId="0" fontId="6" fillId="3" borderId="11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4" borderId="14" xfId="0" applyFont="1" applyFill="1" applyBorder="1"/>
    <xf numFmtId="0" fontId="6" fillId="4" borderId="6" xfId="0" applyFont="1" applyFill="1" applyBorder="1"/>
    <xf numFmtId="0" fontId="6" fillId="4" borderId="4" xfId="0" applyFont="1" applyFill="1" applyBorder="1"/>
    <xf numFmtId="0" fontId="6" fillId="4" borderId="15" xfId="0" applyFont="1" applyFill="1" applyBorder="1"/>
    <xf numFmtId="0" fontId="6" fillId="0" borderId="14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15" xfId="0" applyFont="1" applyBorder="1"/>
    <xf numFmtId="0" fontId="6" fillId="4" borderId="0" xfId="0" applyFont="1" applyFill="1" applyBorder="1"/>
    <xf numFmtId="16" fontId="6" fillId="4" borderId="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" fontId="6" fillId="4" borderId="4" xfId="0" applyNumberFormat="1" applyFont="1" applyFill="1" applyBorder="1" applyAlignment="1">
      <alignment horizontal="center"/>
    </xf>
    <xf numFmtId="16" fontId="6" fillId="4" borderId="15" xfId="0" applyNumberFormat="1" applyFont="1" applyFill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16" fontId="6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0" fontId="0" fillId="0" borderId="26" xfId="0" applyBorder="1"/>
    <xf numFmtId="0" fontId="0" fillId="0" borderId="11" xfId="0" applyBorder="1"/>
    <xf numFmtId="0" fontId="0" fillId="0" borderId="32" xfId="0" applyBorder="1"/>
    <xf numFmtId="0" fontId="2" fillId="0" borderId="6" xfId="0" applyFont="1" applyBorder="1"/>
    <xf numFmtId="0" fontId="0" fillId="0" borderId="6" xfId="0" applyNumberFormat="1" applyBorder="1"/>
    <xf numFmtId="0" fontId="0" fillId="0" borderId="6" xfId="0" applyNumberFormat="1" applyBorder="1" applyAlignment="1">
      <alignment horizontal="right"/>
    </xf>
    <xf numFmtId="0" fontId="0" fillId="3" borderId="22" xfId="0" applyFill="1" applyBorder="1"/>
    <xf numFmtId="0" fontId="0" fillId="3" borderId="24" xfId="0" applyFill="1" applyBorder="1" applyAlignment="1">
      <alignment wrapText="1"/>
    </xf>
    <xf numFmtId="0" fontId="2" fillId="0" borderId="14" xfId="0" applyFont="1" applyBorder="1"/>
    <xf numFmtId="0" fontId="2" fillId="0" borderId="16" xfId="0" applyFont="1" applyBorder="1"/>
    <xf numFmtId="1" fontId="0" fillId="0" borderId="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6" fontId="6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6" fontId="6" fillId="0" borderId="6" xfId="0" applyNumberFormat="1" applyFont="1" applyBorder="1"/>
    <xf numFmtId="1" fontId="0" fillId="0" borderId="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4" borderId="14" xfId="0" applyNumberFormat="1" applyFill="1" applyBorder="1"/>
    <xf numFmtId="1" fontId="0" fillId="4" borderId="6" xfId="0" applyNumberFormat="1" applyFill="1" applyBorder="1"/>
    <xf numFmtId="1" fontId="0" fillId="4" borderId="4" xfId="0" applyNumberFormat="1" applyFill="1" applyBorder="1"/>
    <xf numFmtId="1" fontId="0" fillId="4" borderId="15" xfId="0" applyNumberFormat="1" applyFill="1" applyBorder="1"/>
    <xf numFmtId="1" fontId="0" fillId="0" borderId="14" xfId="0" applyNumberFormat="1" applyBorder="1"/>
    <xf numFmtId="1" fontId="0" fillId="0" borderId="6" xfId="0" applyNumberFormat="1" applyBorder="1"/>
    <xf numFmtId="1" fontId="0" fillId="0" borderId="4" xfId="0" applyNumberFormat="1" applyBorder="1"/>
    <xf numFmtId="1" fontId="0" fillId="0" borderId="15" xfId="0" applyNumberFormat="1" applyBorder="1"/>
    <xf numFmtId="1" fontId="0" fillId="4" borderId="0" xfId="0" applyNumberFormat="1" applyFill="1" applyBorder="1"/>
    <xf numFmtId="1" fontId="0" fillId="4" borderId="6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4" borderId="19" xfId="0" applyNumberFormat="1" applyFill="1" applyBorder="1"/>
    <xf numFmtId="1" fontId="0" fillId="4" borderId="8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0" borderId="12" xfId="0" applyNumberFormat="1" applyBorder="1"/>
    <xf numFmtId="1" fontId="0" fillId="0" borderId="5" xfId="0" applyNumberFormat="1" applyBorder="1"/>
    <xf numFmtId="1" fontId="0" fillId="0" borderId="20" xfId="0" applyNumberFormat="1" applyBorder="1" applyAlignment="1">
      <alignment horizontal="center"/>
    </xf>
    <xf numFmtId="1" fontId="0" fillId="0" borderId="16" xfId="0" applyNumberFormat="1" applyBorder="1"/>
    <xf numFmtId="1" fontId="0" fillId="0" borderId="17" xfId="0" applyNumberFormat="1" applyBorder="1"/>
    <xf numFmtId="1" fontId="0" fillId="0" borderId="21" xfId="0" applyNumberFormat="1" applyBorder="1" applyAlignment="1">
      <alignment horizontal="center"/>
    </xf>
    <xf numFmtId="1" fontId="0" fillId="4" borderId="6" xfId="0" applyNumberFormat="1" applyFont="1" applyFill="1" applyBorder="1" applyAlignment="1">
      <alignment horizontal="center"/>
    </xf>
    <xf numFmtId="1" fontId="0" fillId="0" borderId="18" xfId="0" applyNumberFormat="1" applyBorder="1"/>
    <xf numFmtId="167" fontId="0" fillId="0" borderId="27" xfId="0" applyNumberFormat="1" applyBorder="1"/>
    <xf numFmtId="167" fontId="0" fillId="0" borderId="2" xfId="0" applyNumberFormat="1" applyBorder="1"/>
    <xf numFmtId="167" fontId="0" fillId="0" borderId="30" xfId="0" applyNumberFormat="1" applyBorder="1"/>
    <xf numFmtId="167" fontId="0" fillId="0" borderId="28" xfId="0" applyNumberFormat="1" applyBorder="1"/>
    <xf numFmtId="167" fontId="0" fillId="0" borderId="29" xfId="0" applyNumberFormat="1" applyBorder="1"/>
    <xf numFmtId="167" fontId="0" fillId="0" borderId="31" xfId="0" applyNumberFormat="1" applyBorder="1"/>
    <xf numFmtId="167" fontId="0" fillId="0" borderId="0" xfId="0" applyNumberFormat="1"/>
    <xf numFmtId="167" fontId="0" fillId="0" borderId="0" xfId="1" applyNumberFormat="1" applyFont="1"/>
    <xf numFmtId="167" fontId="0" fillId="0" borderId="6" xfId="0" applyNumberFormat="1" applyBorder="1"/>
    <xf numFmtId="167" fontId="0" fillId="0" borderId="6" xfId="1" applyNumberFormat="1" applyFont="1" applyBorder="1"/>
    <xf numFmtId="167" fontId="0" fillId="0" borderId="15" xfId="0" applyNumberFormat="1" applyBorder="1"/>
    <xf numFmtId="167" fontId="0" fillId="0" borderId="17" xfId="0" applyNumberFormat="1" applyBorder="1"/>
    <xf numFmtId="167" fontId="0" fillId="0" borderId="17" xfId="1" applyNumberFormat="1" applyFont="1" applyBorder="1"/>
    <xf numFmtId="167" fontId="0" fillId="0" borderId="18" xfId="0" applyNumberForma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3" borderId="14" xfId="0" applyFont="1" applyFill="1" applyBorder="1"/>
    <xf numFmtId="0" fontId="9" fillId="3" borderId="6" xfId="0" applyFont="1" applyFill="1" applyBorder="1" applyAlignment="1">
      <alignment wrapText="1"/>
    </xf>
    <xf numFmtId="0" fontId="9" fillId="5" borderId="14" xfId="0" applyFont="1" applyFill="1" applyBorder="1"/>
    <xf numFmtId="0" fontId="9" fillId="5" borderId="6" xfId="0" applyFont="1" applyFill="1" applyBorder="1"/>
    <xf numFmtId="0" fontId="9" fillId="5" borderId="15" xfId="0" applyFont="1" applyFill="1" applyBorder="1"/>
    <xf numFmtId="0" fontId="9" fillId="0" borderId="14" xfId="0" applyFont="1" applyBorder="1"/>
    <xf numFmtId="0" fontId="9" fillId="0" borderId="6" xfId="0" applyFont="1" applyBorder="1"/>
    <xf numFmtId="0" fontId="9" fillId="0" borderId="15" xfId="0" applyFont="1" applyBorder="1"/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9" fillId="0" borderId="0" xfId="0" applyFont="1"/>
    <xf numFmtId="0" fontId="9" fillId="0" borderId="16" xfId="0" applyFont="1" applyBorder="1"/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9" fillId="0" borderId="33" xfId="0" applyFont="1" applyBorder="1"/>
    <xf numFmtId="0" fontId="9" fillId="3" borderId="15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0" borderId="6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/>
    </xf>
    <xf numFmtId="166" fontId="10" fillId="0" borderId="0" xfId="0" applyNumberFormat="1" applyFont="1" applyAlignment="1">
      <alignment horizontal="center"/>
    </xf>
    <xf numFmtId="0" fontId="10" fillId="0" borderId="22" xfId="0" applyFont="1" applyBorder="1"/>
    <xf numFmtId="0" fontId="10" fillId="0" borderId="23" xfId="0" applyFont="1" applyBorder="1" applyAlignment="1">
      <alignment wrapText="1"/>
    </xf>
    <xf numFmtId="166" fontId="10" fillId="0" borderId="23" xfId="0" applyNumberFormat="1" applyFont="1" applyBorder="1" applyAlignment="1">
      <alignment horizontal="center"/>
    </xf>
    <xf numFmtId="166" fontId="10" fillId="0" borderId="24" xfId="0" applyNumberFormat="1" applyFont="1" applyBorder="1" applyAlignment="1">
      <alignment horizontal="center"/>
    </xf>
    <xf numFmtId="0" fontId="10" fillId="3" borderId="14" xfId="0" applyFont="1" applyFill="1" applyBorder="1" applyAlignment="1">
      <alignment wrapText="1"/>
    </xf>
    <xf numFmtId="166" fontId="10" fillId="3" borderId="6" xfId="0" applyNumberFormat="1" applyFont="1" applyFill="1" applyBorder="1" applyAlignment="1">
      <alignment horizontal="center" wrapText="1"/>
    </xf>
    <xf numFmtId="166" fontId="10" fillId="3" borderId="15" xfId="0" applyNumberFormat="1" applyFont="1" applyFill="1" applyBorder="1" applyAlignment="1">
      <alignment horizontal="center" wrapText="1"/>
    </xf>
    <xf numFmtId="0" fontId="10" fillId="0" borderId="14" xfId="0" applyFont="1" applyBorder="1"/>
    <xf numFmtId="166" fontId="10" fillId="0" borderId="6" xfId="0" applyNumberFormat="1" applyFont="1" applyBorder="1" applyAlignment="1">
      <alignment horizontal="center"/>
    </xf>
    <xf numFmtId="166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 applyAlignment="1">
      <alignment wrapText="1"/>
    </xf>
    <xf numFmtId="1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0" fontId="0" fillId="3" borderId="23" xfId="0" applyFill="1" applyBorder="1" applyAlignment="1">
      <alignment wrapText="1"/>
    </xf>
    <xf numFmtId="0" fontId="0" fillId="3" borderId="23" xfId="0" applyFill="1" applyBorder="1"/>
    <xf numFmtId="0" fontId="0" fillId="3" borderId="24" xfId="0" applyFill="1" applyBorder="1"/>
    <xf numFmtId="0" fontId="0" fillId="0" borderId="17" xfId="0" applyNumberFormat="1" applyBorder="1"/>
    <xf numFmtId="9" fontId="0" fillId="0" borderId="0" xfId="0" applyNumberFormat="1"/>
    <xf numFmtId="10" fontId="0" fillId="0" borderId="6" xfId="1" applyNumberFormat="1" applyFont="1" applyBorder="1"/>
    <xf numFmtId="0" fontId="2" fillId="6" borderId="6" xfId="0" applyFont="1" applyFill="1" applyBorder="1"/>
    <xf numFmtId="167" fontId="0" fillId="6" borderId="6" xfId="0" applyNumberFormat="1" applyFill="1" applyBorder="1"/>
    <xf numFmtId="10" fontId="0" fillId="6" borderId="6" xfId="1" applyNumberFormat="1" applyFont="1" applyFill="1" applyBorder="1"/>
    <xf numFmtId="0" fontId="2" fillId="0" borderId="17" xfId="0" applyFont="1" applyBorder="1"/>
    <xf numFmtId="10" fontId="0" fillId="0" borderId="17" xfId="1" applyNumberFormat="1" applyFont="1" applyBorder="1"/>
    <xf numFmtId="0" fontId="0" fillId="3" borderId="23" xfId="0" applyFill="1" applyBorder="1" applyAlignment="1">
      <alignment horizontal="left" wrapText="1"/>
    </xf>
    <xf numFmtId="0" fontId="0" fillId="6" borderId="15" xfId="0" applyFill="1" applyBorder="1"/>
    <xf numFmtId="10" fontId="0" fillId="0" borderId="6" xfId="1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67" fontId="0" fillId="0" borderId="6" xfId="0" applyNumberFormat="1" applyBorder="1"/>
    <xf numFmtId="167" fontId="0" fillId="0" borderId="17" xfId="0" applyNumberFormat="1" applyBorder="1"/>
    <xf numFmtId="167" fontId="0" fillId="0" borderId="6" xfId="0" applyNumberFormat="1" applyBorder="1" applyAlignment="1">
      <alignment horizontal="center"/>
    </xf>
    <xf numFmtId="167" fontId="0" fillId="6" borderId="6" xfId="0" applyNumberFormat="1" applyFill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33" xfId="0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2" fillId="0" borderId="2" xfId="0" applyFont="1" applyFill="1" applyBorder="1"/>
    <xf numFmtId="10" fontId="0" fillId="0" borderId="6" xfId="1" applyNumberFormat="1" applyFont="1" applyBorder="1" applyAlignment="1">
      <alignment horizontal="center"/>
    </xf>
    <xf numFmtId="44" fontId="0" fillId="0" borderId="6" xfId="5" applyFont="1" applyBorder="1" applyAlignment="1">
      <alignment horizontal="center"/>
    </xf>
    <xf numFmtId="44" fontId="0" fillId="0" borderId="15" xfId="5" applyFont="1" applyBorder="1" applyAlignment="1">
      <alignment horizontal="center"/>
    </xf>
    <xf numFmtId="44" fontId="0" fillId="6" borderId="6" xfId="5" applyFont="1" applyFill="1" applyBorder="1" applyAlignment="1">
      <alignment horizontal="center"/>
    </xf>
    <xf numFmtId="44" fontId="0" fillId="6" borderId="15" xfId="5" applyFont="1" applyFill="1" applyBorder="1" applyAlignment="1">
      <alignment horizontal="center"/>
    </xf>
    <xf numFmtId="44" fontId="0" fillId="0" borderId="17" xfId="5" applyFont="1" applyBorder="1" applyAlignment="1">
      <alignment horizontal="center"/>
    </xf>
    <xf numFmtId="44" fontId="0" fillId="0" borderId="18" xfId="5" applyFont="1" applyBorder="1" applyAlignment="1">
      <alignment horizontal="center"/>
    </xf>
    <xf numFmtId="0" fontId="2" fillId="0" borderId="0" xfId="0" applyFont="1" applyFill="1" applyBorder="1"/>
    <xf numFmtId="0" fontId="11" fillId="3" borderId="4" xfId="0" applyFont="1" applyFill="1" applyBorder="1"/>
    <xf numFmtId="0" fontId="0" fillId="3" borderId="3" xfId="0" applyFill="1" applyBorder="1"/>
    <xf numFmtId="0" fontId="0" fillId="3" borderId="40" xfId="0" applyFill="1" applyBorder="1"/>
    <xf numFmtId="0" fontId="0" fillId="3" borderId="36" xfId="0" applyFill="1" applyBorder="1" applyAlignment="1"/>
    <xf numFmtId="0" fontId="0" fillId="0" borderId="39" xfId="0" applyBorder="1" applyAlignment="1"/>
    <xf numFmtId="0" fontId="0" fillId="3" borderId="38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3" borderId="0" xfId="0" applyFill="1" applyBorder="1" applyAlignment="1"/>
    <xf numFmtId="0" fontId="0" fillId="0" borderId="34" xfId="0" applyBorder="1" applyAlignment="1"/>
    <xf numFmtId="6" fontId="15" fillId="8" borderId="0" xfId="0" applyNumberFormat="1" applyFont="1" applyFill="1" applyAlignment="1">
      <alignment horizontal="center" vertical="center"/>
    </xf>
    <xf numFmtId="6" fontId="15" fillId="0" borderId="0" xfId="0" applyNumberFormat="1" applyFont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0" fillId="0" borderId="42" xfId="0" applyBorder="1" applyAlignment="1">
      <alignment vertical="top"/>
    </xf>
    <xf numFmtId="0" fontId="12" fillId="7" borderId="41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13" fillId="7" borderId="42" xfId="0" applyFont="1" applyFill="1" applyBorder="1" applyAlignment="1">
      <alignment horizontal="center" vertical="center" wrapText="1"/>
    </xf>
    <xf numFmtId="0" fontId="13" fillId="7" borderId="42" xfId="0" applyFont="1" applyFill="1" applyBorder="1" applyAlignment="1">
      <alignment horizontal="center" wrapText="1"/>
    </xf>
    <xf numFmtId="0" fontId="15" fillId="8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3" fillId="7" borderId="0" xfId="0" applyFont="1" applyFill="1" applyAlignment="1"/>
    <xf numFmtId="0" fontId="13" fillId="7" borderId="42" xfId="0" applyFont="1" applyFill="1" applyBorder="1" applyAlignment="1"/>
    <xf numFmtId="0" fontId="13" fillId="7" borderId="0" xfId="0" applyFont="1" applyFill="1" applyAlignment="1">
      <alignment horizontal="center" wrapText="1"/>
    </xf>
  </cellXfs>
  <cellStyles count="6">
    <cellStyle name="Currency" xfId="5" builtinId="4"/>
    <cellStyle name="Normal" xfId="0" builtinId="0"/>
    <cellStyle name="Normal 2" xfId="2"/>
    <cellStyle name="Normal 8" xfId="3"/>
    <cellStyle name="Normal 9" xfId="4"/>
    <cellStyle name="Percent" xfId="1" builtinId="5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78 Year NPV</a:t>
            </a:r>
            <a:r>
              <a:rPr lang="en-US" baseline="0"/>
              <a:t> Relative to All Gas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'NPV- Gas 0'!$B$2:$B$16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'NPV- Gas 0'!$C$2:$C$16</c:f>
              <c:numCache>
                <c:formatCode>"$"#,##0</c:formatCode>
                <c:ptCount val="15"/>
                <c:pt idx="0">
                  <c:v>0</c:v>
                </c:pt>
                <c:pt idx="1">
                  <c:v>887.02225024559993</c:v>
                </c:pt>
                <c:pt idx="2">
                  <c:v>-775.26316014475378</c:v>
                </c:pt>
                <c:pt idx="3">
                  <c:v>1346.4896130603947</c:v>
                </c:pt>
                <c:pt idx="4">
                  <c:v>1096.5847110209797</c:v>
                </c:pt>
                <c:pt idx="5">
                  <c:v>1090.8433029777643</c:v>
                </c:pt>
                <c:pt idx="6">
                  <c:v>738.25404614255376</c:v>
                </c:pt>
                <c:pt idx="7">
                  <c:v>783.61637265563149</c:v>
                </c:pt>
                <c:pt idx="8">
                  <c:v>530.85255976664985</c:v>
                </c:pt>
                <c:pt idx="9">
                  <c:v>805.91952252983447</c:v>
                </c:pt>
                <c:pt idx="10">
                  <c:v>1215.1073489307778</c:v>
                </c:pt>
                <c:pt idx="11">
                  <c:v>1360.1075683895037</c:v>
                </c:pt>
                <c:pt idx="12">
                  <c:v>1294.5301896398191</c:v>
                </c:pt>
                <c:pt idx="13">
                  <c:v>1696.0133525311603</c:v>
                </c:pt>
                <c:pt idx="14">
                  <c:v>1426.6184377407726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227008"/>
        <c:axId val="255228544"/>
      </c:barChart>
      <c:catAx>
        <c:axId val="255227008"/>
        <c:scaling>
          <c:orientation val="minMax"/>
        </c:scaling>
        <c:delete val="0"/>
        <c:axPos val="l"/>
        <c:majorTickMark val="out"/>
        <c:minorTickMark val="none"/>
        <c:tickLblPos val="low"/>
        <c:crossAx val="255228544"/>
        <c:crosses val="autoZero"/>
        <c:auto val="1"/>
        <c:lblAlgn val="ctr"/>
        <c:lblOffset val="100"/>
        <c:noMultiLvlLbl val="0"/>
      </c:catAx>
      <c:valAx>
        <c:axId val="255228544"/>
        <c:scaling>
          <c:orientation val="minMax"/>
          <c:max val="2000"/>
          <c:min val="-2000"/>
        </c:scaling>
        <c:delete val="0"/>
        <c:axPos val="b"/>
        <c:majorGridlines/>
        <c:numFmt formatCode="&quot;$&quot;#,##0" sourceLinked="1"/>
        <c:majorTickMark val="out"/>
        <c:minorTickMark val="none"/>
        <c:tickLblPos val="nextTo"/>
        <c:crossAx val="25522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50 Year NPV Relative</a:t>
            </a:r>
            <a:r>
              <a:rPr lang="en-US" baseline="0"/>
              <a:t> to All Gas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'NPV- Gas 0'!$E$1</c:f>
              <c:strCache>
                <c:ptCount val="1"/>
                <c:pt idx="0">
                  <c:v>50 NPV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'NPV- Gas 0'!$D$2:$D$16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'NPV- Gas 0'!$E$2:$E$16</c:f>
              <c:numCache>
                <c:formatCode>"$"#,##0</c:formatCode>
                <c:ptCount val="15"/>
                <c:pt idx="0">
                  <c:v>0</c:v>
                </c:pt>
                <c:pt idx="1">
                  <c:v>477.44155826673477</c:v>
                </c:pt>
                <c:pt idx="2">
                  <c:v>-844.80095790044288</c:v>
                </c:pt>
                <c:pt idx="3">
                  <c:v>916.81086007663544</c:v>
                </c:pt>
                <c:pt idx="4">
                  <c:v>694.30524308594249</c:v>
                </c:pt>
                <c:pt idx="5">
                  <c:v>657.19820317294443</c:v>
                </c:pt>
                <c:pt idx="6">
                  <c:v>178.08245985894609</c:v>
                </c:pt>
                <c:pt idx="7">
                  <c:v>174.23120046576514</c:v>
                </c:pt>
                <c:pt idx="8">
                  <c:v>-62.083074475091962</c:v>
                </c:pt>
                <c:pt idx="9">
                  <c:v>-111.60343880717619</c:v>
                </c:pt>
                <c:pt idx="10">
                  <c:v>263.68870454573289</c:v>
                </c:pt>
                <c:pt idx="11">
                  <c:v>365.39433341887707</c:v>
                </c:pt>
                <c:pt idx="12">
                  <c:v>374.47757905155231</c:v>
                </c:pt>
                <c:pt idx="13">
                  <c:v>713.60884334305092</c:v>
                </c:pt>
                <c:pt idx="14">
                  <c:v>445.22077572187573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249792"/>
        <c:axId val="255403136"/>
      </c:barChart>
      <c:catAx>
        <c:axId val="255249792"/>
        <c:scaling>
          <c:orientation val="minMax"/>
        </c:scaling>
        <c:delete val="0"/>
        <c:axPos val="l"/>
        <c:majorTickMark val="out"/>
        <c:minorTickMark val="none"/>
        <c:tickLblPos val="low"/>
        <c:crossAx val="255403136"/>
        <c:crosses val="autoZero"/>
        <c:auto val="1"/>
        <c:lblAlgn val="ctr"/>
        <c:lblOffset val="100"/>
        <c:noMultiLvlLbl val="0"/>
      </c:catAx>
      <c:valAx>
        <c:axId val="255403136"/>
        <c:scaling>
          <c:orientation val="minMax"/>
          <c:max val="2000"/>
          <c:min val="-2000"/>
        </c:scaling>
        <c:delete val="0"/>
        <c:axPos val="b"/>
        <c:majorGridlines/>
        <c:numFmt formatCode="&quot;$&quot;#,##0" sourceLinked="1"/>
        <c:majorTickMark val="out"/>
        <c:minorTickMark val="none"/>
        <c:tickLblPos val="nextTo"/>
        <c:crossAx val="25524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35 Year NPV Relative</a:t>
            </a:r>
            <a:r>
              <a:rPr lang="en-US" baseline="0"/>
              <a:t> to All Gas</a:t>
            </a:r>
            <a:endParaRPr lang="en-US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'NPV- Gas 0'!$G$1</c:f>
              <c:strCache>
                <c:ptCount val="1"/>
                <c:pt idx="0">
                  <c:v>35 NPV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'NPV- Gas 0'!$F$2:$F$16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'NPV- Gas 0'!$G$2:$G$16</c:f>
              <c:numCache>
                <c:formatCode>"$"#,##0</c:formatCode>
                <c:ptCount val="15"/>
                <c:pt idx="0">
                  <c:v>0</c:v>
                </c:pt>
                <c:pt idx="1">
                  <c:v>-190.93271854057139</c:v>
                </c:pt>
                <c:pt idx="2">
                  <c:v>-908.41861531400127</c:v>
                </c:pt>
                <c:pt idx="3">
                  <c:v>254.29096058668506</c:v>
                </c:pt>
                <c:pt idx="4">
                  <c:v>161.08331785015343</c:v>
                </c:pt>
                <c:pt idx="5">
                  <c:v>-20.532528146851746</c:v>
                </c:pt>
                <c:pt idx="6">
                  <c:v>-686.13204220705984</c:v>
                </c:pt>
                <c:pt idx="7">
                  <c:v>-716.41227733106007</c:v>
                </c:pt>
                <c:pt idx="8">
                  <c:v>-1031.4906479831966</c:v>
                </c:pt>
                <c:pt idx="9">
                  <c:v>-1501.4176436994289</c:v>
                </c:pt>
                <c:pt idx="10">
                  <c:v>-1087.0148804161458</c:v>
                </c:pt>
                <c:pt idx="11">
                  <c:v>-1118.6719084908814</c:v>
                </c:pt>
                <c:pt idx="12">
                  <c:v>-1019.3482581922199</c:v>
                </c:pt>
                <c:pt idx="13">
                  <c:v>-766.26418610198152</c:v>
                </c:pt>
                <c:pt idx="14">
                  <c:v>-1031.7619379921871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20288"/>
        <c:axId val="255421824"/>
      </c:barChart>
      <c:catAx>
        <c:axId val="255420288"/>
        <c:scaling>
          <c:orientation val="minMax"/>
        </c:scaling>
        <c:delete val="0"/>
        <c:axPos val="l"/>
        <c:majorTickMark val="out"/>
        <c:minorTickMark val="none"/>
        <c:tickLblPos val="low"/>
        <c:crossAx val="255421824"/>
        <c:crosses val="autoZero"/>
        <c:auto val="1"/>
        <c:lblAlgn val="ctr"/>
        <c:lblOffset val="100"/>
        <c:noMultiLvlLbl val="0"/>
      </c:catAx>
      <c:valAx>
        <c:axId val="255421824"/>
        <c:scaling>
          <c:orientation val="minMax"/>
          <c:max val="2000"/>
          <c:min val="-2000"/>
        </c:scaling>
        <c:delete val="0"/>
        <c:axPos val="b"/>
        <c:majorGridlines/>
        <c:numFmt formatCode="&quot;$&quot;#,##0" sourceLinked="1"/>
        <c:majorTickMark val="out"/>
        <c:minorTickMark val="none"/>
        <c:tickLblPos val="nextTo"/>
        <c:crossAx val="25542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20 Year NPV Relative to All Gas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'NPV- Gas 0'!$I$1</c:f>
              <c:strCache>
                <c:ptCount val="1"/>
                <c:pt idx="0">
                  <c:v>20 NPV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0"/>
              <c:delete val="1"/>
            </c:dLbl>
            <c:numFmt formatCode="_(&quot;$&quot;* #,##0_);_(&quot;$&quot;* \(#,##0\);_(&quot;$&quot;* &quot;-&quot;_);_(@_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'NPV- Gas 0'!$H$2:$H$16</c:f>
              <c:strCache>
                <c:ptCount val="15"/>
                <c:pt idx="0">
                  <c:v>1 All Gas</c:v>
                </c:pt>
                <c:pt idx="1">
                  <c:v>2 K22/Gas</c:v>
                </c:pt>
                <c:pt idx="2">
                  <c:v>3 Wind/Gas</c:v>
                </c:pt>
                <c:pt idx="3">
                  <c:v>4 K19/Gas24/250MW</c:v>
                </c:pt>
                <c:pt idx="4">
                  <c:v>5 K19/Gas25/750MW (WPS)</c:v>
                </c:pt>
                <c:pt idx="5">
                  <c:v>6 K19/Gas31/750MW</c:v>
                </c:pt>
                <c:pt idx="6">
                  <c:v>7 SCGT/C26</c:v>
                </c:pt>
                <c:pt idx="7">
                  <c:v>8 CCGT/C26</c:v>
                </c:pt>
                <c:pt idx="8">
                  <c:v>9 Wind/C26</c:v>
                </c:pt>
                <c:pt idx="9">
                  <c:v>10 K22/C29</c:v>
                </c:pt>
                <c:pt idx="10">
                  <c:v>11 K19/C31/250MW</c:v>
                </c:pt>
                <c:pt idx="11">
                  <c:v>12 K19/C31/750MW</c:v>
                </c:pt>
                <c:pt idx="12">
                  <c:v>13 K19/C25/250MW</c:v>
                </c:pt>
                <c:pt idx="13">
                  <c:v>14 K19/C25/750 (WPS)</c:v>
                </c:pt>
                <c:pt idx="14">
                  <c:v>15 K19/C25/750MW</c:v>
                </c:pt>
              </c:strCache>
            </c:strRef>
          </c:cat>
          <c:val>
            <c:numRef>
              <c:f>'NPV- Gas 0'!$I$2:$I$16</c:f>
              <c:numCache>
                <c:formatCode>"$"#,##0</c:formatCode>
                <c:ptCount val="15"/>
                <c:pt idx="0">
                  <c:v>0</c:v>
                </c:pt>
                <c:pt idx="1">
                  <c:v>-1394.4220192933947</c:v>
                </c:pt>
                <c:pt idx="2">
                  <c:v>-813.98488832189241</c:v>
                </c:pt>
                <c:pt idx="3">
                  <c:v>-1075.5022722769766</c:v>
                </c:pt>
                <c:pt idx="4">
                  <c:v>-1302.4325083368597</c:v>
                </c:pt>
                <c:pt idx="5">
                  <c:v>-1322.7101655027832</c:v>
                </c:pt>
                <c:pt idx="6">
                  <c:v>-2508.1298427260849</c:v>
                </c:pt>
                <c:pt idx="7">
                  <c:v>-2633.3740084125234</c:v>
                </c:pt>
                <c:pt idx="8">
                  <c:v>-2776.8313593395019</c:v>
                </c:pt>
                <c:pt idx="9">
                  <c:v>-4247.132584680362</c:v>
                </c:pt>
                <c:pt idx="10">
                  <c:v>-4041.278686115701</c:v>
                </c:pt>
                <c:pt idx="11">
                  <c:v>-4182.0407525914661</c:v>
                </c:pt>
                <c:pt idx="12">
                  <c:v>-3898.5374392001158</c:v>
                </c:pt>
                <c:pt idx="13">
                  <c:v>-3886.9287127282882</c:v>
                </c:pt>
                <c:pt idx="14">
                  <c:v>-4116.6845475935552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469440"/>
        <c:axId val="255470976"/>
      </c:barChart>
      <c:catAx>
        <c:axId val="255469440"/>
        <c:scaling>
          <c:orientation val="minMax"/>
        </c:scaling>
        <c:delete val="0"/>
        <c:axPos val="l"/>
        <c:majorTickMark val="out"/>
        <c:minorTickMark val="none"/>
        <c:tickLblPos val="low"/>
        <c:crossAx val="255470976"/>
        <c:crosses val="autoZero"/>
        <c:auto val="1"/>
        <c:lblAlgn val="ctr"/>
        <c:lblOffset val="100"/>
        <c:noMultiLvlLbl val="0"/>
      </c:catAx>
      <c:valAx>
        <c:axId val="255470976"/>
        <c:scaling>
          <c:orientation val="minMax"/>
        </c:scaling>
        <c:delete val="0"/>
        <c:axPos val="b"/>
        <c:majorGridlines/>
        <c:numFmt formatCode="&quot;$&quot;#,##0" sourceLinked="1"/>
        <c:majorTickMark val="out"/>
        <c:minorTickMark val="none"/>
        <c:tickLblPos val="nextTo"/>
        <c:crossAx val="25546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</xdr:row>
      <xdr:rowOff>104775</xdr:rowOff>
    </xdr:from>
    <xdr:to>
      <xdr:col>16</xdr:col>
      <xdr:colOff>381000</xdr:colOff>
      <xdr:row>23</xdr:row>
      <xdr:rowOff>90488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23</xdr:row>
      <xdr:rowOff>66674</xdr:rowOff>
    </xdr:from>
    <xdr:to>
      <xdr:col>16</xdr:col>
      <xdr:colOff>381000</xdr:colOff>
      <xdr:row>45</xdr:row>
      <xdr:rowOff>57149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45</xdr:row>
      <xdr:rowOff>76200</xdr:rowOff>
    </xdr:from>
    <xdr:to>
      <xdr:col>16</xdr:col>
      <xdr:colOff>400049</xdr:colOff>
      <xdr:row>69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180974</xdr:colOff>
      <xdr:row>69</xdr:row>
      <xdr:rowOff>114299</xdr:rowOff>
    </xdr:from>
    <xdr:to>
      <xdr:col>16</xdr:col>
      <xdr:colOff>419099</xdr:colOff>
      <xdr:row>90</xdr:row>
      <xdr:rowOff>161924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B14" workbookViewId="0">
      <selection activeCell="L23" sqref="L23"/>
    </sheetView>
  </sheetViews>
  <sheetFormatPr defaultColWidth="9.140625" defaultRowHeight="15"/>
  <cols>
    <col min="1" max="1" width="8.42578125" style="23" customWidth="1"/>
    <col min="2" max="2" width="23.85546875" style="23" bestFit="1" customWidth="1"/>
    <col min="3" max="6" width="11.85546875" style="23" customWidth="1"/>
    <col min="7" max="8" width="12.28515625" style="23" customWidth="1"/>
    <col min="9" max="9" width="9.140625" style="23" customWidth="1"/>
    <col min="10" max="16384" width="9.140625" style="23"/>
  </cols>
  <sheetData>
    <row r="1" spans="1:8" ht="16.5" customHeight="1">
      <c r="A1" s="254" t="s">
        <v>9</v>
      </c>
    </row>
    <row r="2" spans="1:8" ht="18.75" customHeight="1">
      <c r="A2" s="257"/>
      <c r="B2" s="248" t="s">
        <v>162</v>
      </c>
      <c r="C2" s="249"/>
      <c r="D2" s="249"/>
      <c r="E2" s="249"/>
      <c r="F2" s="249"/>
      <c r="G2" s="249"/>
      <c r="H2" s="250"/>
    </row>
    <row r="3" spans="1:8">
      <c r="A3" s="235">
        <v>7</v>
      </c>
      <c r="B3" s="259" t="s">
        <v>0</v>
      </c>
      <c r="C3" s="253" t="s">
        <v>159</v>
      </c>
      <c r="D3" s="254"/>
      <c r="E3" s="254"/>
      <c r="F3" s="255"/>
      <c r="G3" s="251" t="s">
        <v>160</v>
      </c>
      <c r="H3" s="252"/>
    </row>
    <row r="4" spans="1:8" ht="30">
      <c r="A4" s="235">
        <v>8</v>
      </c>
      <c r="B4" s="260"/>
      <c r="C4" s="256"/>
      <c r="D4" s="257"/>
      <c r="E4" s="257"/>
      <c r="F4" s="258"/>
      <c r="G4" s="237" t="s">
        <v>156</v>
      </c>
      <c r="H4" s="238" t="s">
        <v>157</v>
      </c>
    </row>
    <row r="5" spans="1:8">
      <c r="A5" s="235">
        <v>9</v>
      </c>
      <c r="B5" s="109" t="s">
        <v>101</v>
      </c>
      <c r="C5" s="232">
        <f ca="1">'NPV Reference'!F8-'Transmission Table'!$C$16</f>
        <v>-2508.1298427260849</v>
      </c>
      <c r="D5" s="232">
        <f ca="1">'NPV Reference'!E8-'Transmission Table'!$D$16</f>
        <v>-686.13204220705984</v>
      </c>
      <c r="E5" s="232">
        <f ca="1">'NPV Reference'!D8-$E$16</f>
        <v>178.08245985894609</v>
      </c>
      <c r="F5" s="232">
        <f ca="1">'NPV Reference'!C8-'Transmission Table'!$F$16</f>
        <v>738.25404614255376</v>
      </c>
      <c r="G5" s="240" t="s">
        <v>158</v>
      </c>
      <c r="H5" s="240" t="s">
        <v>158</v>
      </c>
    </row>
    <row r="6" spans="1:8">
      <c r="A6" s="235">
        <v>10</v>
      </c>
      <c r="B6" s="109" t="s">
        <v>102</v>
      </c>
      <c r="C6" s="232">
        <f ca="1">'NPV Reference'!F9-'Transmission Table'!$C$16</f>
        <v>-2633.3740084125234</v>
      </c>
      <c r="D6" s="232">
        <f ca="1">'NPV Reference'!E9-'Transmission Table'!$D$16</f>
        <v>-716.41227733106007</v>
      </c>
      <c r="E6" s="232">
        <f ca="1">'NPV Reference'!D9-$E$16</f>
        <v>174.23120046576514</v>
      </c>
      <c r="F6" s="232">
        <f ca="1">'NPV Reference'!C9-'Transmission Table'!$F$16</f>
        <v>783.61637265563149</v>
      </c>
      <c r="G6" s="240" t="s">
        <v>158</v>
      </c>
      <c r="H6" s="240" t="s">
        <v>158</v>
      </c>
    </row>
    <row r="7" spans="1:8">
      <c r="A7" s="235">
        <v>11</v>
      </c>
      <c r="B7" s="109" t="s">
        <v>103</v>
      </c>
      <c r="C7" s="232">
        <f ca="1">'NPV Reference'!F10-'Transmission Table'!$C$16</f>
        <v>-2776.8313593395019</v>
      </c>
      <c r="D7" s="232">
        <f ca="1">'NPV Reference'!E10-'Transmission Table'!$D$16</f>
        <v>-1031.4906479831966</v>
      </c>
      <c r="E7" s="232">
        <f ca="1">'NPV Reference'!D10-$E$16</f>
        <v>-62.083074475091962</v>
      </c>
      <c r="F7" s="232">
        <f ca="1">'NPV Reference'!C10-'Transmission Table'!$F$16</f>
        <v>530.85255976664985</v>
      </c>
      <c r="G7" s="240" t="s">
        <v>158</v>
      </c>
      <c r="H7" s="240" t="s">
        <v>158</v>
      </c>
    </row>
    <row r="8" spans="1:8">
      <c r="A8" s="235">
        <v>12</v>
      </c>
      <c r="B8" s="109" t="s">
        <v>104</v>
      </c>
      <c r="C8" s="232">
        <f ca="1">'NPV Reference'!F11-'Transmission Table'!$C$16</f>
        <v>-4247.132584680362</v>
      </c>
      <c r="D8" s="232">
        <f ca="1">'NPV Reference'!E11-'Transmission Table'!$D$16</f>
        <v>-1501.4176436994289</v>
      </c>
      <c r="E8" s="232">
        <f ca="1">'NPV Reference'!D11-$E$16</f>
        <v>-111.60343880717619</v>
      </c>
      <c r="F8" s="232">
        <f ca="1">'NPV Reference'!C11-'Transmission Table'!$F$16</f>
        <v>805.91952252983447</v>
      </c>
      <c r="G8" s="241">
        <v>-452.27999999999975</v>
      </c>
      <c r="H8" s="241">
        <v>-327.82999999999993</v>
      </c>
    </row>
    <row r="9" spans="1:8">
      <c r="A9" s="235">
        <v>13</v>
      </c>
      <c r="B9" s="109" t="s">
        <v>105</v>
      </c>
      <c r="C9" s="232">
        <f ca="1">'NPV Reference'!F12-'Transmission Table'!$C$16</f>
        <v>-4041.278686115701</v>
      </c>
      <c r="D9" s="232">
        <f ca="1">'NPV Reference'!E12-'Transmission Table'!$D$16</f>
        <v>-1087.0148804161458</v>
      </c>
      <c r="E9" s="232">
        <f ca="1">'NPV Reference'!D12-$E$16</f>
        <v>263.68870454573289</v>
      </c>
      <c r="F9" s="232">
        <f ca="1">'NPV Reference'!C12-'Transmission Table'!$F$16</f>
        <v>1215.1073489307778</v>
      </c>
      <c r="G9" s="241">
        <v>-409.79999999999973</v>
      </c>
      <c r="H9" s="242">
        <v>-297</v>
      </c>
    </row>
    <row r="10" spans="1:8">
      <c r="A10" s="235">
        <v>14</v>
      </c>
      <c r="B10" s="109" t="s">
        <v>106</v>
      </c>
      <c r="C10" s="232">
        <f ca="1">'NPV Reference'!F13-'Transmission Table'!$C$16</f>
        <v>-4182.0407525914661</v>
      </c>
      <c r="D10" s="232">
        <f ca="1">'NPV Reference'!E13-'Transmission Table'!$D$16</f>
        <v>-1118.6719084908814</v>
      </c>
      <c r="E10" s="232">
        <f ca="1">'NPV Reference'!D13-$E$16</f>
        <v>365.39433341887707</v>
      </c>
      <c r="F10" s="232">
        <f ca="1">'NPV Reference'!C13-'Transmission Table'!$F$16</f>
        <v>1360.1075683895037</v>
      </c>
      <c r="G10" s="241">
        <v>-409.79999999999973</v>
      </c>
      <c r="H10" s="242">
        <v>-297</v>
      </c>
    </row>
    <row r="11" spans="1:8" ht="15.75" thickBot="1">
      <c r="A11" s="236">
        <v>15</v>
      </c>
      <c r="B11" s="109" t="s">
        <v>107</v>
      </c>
      <c r="C11" s="232">
        <f ca="1">'NPV Reference'!F14-'Transmission Table'!$C$16</f>
        <v>-3898.5374392001158</v>
      </c>
      <c r="D11" s="232">
        <f ca="1">'NPV Reference'!E14-'Transmission Table'!$D$16</f>
        <v>-1019.3482581922199</v>
      </c>
      <c r="E11" s="232">
        <f ca="1">'NPV Reference'!D14-$E$16</f>
        <v>374.47757905155231</v>
      </c>
      <c r="F11" s="232">
        <f ca="1">'NPV Reference'!C14-'Transmission Table'!$F$16</f>
        <v>1294.5301896398191</v>
      </c>
      <c r="G11" s="241">
        <v>-550.79999999999973</v>
      </c>
      <c r="H11" s="242">
        <v>-399.19999999999982</v>
      </c>
    </row>
    <row r="12" spans="1:8">
      <c r="B12" s="221" t="s">
        <v>108</v>
      </c>
      <c r="C12" s="233">
        <f ca="1">'NPV Reference'!F15-'Transmission Table'!$C$16</f>
        <v>-3886.9287127282882</v>
      </c>
      <c r="D12" s="233">
        <f ca="1">'NPV Reference'!E15-'Transmission Table'!$D$16</f>
        <v>-766.26418610198152</v>
      </c>
      <c r="E12" s="233">
        <f ca="1">'NPV Reference'!D15-$E$16</f>
        <v>713.60884334305092</v>
      </c>
      <c r="F12" s="233">
        <f ca="1">'NPV Reference'!C15-'Transmission Table'!$F$16</f>
        <v>1696.0133525311603</v>
      </c>
      <c r="G12" s="243">
        <v>-550.79999999999973</v>
      </c>
      <c r="H12" s="244">
        <v>-399.19999999999982</v>
      </c>
    </row>
    <row r="13" spans="1:8" ht="15.75" thickBot="1">
      <c r="B13" s="224" t="s">
        <v>109</v>
      </c>
      <c r="C13" s="234">
        <f ca="1">'NPV Reference'!F16-'Transmission Table'!$C$16</f>
        <v>-4116.6845475935552</v>
      </c>
      <c r="D13" s="234">
        <f ca="1">'NPV Reference'!E16-'Transmission Table'!$D$16</f>
        <v>-1031.7619379921871</v>
      </c>
      <c r="E13" s="234">
        <f ca="1">'NPV Reference'!D16-$E$16</f>
        <v>445.22077572187573</v>
      </c>
      <c r="F13" s="234">
        <f ca="1">'NPV Reference'!C16-'Transmission Table'!$F$16</f>
        <v>1426.6184377407726</v>
      </c>
      <c r="G13" s="245">
        <v>-550.79999999999973</v>
      </c>
      <c r="H13" s="246">
        <v>-399.19999999999982</v>
      </c>
    </row>
    <row r="14" spans="1:8">
      <c r="A14" s="23" t="s">
        <v>37</v>
      </c>
      <c r="B14" s="239" t="s">
        <v>161</v>
      </c>
    </row>
    <row r="15" spans="1:8">
      <c r="B15" s="247"/>
    </row>
    <row r="16" spans="1:8">
      <c r="B16" s="23" t="s">
        <v>1</v>
      </c>
      <c r="C16" s="158">
        <v>-85.762900772400883</v>
      </c>
      <c r="D16" s="158">
        <v>-2274.0629982579148</v>
      </c>
      <c r="E16" s="159">
        <v>-3666.4899168996526</v>
      </c>
      <c r="F16" s="158">
        <v>-4617.3996475133645</v>
      </c>
    </row>
    <row r="18" spans="2:8" ht="15.75" thickBot="1"/>
    <row r="19" spans="2:8" ht="16.5" thickTop="1">
      <c r="B19" s="265" t="s">
        <v>162</v>
      </c>
      <c r="C19" s="265"/>
      <c r="D19" s="265"/>
      <c r="E19" s="265"/>
      <c r="F19" s="265"/>
      <c r="G19" s="265"/>
      <c r="H19" s="265"/>
    </row>
    <row r="20" spans="2:8" ht="58.5" customHeight="1">
      <c r="B20" s="271" t="s">
        <v>0</v>
      </c>
      <c r="C20" s="273" t="s">
        <v>167</v>
      </c>
      <c r="D20" s="273"/>
      <c r="E20" s="273"/>
      <c r="F20" s="273"/>
      <c r="G20" s="266" t="s">
        <v>160</v>
      </c>
      <c r="H20" s="266"/>
    </row>
    <row r="21" spans="2:8" ht="33.75" thickBot="1">
      <c r="B21" s="272"/>
      <c r="C21" s="268" t="s">
        <v>163</v>
      </c>
      <c r="D21" s="268" t="s">
        <v>166</v>
      </c>
      <c r="E21" s="268" t="s">
        <v>164</v>
      </c>
      <c r="F21" s="268" t="s">
        <v>165</v>
      </c>
      <c r="G21" s="267" t="s">
        <v>156</v>
      </c>
      <c r="H21" s="267" t="s">
        <v>157</v>
      </c>
    </row>
    <row r="22" spans="2:8" ht="17.25" thickTop="1">
      <c r="B22" s="269" t="s">
        <v>101</v>
      </c>
      <c r="C22" s="261">
        <f ca="1">C5</f>
        <v>-2508.1298427260849</v>
      </c>
      <c r="D22" s="261">
        <f t="shared" ref="D22:G22" ca="1" si="0">D5</f>
        <v>-686.13204220705984</v>
      </c>
      <c r="E22" s="261">
        <f t="shared" ca="1" si="0"/>
        <v>178.08245985894609</v>
      </c>
      <c r="F22" s="261">
        <f t="shared" ca="1" si="0"/>
        <v>738.25404614255376</v>
      </c>
      <c r="G22" s="261" t="str">
        <f t="shared" si="0"/>
        <v>No impact</v>
      </c>
      <c r="H22" s="261" t="str">
        <f t="shared" ref="H22" si="1">H5</f>
        <v>No impact</v>
      </c>
    </row>
    <row r="23" spans="2:8" ht="16.5">
      <c r="B23" s="270" t="s">
        <v>102</v>
      </c>
      <c r="C23" s="262">
        <f ca="1">C6</f>
        <v>-2633.3740084125234</v>
      </c>
      <c r="D23" s="262">
        <f t="shared" ref="D23:G23" ca="1" si="2">D6</f>
        <v>-716.41227733106007</v>
      </c>
      <c r="E23" s="262">
        <f t="shared" ca="1" si="2"/>
        <v>174.23120046576514</v>
      </c>
      <c r="F23" s="262">
        <f t="shared" ca="1" si="2"/>
        <v>783.61637265563149</v>
      </c>
      <c r="G23" s="262" t="str">
        <f t="shared" si="2"/>
        <v>No impact</v>
      </c>
      <c r="H23" s="262" t="str">
        <f t="shared" ref="H23" si="3">H6</f>
        <v>No impact</v>
      </c>
    </row>
    <row r="24" spans="2:8" ht="16.5">
      <c r="B24" s="269" t="s">
        <v>103</v>
      </c>
      <c r="C24" s="261">
        <f ca="1">C7</f>
        <v>-2776.8313593395019</v>
      </c>
      <c r="D24" s="261">
        <f t="shared" ref="D24:G24" ca="1" si="4">D7</f>
        <v>-1031.4906479831966</v>
      </c>
      <c r="E24" s="261">
        <f t="shared" ca="1" si="4"/>
        <v>-62.083074475091962</v>
      </c>
      <c r="F24" s="261">
        <f t="shared" ca="1" si="4"/>
        <v>530.85255976664985</v>
      </c>
      <c r="G24" s="261" t="str">
        <f t="shared" si="4"/>
        <v>No impact</v>
      </c>
      <c r="H24" s="261" t="str">
        <f t="shared" ref="H24" si="5">H7</f>
        <v>No impact</v>
      </c>
    </row>
    <row r="25" spans="2:8" ht="16.5">
      <c r="B25" s="270" t="s">
        <v>104</v>
      </c>
      <c r="C25" s="262">
        <f ca="1">C8</f>
        <v>-4247.132584680362</v>
      </c>
      <c r="D25" s="262">
        <f t="shared" ref="D25:G25" ca="1" si="6">D8</f>
        <v>-1501.4176436994289</v>
      </c>
      <c r="E25" s="262">
        <f t="shared" ca="1" si="6"/>
        <v>-111.60343880717619</v>
      </c>
      <c r="F25" s="262">
        <f t="shared" ca="1" si="6"/>
        <v>805.91952252983447</v>
      </c>
      <c r="G25" s="262">
        <f t="shared" si="6"/>
        <v>-452.27999999999975</v>
      </c>
      <c r="H25" s="262">
        <f t="shared" ref="H25" si="7">H8</f>
        <v>-327.82999999999993</v>
      </c>
    </row>
    <row r="26" spans="2:8" ht="16.5">
      <c r="B26" s="269" t="s">
        <v>105</v>
      </c>
      <c r="C26" s="261">
        <f ca="1">C9</f>
        <v>-4041.278686115701</v>
      </c>
      <c r="D26" s="261">
        <f t="shared" ref="D26:G26" ca="1" si="8">D9</f>
        <v>-1087.0148804161458</v>
      </c>
      <c r="E26" s="261">
        <f t="shared" ca="1" si="8"/>
        <v>263.68870454573289</v>
      </c>
      <c r="F26" s="261">
        <f t="shared" ca="1" si="8"/>
        <v>1215.1073489307778</v>
      </c>
      <c r="G26" s="261">
        <f t="shared" si="8"/>
        <v>-409.79999999999973</v>
      </c>
      <c r="H26" s="261">
        <f t="shared" ref="H26" si="9">H9</f>
        <v>-297</v>
      </c>
    </row>
    <row r="27" spans="2:8" ht="16.5">
      <c r="B27" s="270" t="s">
        <v>106</v>
      </c>
      <c r="C27" s="262">
        <f ca="1">C10</f>
        <v>-4182.0407525914661</v>
      </c>
      <c r="D27" s="262">
        <f t="shared" ref="D27:G27" ca="1" si="10">D10</f>
        <v>-1118.6719084908814</v>
      </c>
      <c r="E27" s="262">
        <f t="shared" ca="1" si="10"/>
        <v>365.39433341887707</v>
      </c>
      <c r="F27" s="262">
        <f t="shared" ca="1" si="10"/>
        <v>1360.1075683895037</v>
      </c>
      <c r="G27" s="262">
        <f t="shared" si="10"/>
        <v>-409.79999999999973</v>
      </c>
      <c r="H27" s="262">
        <f t="shared" ref="H27" si="11">H10</f>
        <v>-297</v>
      </c>
    </row>
    <row r="28" spans="2:8" ht="16.5">
      <c r="B28" s="269" t="s">
        <v>107</v>
      </c>
      <c r="C28" s="261">
        <f ca="1">C11</f>
        <v>-3898.5374392001158</v>
      </c>
      <c r="D28" s="261">
        <f t="shared" ref="D28:G28" ca="1" si="12">D11</f>
        <v>-1019.3482581922199</v>
      </c>
      <c r="E28" s="261">
        <f t="shared" ca="1" si="12"/>
        <v>374.47757905155231</v>
      </c>
      <c r="F28" s="261">
        <f t="shared" ca="1" si="12"/>
        <v>1294.5301896398191</v>
      </c>
      <c r="G28" s="261">
        <f t="shared" si="12"/>
        <v>-550.79999999999973</v>
      </c>
      <c r="H28" s="261">
        <f t="shared" ref="H28" si="13">H11</f>
        <v>-399.19999999999982</v>
      </c>
    </row>
    <row r="29" spans="2:8" ht="16.5">
      <c r="B29" s="270" t="s">
        <v>108</v>
      </c>
      <c r="C29" s="262">
        <f ca="1">C12</f>
        <v>-3886.9287127282882</v>
      </c>
      <c r="D29" s="262">
        <f t="shared" ref="D29:G29" ca="1" si="14">D12</f>
        <v>-766.26418610198152</v>
      </c>
      <c r="E29" s="262">
        <f t="shared" ca="1" si="14"/>
        <v>713.60884334305092</v>
      </c>
      <c r="F29" s="262">
        <f t="shared" ca="1" si="14"/>
        <v>1696.0133525311603</v>
      </c>
      <c r="G29" s="262">
        <f t="shared" si="14"/>
        <v>-550.79999999999973</v>
      </c>
      <c r="H29" s="262">
        <f t="shared" ref="H29" si="15">H12</f>
        <v>-399.19999999999982</v>
      </c>
    </row>
    <row r="30" spans="2:8" ht="16.5">
      <c r="B30" s="269" t="s">
        <v>109</v>
      </c>
      <c r="C30" s="261">
        <f ca="1">C13</f>
        <v>-4116.6845475935552</v>
      </c>
      <c r="D30" s="261">
        <f t="shared" ref="D30:G30" ca="1" si="16">D13</f>
        <v>-1031.7619379921871</v>
      </c>
      <c r="E30" s="261">
        <f t="shared" ca="1" si="16"/>
        <v>445.22077572187573</v>
      </c>
      <c r="F30" s="261">
        <f t="shared" ca="1" si="16"/>
        <v>1426.6184377407726</v>
      </c>
      <c r="G30" s="261">
        <f t="shared" si="16"/>
        <v>-550.79999999999973</v>
      </c>
      <c r="H30" s="261">
        <f t="shared" ref="H30" si="17">H13</f>
        <v>-399.19999999999982</v>
      </c>
    </row>
    <row r="31" spans="2:8" ht="17.25" thickBot="1">
      <c r="B31" s="263" t="s">
        <v>161</v>
      </c>
      <c r="C31" s="264"/>
      <c r="D31" s="264"/>
      <c r="E31" s="264"/>
      <c r="F31" s="264"/>
      <c r="G31" s="264"/>
      <c r="H31" s="264"/>
    </row>
    <row r="32" spans="2:8" ht="15.75" thickTop="1"/>
  </sheetData>
  <mergeCells count="8">
    <mergeCell ref="B20:B21"/>
    <mergeCell ref="G20:H20"/>
    <mergeCell ref="C20:F20"/>
    <mergeCell ref="B19:H19"/>
    <mergeCell ref="G3:H3"/>
    <mergeCell ref="C3:F4"/>
    <mergeCell ref="A1:A2"/>
    <mergeCell ref="B3:B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A66" zoomScale="55" zoomScaleNormal="55" workbookViewId="0">
      <selection activeCell="T98" sqref="T97:T98"/>
    </sheetView>
  </sheetViews>
  <sheetFormatPr defaultRowHeight="15"/>
  <cols>
    <col min="1" max="1" width="10.7109375" style="180" customWidth="1"/>
    <col min="2" max="2" width="10.7109375" style="191" customWidth="1"/>
    <col min="3" max="13" width="10.7109375" style="180" customWidth="1"/>
  </cols>
  <sheetData>
    <row r="1" spans="1:13">
      <c r="A1" s="166" t="s">
        <v>60</v>
      </c>
      <c r="B1" s="18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ht="45.75">
      <c r="A2" s="169" t="s">
        <v>9</v>
      </c>
      <c r="B2" s="170" t="s">
        <v>0</v>
      </c>
      <c r="C2" s="170" t="s">
        <v>1</v>
      </c>
      <c r="D2" s="170" t="s">
        <v>2</v>
      </c>
      <c r="E2" s="170" t="s">
        <v>110</v>
      </c>
      <c r="F2" s="170" t="s">
        <v>111</v>
      </c>
      <c r="G2" s="170" t="s">
        <v>112</v>
      </c>
      <c r="H2" s="170" t="s">
        <v>5</v>
      </c>
      <c r="I2" s="170" t="s">
        <v>6</v>
      </c>
      <c r="J2" s="170" t="s">
        <v>113</v>
      </c>
      <c r="K2" s="170" t="s">
        <v>114</v>
      </c>
      <c r="L2" s="170" t="s">
        <v>115</v>
      </c>
      <c r="M2" s="185" t="s">
        <v>117</v>
      </c>
    </row>
    <row r="3" spans="1:13">
      <c r="A3" s="171">
        <v>1</v>
      </c>
      <c r="B3" s="187" t="s">
        <v>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3"/>
    </row>
    <row r="4" spans="1:13" s="23" customFormat="1" hidden="1">
      <c r="A4" s="174"/>
      <c r="B4" s="188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3" s="23" customFormat="1">
      <c r="A5" s="174"/>
      <c r="B5" s="18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>
      <c r="A6" s="174">
        <v>2</v>
      </c>
      <c r="B6" s="188" t="s">
        <v>2</v>
      </c>
      <c r="C6" s="177" t="s">
        <v>39</v>
      </c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1:13" s="23" customFormat="1">
      <c r="A7" s="174"/>
      <c r="B7" s="188"/>
      <c r="C7" s="179">
        <v>887.02225024559539</v>
      </c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1:13" ht="34.5">
      <c r="A8" s="174">
        <v>3</v>
      </c>
      <c r="B8" s="188" t="s">
        <v>110</v>
      </c>
      <c r="C8" s="177" t="s">
        <v>40</v>
      </c>
      <c r="D8" s="177" t="s">
        <v>45</v>
      </c>
      <c r="E8" s="177"/>
      <c r="F8" s="177"/>
      <c r="G8" s="177"/>
      <c r="H8" s="177"/>
      <c r="I8" s="177"/>
      <c r="J8" s="177"/>
      <c r="K8" s="177"/>
      <c r="L8" s="177"/>
      <c r="M8" s="178"/>
    </row>
    <row r="9" spans="1:13" s="23" customFormat="1">
      <c r="A9" s="174"/>
      <c r="B9" s="188"/>
      <c r="C9" s="179">
        <v>-775.26316014475833</v>
      </c>
      <c r="D9" s="179">
        <v>-1662.2854103903537</v>
      </c>
      <c r="E9" s="177"/>
      <c r="F9" s="177"/>
      <c r="G9" s="177"/>
      <c r="H9" s="177"/>
      <c r="I9" s="177"/>
      <c r="J9" s="177"/>
      <c r="K9" s="177"/>
      <c r="L9" s="177"/>
      <c r="M9" s="178"/>
    </row>
    <row r="10" spans="1:13" ht="45.75">
      <c r="A10" s="174">
        <v>4</v>
      </c>
      <c r="B10" s="188" t="s">
        <v>111</v>
      </c>
      <c r="C10" s="177" t="s">
        <v>65</v>
      </c>
      <c r="D10" s="177" t="s">
        <v>120</v>
      </c>
      <c r="E10" s="177" t="s">
        <v>121</v>
      </c>
      <c r="F10" s="177"/>
      <c r="G10" s="177"/>
      <c r="H10" s="177"/>
      <c r="I10" s="177"/>
      <c r="J10" s="177"/>
      <c r="K10" s="177"/>
      <c r="L10" s="177"/>
      <c r="M10" s="178"/>
    </row>
    <row r="11" spans="1:13" s="23" customFormat="1">
      <c r="A11" s="174"/>
      <c r="B11" s="188"/>
      <c r="C11" s="179">
        <v>1346.4896130603902</v>
      </c>
      <c r="D11" s="179">
        <v>459.4673628147948</v>
      </c>
      <c r="E11" s="179">
        <v>2121.7527732051485</v>
      </c>
      <c r="F11" s="177"/>
      <c r="G11" s="177"/>
      <c r="H11" s="177"/>
      <c r="I11" s="177"/>
      <c r="J11" s="177"/>
      <c r="K11" s="177"/>
      <c r="L11" s="177"/>
      <c r="M11" s="178"/>
    </row>
    <row r="12" spans="1:13" ht="34.5">
      <c r="A12" s="174">
        <v>5</v>
      </c>
      <c r="B12" s="188" t="s">
        <v>112</v>
      </c>
      <c r="C12" s="177" t="s">
        <v>71</v>
      </c>
      <c r="D12" s="177" t="s">
        <v>122</v>
      </c>
      <c r="E12" s="177" t="s">
        <v>123</v>
      </c>
      <c r="F12" s="177" t="s">
        <v>124</v>
      </c>
      <c r="G12" s="177"/>
      <c r="H12" s="177"/>
      <c r="I12" s="177"/>
      <c r="J12" s="177"/>
      <c r="K12" s="177"/>
      <c r="L12" s="177"/>
      <c r="M12" s="178"/>
    </row>
    <row r="13" spans="1:13" s="23" customFormat="1">
      <c r="A13" s="174"/>
      <c r="B13" s="188"/>
      <c r="C13" s="179">
        <v>1096.5847110209752</v>
      </c>
      <c r="D13" s="179">
        <v>209.5624607753798</v>
      </c>
      <c r="E13" s="179">
        <v>1871.8478711657335</v>
      </c>
      <c r="F13" s="179">
        <v>-249.90490203941499</v>
      </c>
      <c r="G13" s="177"/>
      <c r="H13" s="177"/>
      <c r="I13" s="177"/>
      <c r="J13" s="177"/>
      <c r="K13" s="177"/>
      <c r="L13" s="177"/>
      <c r="M13" s="178"/>
    </row>
    <row r="14" spans="1:13" ht="23.25">
      <c r="A14" s="174">
        <v>6</v>
      </c>
      <c r="B14" s="188" t="s">
        <v>5</v>
      </c>
      <c r="C14" s="177" t="s">
        <v>72</v>
      </c>
      <c r="D14" s="177" t="s">
        <v>125</v>
      </c>
      <c r="E14" s="177" t="s">
        <v>126</v>
      </c>
      <c r="F14" s="177" t="s">
        <v>127</v>
      </c>
      <c r="G14" s="177" t="s">
        <v>76</v>
      </c>
      <c r="H14" s="177"/>
      <c r="I14" s="177"/>
      <c r="J14" s="177"/>
      <c r="K14" s="177"/>
      <c r="L14" s="177"/>
      <c r="M14" s="178"/>
    </row>
    <row r="15" spans="1:13" s="23" customFormat="1">
      <c r="A15" s="174"/>
      <c r="B15" s="188"/>
      <c r="C15" s="179">
        <v>1090.8433029777598</v>
      </c>
      <c r="D15" s="179">
        <v>203.82105273216439</v>
      </c>
      <c r="E15" s="179">
        <v>1866.1064631225181</v>
      </c>
      <c r="F15" s="179">
        <v>-255.64631008263041</v>
      </c>
      <c r="G15" s="179">
        <v>-5.7414080432154151</v>
      </c>
      <c r="H15" s="177"/>
      <c r="I15" s="177"/>
      <c r="J15" s="177"/>
      <c r="K15" s="177"/>
      <c r="L15" s="177"/>
      <c r="M15" s="178"/>
    </row>
    <row r="16" spans="1:13">
      <c r="A16" s="174">
        <v>7</v>
      </c>
      <c r="B16" s="188" t="s">
        <v>6</v>
      </c>
      <c r="C16" s="177" t="s">
        <v>41</v>
      </c>
      <c r="D16" s="177" t="s">
        <v>46</v>
      </c>
      <c r="E16" s="177" t="s">
        <v>50</v>
      </c>
      <c r="F16" s="177" t="s">
        <v>128</v>
      </c>
      <c r="G16" s="177" t="s">
        <v>129</v>
      </c>
      <c r="H16" s="177" t="s">
        <v>130</v>
      </c>
      <c r="I16" s="177"/>
      <c r="J16" s="177"/>
      <c r="K16" s="177"/>
      <c r="L16" s="177"/>
      <c r="M16" s="178"/>
    </row>
    <row r="17" spans="1:13" s="23" customFormat="1">
      <c r="A17" s="174"/>
      <c r="B17" s="188"/>
      <c r="C17" s="179">
        <v>738.25404614254921</v>
      </c>
      <c r="D17" s="179">
        <v>-148.76820410304617</v>
      </c>
      <c r="E17" s="179">
        <v>1513.5172062873075</v>
      </c>
      <c r="F17" s="179">
        <v>-608.23556691784097</v>
      </c>
      <c r="G17" s="179">
        <v>-358.33066487842598</v>
      </c>
      <c r="H17" s="179">
        <v>-352.58925683521056</v>
      </c>
      <c r="I17" s="177"/>
      <c r="J17" s="177"/>
      <c r="K17" s="177"/>
      <c r="L17" s="177"/>
      <c r="M17" s="178"/>
    </row>
    <row r="18" spans="1:13" ht="23.25">
      <c r="A18" s="174">
        <v>11</v>
      </c>
      <c r="B18" s="188" t="s">
        <v>113</v>
      </c>
      <c r="C18" s="177" t="s">
        <v>66</v>
      </c>
      <c r="D18" s="177" t="s">
        <v>131</v>
      </c>
      <c r="E18" s="177" t="s">
        <v>132</v>
      </c>
      <c r="F18" s="177" t="s">
        <v>68</v>
      </c>
      <c r="G18" s="177" t="s">
        <v>133</v>
      </c>
      <c r="H18" s="177" t="s">
        <v>134</v>
      </c>
      <c r="I18" s="177" t="s">
        <v>137</v>
      </c>
      <c r="J18" s="177"/>
      <c r="K18" s="177"/>
      <c r="L18" s="177"/>
      <c r="M18" s="178"/>
    </row>
    <row r="19" spans="1:13" s="23" customFormat="1">
      <c r="A19" s="174"/>
      <c r="B19" s="188"/>
      <c r="C19" s="179">
        <v>1215.1073489307732</v>
      </c>
      <c r="D19" s="179">
        <v>328.08509868517785</v>
      </c>
      <c r="E19" s="179">
        <v>1990.3705090755316</v>
      </c>
      <c r="F19" s="179">
        <v>-131.38226412961694</v>
      </c>
      <c r="G19" s="179">
        <v>118.52263790979805</v>
      </c>
      <c r="H19" s="179">
        <v>124.26404595301346</v>
      </c>
      <c r="I19" s="179">
        <v>476.85330278822403</v>
      </c>
      <c r="J19" s="177"/>
      <c r="K19" s="177"/>
      <c r="L19" s="177"/>
      <c r="M19" s="178"/>
    </row>
    <row r="20" spans="1:13" ht="23.25">
      <c r="A20" s="174">
        <v>12</v>
      </c>
      <c r="B20" s="188" t="s">
        <v>114</v>
      </c>
      <c r="C20" s="177" t="s">
        <v>73</v>
      </c>
      <c r="D20" s="177" t="s">
        <v>135</v>
      </c>
      <c r="E20" s="177" t="s">
        <v>136</v>
      </c>
      <c r="F20" s="177" t="s">
        <v>86</v>
      </c>
      <c r="G20" s="177" t="s">
        <v>77</v>
      </c>
      <c r="H20" s="177" t="s">
        <v>80</v>
      </c>
      <c r="I20" s="177" t="s">
        <v>138</v>
      </c>
      <c r="J20" s="177" t="s">
        <v>89</v>
      </c>
      <c r="K20" s="177"/>
      <c r="L20" s="177"/>
      <c r="M20" s="178"/>
    </row>
    <row r="21" spans="1:13" s="23" customFormat="1">
      <c r="A21" s="174"/>
      <c r="B21" s="188"/>
      <c r="C21" s="179">
        <v>1360.1075683894992</v>
      </c>
      <c r="D21" s="179">
        <v>473.08531814390381</v>
      </c>
      <c r="E21" s="179">
        <v>2135.3707285342575</v>
      </c>
      <c r="F21" s="179">
        <v>13.617955329109009</v>
      </c>
      <c r="G21" s="179">
        <v>263.522857368524</v>
      </c>
      <c r="H21" s="179">
        <v>269.26426541173942</v>
      </c>
      <c r="I21" s="179">
        <v>621.85352224694998</v>
      </c>
      <c r="J21" s="179">
        <v>145.00021945872595</v>
      </c>
      <c r="K21" s="177"/>
      <c r="L21" s="177"/>
      <c r="M21" s="178"/>
    </row>
    <row r="22" spans="1:13" ht="23.25">
      <c r="A22" s="174">
        <v>13</v>
      </c>
      <c r="B22" s="188" t="s">
        <v>115</v>
      </c>
      <c r="C22" s="177" t="s">
        <v>67</v>
      </c>
      <c r="D22" s="177" t="s">
        <v>139</v>
      </c>
      <c r="E22" s="177" t="s">
        <v>140</v>
      </c>
      <c r="F22" s="177" t="s">
        <v>69</v>
      </c>
      <c r="G22" s="177" t="s">
        <v>141</v>
      </c>
      <c r="H22" s="177" t="s">
        <v>142</v>
      </c>
      <c r="I22" s="177" t="s">
        <v>143</v>
      </c>
      <c r="J22" s="177" t="s">
        <v>70</v>
      </c>
      <c r="K22" s="177" t="s">
        <v>94</v>
      </c>
      <c r="L22" s="177"/>
      <c r="M22" s="178"/>
    </row>
    <row r="23" spans="1:13" s="23" customFormat="1">
      <c r="A23" s="174"/>
      <c r="B23" s="188"/>
      <c r="C23" s="179">
        <v>1294.5301896398146</v>
      </c>
      <c r="D23" s="179">
        <v>407.50793939421919</v>
      </c>
      <c r="E23" s="179">
        <v>2069.7933497845729</v>
      </c>
      <c r="F23" s="179">
        <v>-51.959423420575604</v>
      </c>
      <c r="G23" s="179">
        <v>197.94547861883939</v>
      </c>
      <c r="H23" s="179">
        <v>203.6868866620548</v>
      </c>
      <c r="I23" s="179">
        <v>556.27614349726537</v>
      </c>
      <c r="J23" s="179">
        <v>79.422840709041338</v>
      </c>
      <c r="K23" s="179">
        <v>-65.577378749684613</v>
      </c>
      <c r="L23" s="177"/>
      <c r="M23" s="178"/>
    </row>
    <row r="24" spans="1:13" ht="45.75">
      <c r="A24" s="174">
        <v>14</v>
      </c>
      <c r="B24" s="188" t="s">
        <v>116</v>
      </c>
      <c r="C24" s="177" t="s">
        <v>74</v>
      </c>
      <c r="D24" s="177" t="s">
        <v>144</v>
      </c>
      <c r="E24" s="177" t="s">
        <v>145</v>
      </c>
      <c r="F24" s="177" t="s">
        <v>87</v>
      </c>
      <c r="G24" s="177" t="s">
        <v>78</v>
      </c>
      <c r="H24" s="177" t="s">
        <v>81</v>
      </c>
      <c r="I24" s="177" t="s">
        <v>146</v>
      </c>
      <c r="J24" s="177" t="s">
        <v>90</v>
      </c>
      <c r="K24" s="177" t="s">
        <v>83</v>
      </c>
      <c r="L24" s="177" t="s">
        <v>92</v>
      </c>
      <c r="M24" s="178"/>
    </row>
    <row r="25" spans="1:13" s="23" customFormat="1">
      <c r="A25" s="174"/>
      <c r="B25" s="188"/>
      <c r="C25" s="179">
        <v>1696.0133525311558</v>
      </c>
      <c r="D25" s="179">
        <v>808.99110228556037</v>
      </c>
      <c r="E25" s="179">
        <v>2471.2765126759141</v>
      </c>
      <c r="F25" s="179">
        <v>349.52373947076558</v>
      </c>
      <c r="G25" s="179">
        <v>599.42864151018057</v>
      </c>
      <c r="H25" s="179">
        <v>605.17004955339598</v>
      </c>
      <c r="I25" s="179">
        <v>957.75930638860655</v>
      </c>
      <c r="J25" s="179">
        <v>480.90600360038252</v>
      </c>
      <c r="K25" s="179">
        <v>335.90578414165657</v>
      </c>
      <c r="L25" s="179">
        <v>401.48316289134118</v>
      </c>
      <c r="M25" s="178"/>
    </row>
    <row r="26" spans="1:13" ht="23.25">
      <c r="A26" s="174">
        <v>15</v>
      </c>
      <c r="B26" s="188" t="s">
        <v>117</v>
      </c>
      <c r="C26" s="177" t="s">
        <v>75</v>
      </c>
      <c r="D26" s="177" t="s">
        <v>147</v>
      </c>
      <c r="E26" s="177" t="s">
        <v>148</v>
      </c>
      <c r="F26" s="177" t="s">
        <v>88</v>
      </c>
      <c r="G26" s="177" t="s">
        <v>79</v>
      </c>
      <c r="H26" s="177" t="s">
        <v>82</v>
      </c>
      <c r="I26" s="177" t="s">
        <v>149</v>
      </c>
      <c r="J26" s="177" t="s">
        <v>91</v>
      </c>
      <c r="K26" s="177" t="s">
        <v>84</v>
      </c>
      <c r="L26" s="177" t="s">
        <v>93</v>
      </c>
      <c r="M26" s="178" t="s">
        <v>85</v>
      </c>
    </row>
    <row r="27" spans="1:13" ht="15.75" thickBot="1">
      <c r="A27" s="181"/>
      <c r="B27" s="189"/>
      <c r="C27" s="182">
        <v>1426.6184377407681</v>
      </c>
      <c r="D27" s="182">
        <v>539.59618749517267</v>
      </c>
      <c r="E27" s="182">
        <v>2201.8815978855264</v>
      </c>
      <c r="F27" s="182">
        <v>80.128824680377875</v>
      </c>
      <c r="G27" s="182">
        <v>330.03372671979287</v>
      </c>
      <c r="H27" s="182">
        <v>335.77513476300828</v>
      </c>
      <c r="I27" s="182">
        <v>688.36439159821884</v>
      </c>
      <c r="J27" s="182">
        <v>211.51108880999482</v>
      </c>
      <c r="K27" s="182">
        <v>66.510869351268866</v>
      </c>
      <c r="L27" s="182">
        <v>132.08824810095348</v>
      </c>
      <c r="M27" s="183">
        <v>-269.3949147903877</v>
      </c>
    </row>
    <row r="28" spans="1:13">
      <c r="A28" s="184" t="s">
        <v>62</v>
      </c>
      <c r="B28" s="190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</row>
    <row r="29" spans="1:13" ht="45.75">
      <c r="A29" s="170" t="s">
        <v>9</v>
      </c>
      <c r="B29" s="170" t="s">
        <v>0</v>
      </c>
      <c r="C29" s="170" t="s">
        <v>1</v>
      </c>
      <c r="D29" s="170" t="s">
        <v>2</v>
      </c>
      <c r="E29" s="170" t="s">
        <v>110</v>
      </c>
      <c r="F29" s="170" t="s">
        <v>111</v>
      </c>
      <c r="G29" s="170" t="s">
        <v>112</v>
      </c>
      <c r="H29" s="170" t="s">
        <v>5</v>
      </c>
      <c r="I29" s="170" t="s">
        <v>6</v>
      </c>
      <c r="J29" s="170" t="s">
        <v>113</v>
      </c>
      <c r="K29" s="170" t="s">
        <v>114</v>
      </c>
      <c r="L29" s="170" t="s">
        <v>115</v>
      </c>
      <c r="M29" s="170" t="s">
        <v>117</v>
      </c>
    </row>
    <row r="30" spans="1:13">
      <c r="A30" s="175">
        <v>1</v>
      </c>
      <c r="B30" s="188" t="s">
        <v>1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s="23" customFormat="1">
      <c r="A31" s="175"/>
      <c r="B31" s="188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>
      <c r="A32" s="175">
        <v>2</v>
      </c>
      <c r="B32" s="188" t="s">
        <v>2</v>
      </c>
      <c r="C32" s="177" t="s">
        <v>39</v>
      </c>
      <c r="D32" s="177"/>
      <c r="E32" s="177"/>
      <c r="F32" s="177"/>
      <c r="G32" s="177"/>
      <c r="H32" s="177"/>
      <c r="I32" s="177"/>
      <c r="J32" s="177"/>
      <c r="K32" s="177"/>
      <c r="L32" s="177"/>
      <c r="M32" s="177"/>
    </row>
    <row r="33" spans="1:13" s="23" customFormat="1">
      <c r="A33" s="175"/>
      <c r="B33" s="188"/>
      <c r="C33" s="179">
        <v>477.44155826673386</v>
      </c>
      <c r="D33" s="177"/>
      <c r="E33" s="177"/>
      <c r="F33" s="177"/>
      <c r="G33" s="177"/>
      <c r="H33" s="177"/>
      <c r="I33" s="177"/>
      <c r="J33" s="177"/>
      <c r="K33" s="177"/>
      <c r="L33" s="177"/>
      <c r="M33" s="177"/>
    </row>
    <row r="34" spans="1:13" ht="34.5">
      <c r="A34" s="175">
        <v>3</v>
      </c>
      <c r="B34" s="188" t="s">
        <v>110</v>
      </c>
      <c r="C34" s="177" t="s">
        <v>40</v>
      </c>
      <c r="D34" s="177" t="s">
        <v>45</v>
      </c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 s="23" customFormat="1">
      <c r="A35" s="175"/>
      <c r="B35" s="188"/>
      <c r="C35" s="179">
        <v>-844.80095790044379</v>
      </c>
      <c r="D35" s="179">
        <v>-1322.2425161671777</v>
      </c>
      <c r="E35" s="177"/>
      <c r="F35" s="177"/>
      <c r="G35" s="177"/>
      <c r="H35" s="177"/>
      <c r="I35" s="177"/>
      <c r="J35" s="177"/>
      <c r="K35" s="177"/>
      <c r="L35" s="177"/>
      <c r="M35" s="177"/>
    </row>
    <row r="36" spans="1:13" ht="45.75">
      <c r="A36" s="175">
        <v>4</v>
      </c>
      <c r="B36" s="188" t="s">
        <v>111</v>
      </c>
      <c r="C36" s="177" t="s">
        <v>65</v>
      </c>
      <c r="D36" s="177" t="s">
        <v>120</v>
      </c>
      <c r="E36" s="177" t="s">
        <v>121</v>
      </c>
      <c r="F36" s="177"/>
      <c r="G36" s="177"/>
      <c r="H36" s="177"/>
      <c r="I36" s="177"/>
      <c r="J36" s="177"/>
      <c r="K36" s="177"/>
      <c r="L36" s="177"/>
      <c r="M36" s="177"/>
    </row>
    <row r="37" spans="1:13" s="23" customFormat="1">
      <c r="A37" s="175"/>
      <c r="B37" s="188"/>
      <c r="C37" s="179">
        <v>916.81086007663453</v>
      </c>
      <c r="D37" s="179">
        <v>439.36930180990066</v>
      </c>
      <c r="E37" s="179">
        <v>1761.6118179770783</v>
      </c>
      <c r="F37" s="177"/>
      <c r="G37" s="177"/>
      <c r="H37" s="177"/>
      <c r="I37" s="177"/>
      <c r="J37" s="177"/>
      <c r="K37" s="177"/>
      <c r="L37" s="177"/>
      <c r="M37" s="177"/>
    </row>
    <row r="38" spans="1:13" ht="34.5">
      <c r="A38" s="175">
        <v>5</v>
      </c>
      <c r="B38" s="188" t="s">
        <v>112</v>
      </c>
      <c r="C38" s="177" t="s">
        <v>71</v>
      </c>
      <c r="D38" s="177" t="s">
        <v>122</v>
      </c>
      <c r="E38" s="177" t="s">
        <v>123</v>
      </c>
      <c r="F38" s="177" t="s">
        <v>124</v>
      </c>
      <c r="G38" s="177"/>
      <c r="H38" s="177"/>
      <c r="I38" s="177"/>
      <c r="J38" s="177"/>
      <c r="K38" s="177"/>
      <c r="L38" s="177"/>
      <c r="M38" s="177"/>
    </row>
    <row r="39" spans="1:13" s="23" customFormat="1">
      <c r="A39" s="175"/>
      <c r="B39" s="188"/>
      <c r="C39" s="179">
        <v>694.30524308594158</v>
      </c>
      <c r="D39" s="179">
        <v>216.86368481920772</v>
      </c>
      <c r="E39" s="179">
        <v>1539.1062009863854</v>
      </c>
      <c r="F39" s="179">
        <v>-222.50561699069294</v>
      </c>
      <c r="G39" s="177"/>
      <c r="H39" s="177"/>
      <c r="I39" s="177"/>
      <c r="J39" s="177"/>
      <c r="K39" s="177"/>
      <c r="L39" s="177"/>
      <c r="M39" s="177"/>
    </row>
    <row r="40" spans="1:13" ht="23.25">
      <c r="A40" s="175">
        <v>6</v>
      </c>
      <c r="B40" s="188" t="s">
        <v>5</v>
      </c>
      <c r="C40" s="177" t="s">
        <v>72</v>
      </c>
      <c r="D40" s="177" t="s">
        <v>125</v>
      </c>
      <c r="E40" s="177" t="s">
        <v>126</v>
      </c>
      <c r="F40" s="177" t="s">
        <v>127</v>
      </c>
      <c r="G40" s="177" t="s">
        <v>76</v>
      </c>
      <c r="H40" s="177"/>
      <c r="I40" s="177"/>
      <c r="J40" s="177"/>
      <c r="K40" s="177"/>
      <c r="L40" s="177"/>
      <c r="M40" s="177"/>
    </row>
    <row r="41" spans="1:13" s="23" customFormat="1">
      <c r="A41" s="175"/>
      <c r="B41" s="188"/>
      <c r="C41" s="179">
        <v>657.19820317294352</v>
      </c>
      <c r="D41" s="179">
        <v>179.75664490620966</v>
      </c>
      <c r="E41" s="179">
        <v>1501.9991610733873</v>
      </c>
      <c r="F41" s="179">
        <v>-259.612656903691</v>
      </c>
      <c r="G41" s="179">
        <v>-37.107039912998061</v>
      </c>
      <c r="H41" s="177"/>
      <c r="I41" s="177"/>
      <c r="J41" s="177"/>
      <c r="K41" s="177"/>
      <c r="L41" s="177"/>
      <c r="M41" s="177"/>
    </row>
    <row r="42" spans="1:13">
      <c r="A42" s="175">
        <v>7</v>
      </c>
      <c r="B42" s="188" t="s">
        <v>6</v>
      </c>
      <c r="C42" s="177" t="s">
        <v>41</v>
      </c>
      <c r="D42" s="177" t="s">
        <v>46</v>
      </c>
      <c r="E42" s="177" t="s">
        <v>50</v>
      </c>
      <c r="F42" s="177" t="s">
        <v>128</v>
      </c>
      <c r="G42" s="177" t="s">
        <v>129</v>
      </c>
      <c r="H42" s="177" t="s">
        <v>130</v>
      </c>
      <c r="I42" s="177"/>
      <c r="J42" s="177"/>
      <c r="K42" s="177"/>
      <c r="L42" s="177"/>
      <c r="M42" s="177"/>
    </row>
    <row r="43" spans="1:13" s="23" customFormat="1">
      <c r="A43" s="175"/>
      <c r="B43" s="188"/>
      <c r="C43" s="179">
        <v>178.08245985894519</v>
      </c>
      <c r="D43" s="179">
        <v>-299.35909840778868</v>
      </c>
      <c r="E43" s="179">
        <v>1022.883417759389</v>
      </c>
      <c r="F43" s="179">
        <v>-738.72840021768934</v>
      </c>
      <c r="G43" s="179">
        <v>-516.2227832269964</v>
      </c>
      <c r="H43" s="179">
        <v>-479.11574331399834</v>
      </c>
      <c r="I43" s="177"/>
      <c r="J43" s="177"/>
      <c r="K43" s="177"/>
      <c r="L43" s="177"/>
      <c r="M43" s="177"/>
    </row>
    <row r="44" spans="1:13" ht="23.25">
      <c r="A44" s="175">
        <v>11</v>
      </c>
      <c r="B44" s="188" t="s">
        <v>113</v>
      </c>
      <c r="C44" s="177" t="s">
        <v>66</v>
      </c>
      <c r="D44" s="177" t="s">
        <v>131</v>
      </c>
      <c r="E44" s="177" t="s">
        <v>132</v>
      </c>
      <c r="F44" s="177" t="s">
        <v>68</v>
      </c>
      <c r="G44" s="177" t="s">
        <v>133</v>
      </c>
      <c r="H44" s="177" t="s">
        <v>134</v>
      </c>
      <c r="I44" s="177" t="s">
        <v>137</v>
      </c>
      <c r="J44" s="177"/>
      <c r="K44" s="177"/>
      <c r="L44" s="177"/>
      <c r="M44" s="177"/>
    </row>
    <row r="45" spans="1:13" s="23" customFormat="1">
      <c r="A45" s="175"/>
      <c r="B45" s="188"/>
      <c r="C45" s="179">
        <v>263.68870454573198</v>
      </c>
      <c r="D45" s="179">
        <v>-213.75285372100188</v>
      </c>
      <c r="E45" s="179">
        <v>1108.4896624461758</v>
      </c>
      <c r="F45" s="179">
        <v>-653.12215553090255</v>
      </c>
      <c r="G45" s="179">
        <v>-430.6165385402096</v>
      </c>
      <c r="H45" s="179">
        <v>-393.50949862721154</v>
      </c>
      <c r="I45" s="179">
        <v>85.606244686786795</v>
      </c>
      <c r="J45" s="177"/>
      <c r="K45" s="177"/>
      <c r="L45" s="177"/>
      <c r="M45" s="177"/>
    </row>
    <row r="46" spans="1:13" ht="23.25">
      <c r="A46" s="175">
        <v>12</v>
      </c>
      <c r="B46" s="188" t="s">
        <v>114</v>
      </c>
      <c r="C46" s="177" t="s">
        <v>73</v>
      </c>
      <c r="D46" s="177" t="s">
        <v>135</v>
      </c>
      <c r="E46" s="177" t="s">
        <v>136</v>
      </c>
      <c r="F46" s="177" t="s">
        <v>86</v>
      </c>
      <c r="G46" s="177" t="s">
        <v>77</v>
      </c>
      <c r="H46" s="177" t="s">
        <v>80</v>
      </c>
      <c r="I46" s="177" t="s">
        <v>138</v>
      </c>
      <c r="J46" s="177" t="s">
        <v>89</v>
      </c>
      <c r="K46" s="177"/>
      <c r="L46" s="177"/>
      <c r="M46" s="177"/>
    </row>
    <row r="47" spans="1:13" s="23" customFormat="1">
      <c r="A47" s="175"/>
      <c r="B47" s="188"/>
      <c r="C47" s="179">
        <v>365.39433341887616</v>
      </c>
      <c r="D47" s="179">
        <v>-112.04722484785771</v>
      </c>
      <c r="E47" s="179">
        <v>1210.1952913193199</v>
      </c>
      <c r="F47" s="179">
        <v>-551.41652665775837</v>
      </c>
      <c r="G47" s="179">
        <v>-328.91090966706543</v>
      </c>
      <c r="H47" s="179">
        <v>-291.80386975406736</v>
      </c>
      <c r="I47" s="179">
        <v>187.31187355993097</v>
      </c>
      <c r="J47" s="179">
        <v>101.70562887314418</v>
      </c>
      <c r="K47" s="177"/>
      <c r="L47" s="177"/>
      <c r="M47" s="177"/>
    </row>
    <row r="48" spans="1:13" ht="23.25">
      <c r="A48" s="175">
        <v>13</v>
      </c>
      <c r="B48" s="188" t="s">
        <v>115</v>
      </c>
      <c r="C48" s="177" t="s">
        <v>67</v>
      </c>
      <c r="D48" s="177" t="s">
        <v>139</v>
      </c>
      <c r="E48" s="177" t="s">
        <v>140</v>
      </c>
      <c r="F48" s="177" t="s">
        <v>69</v>
      </c>
      <c r="G48" s="177" t="s">
        <v>141</v>
      </c>
      <c r="H48" s="177" t="s">
        <v>142</v>
      </c>
      <c r="I48" s="177" t="s">
        <v>143</v>
      </c>
      <c r="J48" s="177" t="s">
        <v>70</v>
      </c>
      <c r="K48" s="177" t="s">
        <v>94</v>
      </c>
      <c r="L48" s="177"/>
      <c r="M48" s="177"/>
    </row>
    <row r="49" spans="1:13" s="23" customFormat="1">
      <c r="A49" s="175"/>
      <c r="B49" s="188"/>
      <c r="C49" s="179">
        <v>374.4775790515514</v>
      </c>
      <c r="D49" s="179">
        <v>-102.96397921518246</v>
      </c>
      <c r="E49" s="179">
        <v>1219.2785369519952</v>
      </c>
      <c r="F49" s="179">
        <v>-542.33328102508312</v>
      </c>
      <c r="G49" s="179">
        <v>-319.82766403439018</v>
      </c>
      <c r="H49" s="179">
        <v>-282.72062412139212</v>
      </c>
      <c r="I49" s="179">
        <v>196.39511919260622</v>
      </c>
      <c r="J49" s="179">
        <v>110.78887450581942</v>
      </c>
      <c r="K49" s="179">
        <v>9.0832456326752435</v>
      </c>
      <c r="L49" s="177"/>
      <c r="M49" s="177"/>
    </row>
    <row r="50" spans="1:13" ht="45.75">
      <c r="A50" s="175">
        <v>14</v>
      </c>
      <c r="B50" s="188" t="s">
        <v>116</v>
      </c>
      <c r="C50" s="177" t="s">
        <v>74</v>
      </c>
      <c r="D50" s="177" t="s">
        <v>144</v>
      </c>
      <c r="E50" s="177" t="s">
        <v>145</v>
      </c>
      <c r="F50" s="177" t="s">
        <v>87</v>
      </c>
      <c r="G50" s="177" t="s">
        <v>78</v>
      </c>
      <c r="H50" s="177" t="s">
        <v>81</v>
      </c>
      <c r="I50" s="177" t="s">
        <v>146</v>
      </c>
      <c r="J50" s="177" t="s">
        <v>90</v>
      </c>
      <c r="K50" s="177" t="s">
        <v>83</v>
      </c>
      <c r="L50" s="177" t="s">
        <v>92</v>
      </c>
      <c r="M50" s="177"/>
    </row>
    <row r="51" spans="1:13" s="23" customFormat="1">
      <c r="A51" s="175"/>
      <c r="B51" s="188"/>
      <c r="C51" s="179">
        <v>713.60884334305001</v>
      </c>
      <c r="D51" s="179">
        <v>236.16728507631615</v>
      </c>
      <c r="E51" s="179">
        <v>1558.4098012434938</v>
      </c>
      <c r="F51" s="179">
        <v>-203.20201673358451</v>
      </c>
      <c r="G51" s="179">
        <v>19.303600257108428</v>
      </c>
      <c r="H51" s="179">
        <v>56.41064017010649</v>
      </c>
      <c r="I51" s="179">
        <v>535.52638348410483</v>
      </c>
      <c r="J51" s="179">
        <v>449.92013879731803</v>
      </c>
      <c r="K51" s="179">
        <v>348.21450992417385</v>
      </c>
      <c r="L51" s="179">
        <v>339.13126429149861</v>
      </c>
      <c r="M51" s="177"/>
    </row>
    <row r="52" spans="1:13" ht="23.25">
      <c r="A52" s="175">
        <v>15</v>
      </c>
      <c r="B52" s="188" t="s">
        <v>117</v>
      </c>
      <c r="C52" s="177" t="s">
        <v>75</v>
      </c>
      <c r="D52" s="177" t="s">
        <v>147</v>
      </c>
      <c r="E52" s="177" t="s">
        <v>148</v>
      </c>
      <c r="F52" s="177" t="s">
        <v>88</v>
      </c>
      <c r="G52" s="177" t="s">
        <v>79</v>
      </c>
      <c r="H52" s="177" t="s">
        <v>82</v>
      </c>
      <c r="I52" s="177" t="s">
        <v>149</v>
      </c>
      <c r="J52" s="177" t="s">
        <v>91</v>
      </c>
      <c r="K52" s="177" t="s">
        <v>84</v>
      </c>
      <c r="L52" s="177" t="s">
        <v>93</v>
      </c>
      <c r="M52" s="177" t="s">
        <v>85</v>
      </c>
    </row>
    <row r="53" spans="1:13">
      <c r="A53" s="175"/>
      <c r="B53" s="188"/>
      <c r="C53" s="179">
        <v>445.22077572187482</v>
      </c>
      <c r="D53" s="179">
        <v>-32.220782544859048</v>
      </c>
      <c r="E53" s="179">
        <v>1290.0217336223186</v>
      </c>
      <c r="F53" s="179">
        <v>-471.59008435475971</v>
      </c>
      <c r="G53" s="179">
        <v>-249.08446736406677</v>
      </c>
      <c r="H53" s="179">
        <v>-211.97742745106871</v>
      </c>
      <c r="I53" s="179">
        <v>267.13831586292963</v>
      </c>
      <c r="J53" s="179">
        <v>181.53207117614284</v>
      </c>
      <c r="K53" s="179">
        <v>79.826442302998657</v>
      </c>
      <c r="L53" s="179">
        <v>70.743196670323414</v>
      </c>
      <c r="M53" s="179">
        <v>-268.3880676211752</v>
      </c>
    </row>
    <row r="54" spans="1:13">
      <c r="A54" s="192" t="s">
        <v>63</v>
      </c>
      <c r="B54" s="193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1:13" ht="26.25">
      <c r="A55" s="194" t="s">
        <v>9</v>
      </c>
      <c r="B55" s="194" t="s">
        <v>0</v>
      </c>
      <c r="C55" s="194" t="s">
        <v>1</v>
      </c>
      <c r="D55" s="194" t="s">
        <v>2</v>
      </c>
      <c r="E55" s="194" t="s">
        <v>110</v>
      </c>
      <c r="F55" s="194" t="s">
        <v>111</v>
      </c>
      <c r="G55" s="194" t="s">
        <v>112</v>
      </c>
      <c r="H55" s="194" t="s">
        <v>5</v>
      </c>
      <c r="I55" s="194" t="s">
        <v>6</v>
      </c>
      <c r="J55" s="194" t="s">
        <v>113</v>
      </c>
      <c r="K55" s="194" t="s">
        <v>114</v>
      </c>
      <c r="L55" s="194" t="s">
        <v>115</v>
      </c>
      <c r="M55" s="194" t="s">
        <v>117</v>
      </c>
    </row>
    <row r="56" spans="1:13">
      <c r="A56" s="192">
        <v>1</v>
      </c>
      <c r="B56" s="193" t="s">
        <v>1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</row>
    <row r="57" spans="1:13" s="23" customFormat="1">
      <c r="A57" s="192"/>
      <c r="B57" s="193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</row>
    <row r="58" spans="1:13">
      <c r="A58" s="192">
        <v>2</v>
      </c>
      <c r="B58" s="193" t="s">
        <v>2</v>
      </c>
      <c r="C58" s="195" t="s">
        <v>39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1:13" s="23" customFormat="1">
      <c r="A59" s="192"/>
      <c r="B59" s="193"/>
      <c r="C59" s="196">
        <v>-190.93271854057139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</row>
    <row r="60" spans="1:13">
      <c r="A60" s="192">
        <v>3</v>
      </c>
      <c r="B60" s="193" t="s">
        <v>2</v>
      </c>
      <c r="C60" s="196" t="s">
        <v>40</v>
      </c>
      <c r="D60" s="196" t="s">
        <v>45</v>
      </c>
      <c r="E60" s="196"/>
      <c r="F60" s="196"/>
      <c r="G60" s="196"/>
      <c r="H60" s="196"/>
      <c r="I60" s="196"/>
      <c r="J60" s="196"/>
      <c r="K60" s="196"/>
      <c r="L60" s="196"/>
      <c r="M60" s="196"/>
    </row>
    <row r="61" spans="1:13" s="23" customFormat="1">
      <c r="A61" s="192"/>
      <c r="B61" s="193"/>
      <c r="C61" s="196">
        <v>-908.41861531400127</v>
      </c>
      <c r="D61" s="196">
        <v>-717.48589677342989</v>
      </c>
      <c r="E61" s="196"/>
      <c r="F61" s="196"/>
      <c r="G61" s="196"/>
      <c r="H61" s="196"/>
      <c r="I61" s="196"/>
      <c r="J61" s="196"/>
      <c r="K61" s="196"/>
      <c r="L61" s="196"/>
      <c r="M61" s="196"/>
    </row>
    <row r="62" spans="1:13" ht="26.25">
      <c r="A62" s="192">
        <v>4</v>
      </c>
      <c r="B62" s="193" t="s">
        <v>111</v>
      </c>
      <c r="C62" s="196" t="s">
        <v>65</v>
      </c>
      <c r="D62" s="196" t="s">
        <v>120</v>
      </c>
      <c r="E62" s="196" t="s">
        <v>121</v>
      </c>
      <c r="F62" s="196"/>
      <c r="G62" s="196"/>
      <c r="H62" s="196"/>
      <c r="I62" s="196"/>
      <c r="J62" s="196"/>
      <c r="K62" s="196"/>
      <c r="L62" s="196"/>
      <c r="M62" s="196"/>
    </row>
    <row r="63" spans="1:13" s="23" customFormat="1">
      <c r="A63" s="192"/>
      <c r="B63" s="193"/>
      <c r="C63" s="196">
        <v>254.29096058668506</v>
      </c>
      <c r="D63" s="196">
        <v>445.22367912725645</v>
      </c>
      <c r="E63" s="196">
        <v>1162.7095759006863</v>
      </c>
      <c r="F63" s="196"/>
      <c r="G63" s="196"/>
      <c r="H63" s="196"/>
      <c r="I63" s="196"/>
      <c r="J63" s="196"/>
      <c r="K63" s="196"/>
      <c r="L63" s="196"/>
      <c r="M63" s="196"/>
    </row>
    <row r="64" spans="1:13" ht="18">
      <c r="A64" s="192">
        <v>5</v>
      </c>
      <c r="B64" s="193" t="s">
        <v>112</v>
      </c>
      <c r="C64" s="196" t="s">
        <v>71</v>
      </c>
      <c r="D64" s="196" t="s">
        <v>122</v>
      </c>
      <c r="E64" s="196" t="s">
        <v>123</v>
      </c>
      <c r="F64" s="196" t="s">
        <v>124</v>
      </c>
      <c r="G64" s="196"/>
      <c r="H64" s="196"/>
      <c r="I64" s="196"/>
      <c r="J64" s="196"/>
      <c r="K64" s="196"/>
      <c r="L64" s="196"/>
      <c r="M64" s="196"/>
    </row>
    <row r="65" spans="1:13" s="23" customFormat="1">
      <c r="A65" s="192"/>
      <c r="B65" s="193"/>
      <c r="C65" s="196">
        <v>161.08331785015343</v>
      </c>
      <c r="D65" s="196">
        <v>352.01603639072482</v>
      </c>
      <c r="E65" s="196">
        <v>1069.5019331641547</v>
      </c>
      <c r="F65" s="196">
        <v>-93.207642736531625</v>
      </c>
      <c r="G65" s="196"/>
      <c r="H65" s="196"/>
      <c r="I65" s="196"/>
      <c r="J65" s="196"/>
      <c r="K65" s="196"/>
      <c r="L65" s="196"/>
      <c r="M65" s="196"/>
    </row>
    <row r="66" spans="1:13">
      <c r="A66" s="192">
        <v>6</v>
      </c>
      <c r="B66" s="193" t="s">
        <v>5</v>
      </c>
      <c r="C66" s="196" t="s">
        <v>72</v>
      </c>
      <c r="D66" s="196" t="s">
        <v>125</v>
      </c>
      <c r="E66" s="196" t="s">
        <v>126</v>
      </c>
      <c r="F66" s="196" t="s">
        <v>127</v>
      </c>
      <c r="G66" s="196" t="s">
        <v>76</v>
      </c>
      <c r="H66" s="196"/>
      <c r="I66" s="196"/>
      <c r="J66" s="196"/>
      <c r="K66" s="196"/>
      <c r="L66" s="196"/>
      <c r="M66" s="196"/>
    </row>
    <row r="67" spans="1:13" s="23" customFormat="1">
      <c r="A67" s="192"/>
      <c r="B67" s="193"/>
      <c r="C67" s="196">
        <v>-20.532528146851746</v>
      </c>
      <c r="D67" s="196">
        <v>170.40019039371964</v>
      </c>
      <c r="E67" s="196">
        <v>887.88608716714953</v>
      </c>
      <c r="F67" s="196">
        <v>-274.82348873353681</v>
      </c>
      <c r="G67" s="196">
        <v>-181.61584599700518</v>
      </c>
      <c r="H67" s="196"/>
      <c r="I67" s="196"/>
      <c r="J67" s="196"/>
      <c r="K67" s="196"/>
      <c r="L67" s="196"/>
      <c r="M67" s="196"/>
    </row>
    <row r="68" spans="1:13">
      <c r="A68" s="192">
        <v>7</v>
      </c>
      <c r="B68" s="193" t="s">
        <v>6</v>
      </c>
      <c r="C68" s="196" t="s">
        <v>41</v>
      </c>
      <c r="D68" s="196" t="s">
        <v>46</v>
      </c>
      <c r="E68" s="196" t="s">
        <v>50</v>
      </c>
      <c r="F68" s="196" t="s">
        <v>128</v>
      </c>
      <c r="G68" s="196" t="s">
        <v>129</v>
      </c>
      <c r="H68" s="196" t="s">
        <v>130</v>
      </c>
      <c r="I68" s="196"/>
      <c r="J68" s="196"/>
      <c r="K68" s="196"/>
      <c r="L68" s="196"/>
      <c r="M68" s="196"/>
    </row>
    <row r="69" spans="1:13" s="23" customFormat="1">
      <c r="A69" s="192"/>
      <c r="B69" s="193"/>
      <c r="C69" s="196">
        <v>-686.13204220705984</v>
      </c>
      <c r="D69" s="196">
        <v>-495.19932366648845</v>
      </c>
      <c r="E69" s="196">
        <v>222.28657310694143</v>
      </c>
      <c r="F69" s="196">
        <v>-940.4230027937449</v>
      </c>
      <c r="G69" s="196">
        <v>-847.21536005721327</v>
      </c>
      <c r="H69" s="196">
        <v>-665.59951406020809</v>
      </c>
      <c r="I69" s="196"/>
      <c r="J69" s="196"/>
      <c r="K69" s="196"/>
      <c r="L69" s="196"/>
      <c r="M69" s="196"/>
    </row>
    <row r="70" spans="1:13" ht="18">
      <c r="A70" s="192">
        <v>11</v>
      </c>
      <c r="B70" s="193" t="s">
        <v>113</v>
      </c>
      <c r="C70" s="196" t="s">
        <v>66</v>
      </c>
      <c r="D70" s="196" t="s">
        <v>131</v>
      </c>
      <c r="E70" s="196" t="s">
        <v>132</v>
      </c>
      <c r="F70" s="196" t="s">
        <v>68</v>
      </c>
      <c r="G70" s="196" t="s">
        <v>133</v>
      </c>
      <c r="H70" s="196" t="s">
        <v>134</v>
      </c>
      <c r="I70" s="196" t="s">
        <v>137</v>
      </c>
      <c r="J70" s="196"/>
      <c r="K70" s="196"/>
      <c r="L70" s="196"/>
      <c r="M70" s="196"/>
    </row>
    <row r="71" spans="1:13" s="23" customFormat="1">
      <c r="A71" s="192"/>
      <c r="B71" s="193"/>
      <c r="C71" s="196">
        <v>-1087.0148804161458</v>
      </c>
      <c r="D71" s="196">
        <v>-896.08216187557446</v>
      </c>
      <c r="E71" s="196">
        <v>-178.59626510214457</v>
      </c>
      <c r="F71" s="196">
        <v>-1341.3058410028309</v>
      </c>
      <c r="G71" s="196">
        <v>-1248.0981982662993</v>
      </c>
      <c r="H71" s="196">
        <v>-1066.4823522692941</v>
      </c>
      <c r="I71" s="196">
        <v>-400.882838209086</v>
      </c>
      <c r="J71" s="196"/>
      <c r="K71" s="196"/>
      <c r="L71" s="196"/>
      <c r="M71" s="196"/>
    </row>
    <row r="72" spans="1:13" ht="18">
      <c r="A72" s="192">
        <v>12</v>
      </c>
      <c r="B72" s="193" t="s">
        <v>114</v>
      </c>
      <c r="C72" s="196" t="s">
        <v>73</v>
      </c>
      <c r="D72" s="196" t="s">
        <v>135</v>
      </c>
      <c r="E72" s="196" t="s">
        <v>136</v>
      </c>
      <c r="F72" s="196" t="s">
        <v>86</v>
      </c>
      <c r="G72" s="196" t="s">
        <v>77</v>
      </c>
      <c r="H72" s="196" t="s">
        <v>80</v>
      </c>
      <c r="I72" s="196" t="s">
        <v>138</v>
      </c>
      <c r="J72" s="196" t="s">
        <v>89</v>
      </c>
      <c r="K72" s="196"/>
      <c r="L72" s="196"/>
      <c r="M72" s="196"/>
    </row>
    <row r="73" spans="1:13" s="23" customFormat="1">
      <c r="A73" s="192"/>
      <c r="B73" s="193"/>
      <c r="C73" s="196">
        <v>-1118.6719084908814</v>
      </c>
      <c r="D73" s="196">
        <v>-927.73918995030999</v>
      </c>
      <c r="E73" s="196">
        <v>-210.25329317688011</v>
      </c>
      <c r="F73" s="196">
        <v>-1372.9628690775664</v>
      </c>
      <c r="G73" s="196">
        <v>-1279.7552263410348</v>
      </c>
      <c r="H73" s="196">
        <v>-1098.1393803440296</v>
      </c>
      <c r="I73" s="196">
        <v>-432.53986628382154</v>
      </c>
      <c r="J73" s="196">
        <v>-31.657028074735535</v>
      </c>
      <c r="K73" s="196"/>
      <c r="L73" s="196"/>
      <c r="M73" s="196"/>
    </row>
    <row r="74" spans="1:13" ht="18">
      <c r="A74" s="192">
        <v>13</v>
      </c>
      <c r="B74" s="193" t="s">
        <v>115</v>
      </c>
      <c r="C74" s="196" t="s">
        <v>67</v>
      </c>
      <c r="D74" s="196" t="s">
        <v>139</v>
      </c>
      <c r="E74" s="196" t="s">
        <v>140</v>
      </c>
      <c r="F74" s="196" t="s">
        <v>69</v>
      </c>
      <c r="G74" s="196" t="s">
        <v>141</v>
      </c>
      <c r="H74" s="196" t="s">
        <v>142</v>
      </c>
      <c r="I74" s="196" t="s">
        <v>143</v>
      </c>
      <c r="J74" s="196" t="s">
        <v>70</v>
      </c>
      <c r="K74" s="196" t="s">
        <v>94</v>
      </c>
      <c r="L74" s="196"/>
      <c r="M74" s="196"/>
    </row>
    <row r="75" spans="1:13" s="23" customFormat="1">
      <c r="A75" s="192"/>
      <c r="B75" s="193"/>
      <c r="C75" s="196">
        <v>-1019.3482581922199</v>
      </c>
      <c r="D75" s="196">
        <v>-828.41553965164849</v>
      </c>
      <c r="E75" s="196">
        <v>-110.9296428782186</v>
      </c>
      <c r="F75" s="196">
        <v>-1273.6392187789049</v>
      </c>
      <c r="G75" s="196">
        <v>-1180.4315760423733</v>
      </c>
      <c r="H75" s="196">
        <v>-998.81573004536813</v>
      </c>
      <c r="I75" s="196">
        <v>-333.21621598516003</v>
      </c>
      <c r="J75" s="196">
        <v>67.66662222392597</v>
      </c>
      <c r="K75" s="196">
        <v>99.323650298661505</v>
      </c>
      <c r="L75" s="196"/>
      <c r="M75" s="196"/>
    </row>
    <row r="76" spans="1:13" ht="18">
      <c r="A76" s="192">
        <v>14</v>
      </c>
      <c r="B76" s="193" t="s">
        <v>116</v>
      </c>
      <c r="C76" s="196" t="s">
        <v>74</v>
      </c>
      <c r="D76" s="196" t="s">
        <v>144</v>
      </c>
      <c r="E76" s="196" t="s">
        <v>145</v>
      </c>
      <c r="F76" s="196" t="s">
        <v>87</v>
      </c>
      <c r="G76" s="196" t="s">
        <v>78</v>
      </c>
      <c r="H76" s="196" t="s">
        <v>81</v>
      </c>
      <c r="I76" s="196" t="s">
        <v>146</v>
      </c>
      <c r="J76" s="196" t="s">
        <v>90</v>
      </c>
      <c r="K76" s="196" t="s">
        <v>83</v>
      </c>
      <c r="L76" s="196" t="s">
        <v>92</v>
      </c>
      <c r="M76" s="196"/>
    </row>
    <row r="77" spans="1:13" s="23" customFormat="1">
      <c r="A77" s="192"/>
      <c r="B77" s="193"/>
      <c r="C77" s="196">
        <v>-766.26418610198152</v>
      </c>
      <c r="D77" s="196">
        <v>-575.33146756141014</v>
      </c>
      <c r="E77" s="196">
        <v>142.15442921201975</v>
      </c>
      <c r="F77" s="196">
        <v>-1020.5551466886666</v>
      </c>
      <c r="G77" s="196">
        <v>-927.34750395213496</v>
      </c>
      <c r="H77" s="196">
        <v>-745.73165795512978</v>
      </c>
      <c r="I77" s="196">
        <v>-80.132143894921683</v>
      </c>
      <c r="J77" s="196">
        <v>320.75069431416432</v>
      </c>
      <c r="K77" s="196">
        <v>352.40772238889986</v>
      </c>
      <c r="L77" s="196">
        <v>253.08407209023835</v>
      </c>
      <c r="M77" s="196"/>
    </row>
    <row r="78" spans="1:13" ht="18">
      <c r="A78" s="192">
        <v>15</v>
      </c>
      <c r="B78" s="193" t="s">
        <v>117</v>
      </c>
      <c r="C78" s="196" t="s">
        <v>75</v>
      </c>
      <c r="D78" s="196" t="s">
        <v>147</v>
      </c>
      <c r="E78" s="196" t="s">
        <v>148</v>
      </c>
      <c r="F78" s="196" t="s">
        <v>88</v>
      </c>
      <c r="G78" s="196" t="s">
        <v>79</v>
      </c>
      <c r="H78" s="196" t="s">
        <v>82</v>
      </c>
      <c r="I78" s="196" t="s">
        <v>149</v>
      </c>
      <c r="J78" s="196" t="s">
        <v>91</v>
      </c>
      <c r="K78" s="196" t="s">
        <v>84</v>
      </c>
      <c r="L78" s="196" t="s">
        <v>93</v>
      </c>
      <c r="M78" s="196" t="s">
        <v>85</v>
      </c>
    </row>
    <row r="79" spans="1:13">
      <c r="A79" s="192"/>
      <c r="B79" s="193"/>
      <c r="C79" s="196">
        <v>-1031.7619379921871</v>
      </c>
      <c r="D79" s="196">
        <v>-840.8292194516157</v>
      </c>
      <c r="E79" s="196">
        <v>-123.34332267818581</v>
      </c>
      <c r="F79" s="196">
        <v>-1286.0528985788721</v>
      </c>
      <c r="G79" s="196">
        <v>-1192.8452558423405</v>
      </c>
      <c r="H79" s="196">
        <v>-1011.2294098453353</v>
      </c>
      <c r="I79" s="196">
        <v>-345.62989578512725</v>
      </c>
      <c r="J79" s="196">
        <v>55.252942423958757</v>
      </c>
      <c r="K79" s="196">
        <v>86.909970498694292</v>
      </c>
      <c r="L79" s="196">
        <v>3292.0123378481003</v>
      </c>
      <c r="M79" s="196">
        <v>-265.49775189020556</v>
      </c>
    </row>
    <row r="80" spans="1:13" ht="15.75" thickBot="1">
      <c r="A80" s="197"/>
      <c r="B80" s="198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</row>
    <row r="81" spans="1:13">
      <c r="A81" s="200" t="s">
        <v>64</v>
      </c>
      <c r="B81" s="201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3"/>
    </row>
    <row r="82" spans="1:13" ht="26.25">
      <c r="A82" s="204" t="s">
        <v>9</v>
      </c>
      <c r="B82" s="194" t="s">
        <v>0</v>
      </c>
      <c r="C82" s="205" t="s">
        <v>1</v>
      </c>
      <c r="D82" s="205" t="s">
        <v>2</v>
      </c>
      <c r="E82" s="205" t="s">
        <v>110</v>
      </c>
      <c r="F82" s="205" t="s">
        <v>111</v>
      </c>
      <c r="G82" s="205" t="s">
        <v>112</v>
      </c>
      <c r="H82" s="205" t="s">
        <v>5</v>
      </c>
      <c r="I82" s="205" t="s">
        <v>6</v>
      </c>
      <c r="J82" s="205" t="s">
        <v>113</v>
      </c>
      <c r="K82" s="205" t="s">
        <v>114</v>
      </c>
      <c r="L82" s="205" t="s">
        <v>115</v>
      </c>
      <c r="M82" s="206" t="s">
        <v>117</v>
      </c>
    </row>
    <row r="83" spans="1:13">
      <c r="A83" s="207">
        <v>1</v>
      </c>
      <c r="B83" s="193" t="s">
        <v>1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9"/>
    </row>
    <row r="84" spans="1:13" s="23" customFormat="1">
      <c r="A84" s="207"/>
      <c r="B84" s="193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9"/>
    </row>
    <row r="85" spans="1:13">
      <c r="A85" s="207">
        <v>2</v>
      </c>
      <c r="B85" s="193" t="s">
        <v>2</v>
      </c>
      <c r="C85" s="196" t="s">
        <v>39</v>
      </c>
      <c r="D85" s="196"/>
      <c r="E85" s="196"/>
      <c r="F85" s="196"/>
      <c r="G85" s="196"/>
      <c r="H85" s="196"/>
      <c r="I85" s="196"/>
      <c r="J85" s="196"/>
      <c r="K85" s="196"/>
      <c r="L85" s="196"/>
      <c r="M85" s="210"/>
    </row>
    <row r="86" spans="1:13" s="23" customFormat="1">
      <c r="A86" s="207"/>
      <c r="B86" s="193"/>
      <c r="C86" s="196">
        <v>-1394.4220192933947</v>
      </c>
      <c r="D86" s="196"/>
      <c r="E86" s="196"/>
      <c r="F86" s="196"/>
      <c r="G86" s="196"/>
      <c r="H86" s="196"/>
      <c r="I86" s="196"/>
      <c r="J86" s="196"/>
      <c r="K86" s="196"/>
      <c r="L86" s="196"/>
      <c r="M86" s="210"/>
    </row>
    <row r="87" spans="1:13" ht="18">
      <c r="A87" s="207">
        <v>3</v>
      </c>
      <c r="B87" s="193" t="s">
        <v>110</v>
      </c>
      <c r="C87" s="196" t="s">
        <v>40</v>
      </c>
      <c r="D87" s="196" t="s">
        <v>45</v>
      </c>
      <c r="E87" s="196"/>
      <c r="F87" s="196"/>
      <c r="G87" s="196"/>
      <c r="H87" s="196"/>
      <c r="I87" s="196"/>
      <c r="J87" s="196"/>
      <c r="K87" s="196"/>
      <c r="L87" s="196"/>
      <c r="M87" s="210"/>
    </row>
    <row r="88" spans="1:13" s="23" customFormat="1">
      <c r="A88" s="207"/>
      <c r="B88" s="193"/>
      <c r="C88" s="196">
        <v>-813.98488832189253</v>
      </c>
      <c r="D88" s="196">
        <v>580.43713097150214</v>
      </c>
      <c r="E88" s="196"/>
      <c r="F88" s="196"/>
      <c r="G88" s="196"/>
      <c r="H88" s="196"/>
      <c r="I88" s="196"/>
      <c r="J88" s="196"/>
      <c r="K88" s="196"/>
      <c r="L88" s="196"/>
      <c r="M88" s="210"/>
    </row>
    <row r="89" spans="1:13" ht="26.25">
      <c r="A89" s="207">
        <v>4</v>
      </c>
      <c r="B89" s="193" t="s">
        <v>111</v>
      </c>
      <c r="C89" s="196" t="s">
        <v>65</v>
      </c>
      <c r="D89" s="196" t="s">
        <v>120</v>
      </c>
      <c r="E89" s="196" t="s">
        <v>121</v>
      </c>
      <c r="F89" s="196"/>
      <c r="G89" s="196"/>
      <c r="H89" s="196"/>
      <c r="I89" s="196"/>
      <c r="J89" s="196"/>
      <c r="K89" s="196"/>
      <c r="L89" s="196"/>
      <c r="M89" s="210"/>
    </row>
    <row r="90" spans="1:13" s="23" customFormat="1">
      <c r="A90" s="207"/>
      <c r="B90" s="193"/>
      <c r="C90" s="196">
        <v>-1075.5022722769766</v>
      </c>
      <c r="D90" s="196">
        <v>318.91974701641811</v>
      </c>
      <c r="E90" s="196">
        <v>-261.51738395508403</v>
      </c>
      <c r="F90" s="196"/>
      <c r="G90" s="196"/>
      <c r="H90" s="196"/>
      <c r="I90" s="196"/>
      <c r="J90" s="196"/>
      <c r="K90" s="196"/>
      <c r="L90" s="196"/>
      <c r="M90" s="210"/>
    </row>
    <row r="91" spans="1:13" ht="18">
      <c r="A91" s="207">
        <v>5</v>
      </c>
      <c r="B91" s="193" t="s">
        <v>112</v>
      </c>
      <c r="C91" s="196" t="s">
        <v>71</v>
      </c>
      <c r="D91" s="196" t="s">
        <v>122</v>
      </c>
      <c r="E91" s="196" t="s">
        <v>123</v>
      </c>
      <c r="F91" s="196" t="s">
        <v>124</v>
      </c>
      <c r="G91" s="196"/>
      <c r="H91" s="196"/>
      <c r="I91" s="196"/>
      <c r="J91" s="196"/>
      <c r="K91" s="196"/>
      <c r="L91" s="196"/>
      <c r="M91" s="210"/>
    </row>
    <row r="92" spans="1:13" s="23" customFormat="1">
      <c r="A92" s="207"/>
      <c r="B92" s="193"/>
      <c r="C92" s="196">
        <v>-1302.4325083368597</v>
      </c>
      <c r="D92" s="196">
        <v>91.989510956535014</v>
      </c>
      <c r="E92" s="196">
        <v>-488.44762001496713</v>
      </c>
      <c r="F92" s="196">
        <v>-226.9302360598831</v>
      </c>
      <c r="G92" s="196"/>
      <c r="H92" s="196"/>
      <c r="I92" s="196"/>
      <c r="J92" s="196"/>
      <c r="K92" s="196"/>
      <c r="L92" s="196"/>
      <c r="M92" s="210"/>
    </row>
    <row r="93" spans="1:13">
      <c r="A93" s="207">
        <v>6</v>
      </c>
      <c r="B93" s="193" t="s">
        <v>5</v>
      </c>
      <c r="C93" s="196" t="s">
        <v>72</v>
      </c>
      <c r="D93" s="196" t="s">
        <v>125</v>
      </c>
      <c r="E93" s="196" t="s">
        <v>126</v>
      </c>
      <c r="F93" s="196" t="s">
        <v>127</v>
      </c>
      <c r="G93" s="196" t="s">
        <v>76</v>
      </c>
      <c r="H93" s="196"/>
      <c r="I93" s="196"/>
      <c r="J93" s="196"/>
      <c r="K93" s="196"/>
      <c r="L93" s="196"/>
      <c r="M93" s="210"/>
    </row>
    <row r="94" spans="1:13" s="23" customFormat="1">
      <c r="A94" s="207"/>
      <c r="B94" s="193"/>
      <c r="C94" s="196">
        <v>-1322.7101655027832</v>
      </c>
      <c r="D94" s="196">
        <v>71.711853790611485</v>
      </c>
      <c r="E94" s="196">
        <v>-508.72527718089066</v>
      </c>
      <c r="F94" s="196">
        <v>-247.20789322580663</v>
      </c>
      <c r="G94" s="196">
        <v>-20.277657165923529</v>
      </c>
      <c r="H94" s="196"/>
      <c r="I94" s="196"/>
      <c r="J94" s="196"/>
      <c r="K94" s="196"/>
      <c r="L94" s="196"/>
      <c r="M94" s="210"/>
    </row>
    <row r="95" spans="1:13">
      <c r="A95" s="207">
        <v>7</v>
      </c>
      <c r="B95" s="193" t="s">
        <v>6</v>
      </c>
      <c r="C95" s="196" t="s">
        <v>41</v>
      </c>
      <c r="D95" s="196" t="s">
        <v>46</v>
      </c>
      <c r="E95" s="196" t="s">
        <v>50</v>
      </c>
      <c r="F95" s="196" t="s">
        <v>128</v>
      </c>
      <c r="G95" s="196" t="s">
        <v>129</v>
      </c>
      <c r="H95" s="196" t="s">
        <v>130</v>
      </c>
      <c r="I95" s="196"/>
      <c r="J95" s="196"/>
      <c r="K95" s="196"/>
      <c r="L95" s="196"/>
      <c r="M95" s="210"/>
    </row>
    <row r="96" spans="1:13" s="23" customFormat="1">
      <c r="A96" s="207"/>
      <c r="B96" s="193"/>
      <c r="C96" s="196">
        <v>-2508.1298427260849</v>
      </c>
      <c r="D96" s="196">
        <v>-1113.7078234326902</v>
      </c>
      <c r="E96" s="196">
        <v>-1694.1449544041925</v>
      </c>
      <c r="F96" s="196">
        <v>-1432.6275704491084</v>
      </c>
      <c r="G96" s="196">
        <v>-1205.6973343892253</v>
      </c>
      <c r="H96" s="196">
        <v>-1185.4196772233017</v>
      </c>
      <c r="I96" s="196"/>
      <c r="J96" s="196"/>
      <c r="K96" s="196"/>
      <c r="L96" s="196"/>
      <c r="M96" s="210"/>
    </row>
    <row r="97" spans="1:13" ht="18">
      <c r="A97" s="207">
        <v>11</v>
      </c>
      <c r="B97" s="193" t="s">
        <v>113</v>
      </c>
      <c r="C97" s="196" t="s">
        <v>66</v>
      </c>
      <c r="D97" s="196" t="s">
        <v>131</v>
      </c>
      <c r="E97" s="196" t="s">
        <v>132</v>
      </c>
      <c r="F97" s="196" t="s">
        <v>68</v>
      </c>
      <c r="G97" s="196" t="s">
        <v>133</v>
      </c>
      <c r="H97" s="196" t="s">
        <v>134</v>
      </c>
      <c r="I97" s="196" t="s">
        <v>137</v>
      </c>
      <c r="J97" s="196"/>
      <c r="K97" s="196"/>
      <c r="L97" s="196"/>
      <c r="M97" s="210"/>
    </row>
    <row r="98" spans="1:13" s="23" customFormat="1">
      <c r="A98" s="207"/>
      <c r="B98" s="193"/>
      <c r="C98" s="196">
        <v>-4041.278686115701</v>
      </c>
      <c r="D98" s="196">
        <v>-2646.8566668223066</v>
      </c>
      <c r="E98" s="196">
        <v>-3227.2937977938086</v>
      </c>
      <c r="F98" s="196">
        <v>-2965.7764138387247</v>
      </c>
      <c r="G98" s="196">
        <v>-2738.8461777788416</v>
      </c>
      <c r="H98" s="196">
        <v>-2718.5685206129178</v>
      </c>
      <c r="I98" s="196">
        <v>-1533.1488433896161</v>
      </c>
      <c r="J98" s="196"/>
      <c r="K98" s="196"/>
      <c r="L98" s="196"/>
      <c r="M98" s="210"/>
    </row>
    <row r="99" spans="1:13" ht="18">
      <c r="A99" s="207">
        <v>12</v>
      </c>
      <c r="B99" s="193" t="s">
        <v>114</v>
      </c>
      <c r="C99" s="196" t="s">
        <v>73</v>
      </c>
      <c r="D99" s="196" t="s">
        <v>135</v>
      </c>
      <c r="E99" s="196" t="s">
        <v>136</v>
      </c>
      <c r="F99" s="196" t="s">
        <v>86</v>
      </c>
      <c r="G99" s="196" t="s">
        <v>77</v>
      </c>
      <c r="H99" s="196" t="s">
        <v>80</v>
      </c>
      <c r="I99" s="196" t="s">
        <v>138</v>
      </c>
      <c r="J99" s="196" t="s">
        <v>89</v>
      </c>
      <c r="K99" s="196"/>
      <c r="L99" s="196"/>
      <c r="M99" s="210"/>
    </row>
    <row r="100" spans="1:13" s="23" customFormat="1">
      <c r="A100" s="207"/>
      <c r="B100" s="193"/>
      <c r="C100" s="196">
        <v>-4182.0407525914661</v>
      </c>
      <c r="D100" s="196">
        <v>-2787.6187332980717</v>
      </c>
      <c r="E100" s="196">
        <v>-3368.0558642695737</v>
      </c>
      <c r="F100" s="196">
        <v>-3106.5384803144898</v>
      </c>
      <c r="G100" s="196">
        <v>-2879.6082442546067</v>
      </c>
      <c r="H100" s="196">
        <v>-2859.3305870886829</v>
      </c>
      <c r="I100" s="196">
        <v>-1673.9109098653812</v>
      </c>
      <c r="J100" s="196">
        <v>-140.7620664757651</v>
      </c>
      <c r="K100" s="196"/>
      <c r="L100" s="196"/>
      <c r="M100" s="210"/>
    </row>
    <row r="101" spans="1:13" ht="18">
      <c r="A101" s="207">
        <v>13</v>
      </c>
      <c r="B101" s="193" t="s">
        <v>115</v>
      </c>
      <c r="C101" s="196" t="s">
        <v>67</v>
      </c>
      <c r="D101" s="196" t="s">
        <v>139</v>
      </c>
      <c r="E101" s="196" t="s">
        <v>140</v>
      </c>
      <c r="F101" s="196" t="s">
        <v>69</v>
      </c>
      <c r="G101" s="196" t="s">
        <v>141</v>
      </c>
      <c r="H101" s="196" t="s">
        <v>142</v>
      </c>
      <c r="I101" s="196" t="s">
        <v>143</v>
      </c>
      <c r="J101" s="196" t="s">
        <v>70</v>
      </c>
      <c r="K101" s="196" t="s">
        <v>94</v>
      </c>
      <c r="L101" s="196"/>
      <c r="M101" s="210"/>
    </row>
    <row r="102" spans="1:13" s="23" customFormat="1">
      <c r="A102" s="207"/>
      <c r="B102" s="193"/>
      <c r="C102" s="196">
        <v>-3898.5374392001158</v>
      </c>
      <c r="D102" s="196">
        <v>-2504.1154199067214</v>
      </c>
      <c r="E102" s="196">
        <v>-3084.5525508782234</v>
      </c>
      <c r="F102" s="196">
        <v>-2823.0351669231395</v>
      </c>
      <c r="G102" s="196">
        <v>-2596.1049308632564</v>
      </c>
      <c r="H102" s="196">
        <v>-2575.8272736973327</v>
      </c>
      <c r="I102" s="196">
        <v>-1390.4075964740309</v>
      </c>
      <c r="J102" s="196">
        <v>142.74124691558518</v>
      </c>
      <c r="K102" s="196">
        <v>283.50331339135028</v>
      </c>
      <c r="L102" s="196"/>
      <c r="M102" s="210"/>
    </row>
    <row r="103" spans="1:13" ht="18">
      <c r="A103" s="207">
        <v>14</v>
      </c>
      <c r="B103" s="193" t="s">
        <v>116</v>
      </c>
      <c r="C103" s="196" t="s">
        <v>74</v>
      </c>
      <c r="D103" s="196" t="s">
        <v>144</v>
      </c>
      <c r="E103" s="196" t="s">
        <v>145</v>
      </c>
      <c r="F103" s="196" t="s">
        <v>87</v>
      </c>
      <c r="G103" s="196" t="s">
        <v>78</v>
      </c>
      <c r="H103" s="196" t="s">
        <v>81</v>
      </c>
      <c r="I103" s="196" t="s">
        <v>146</v>
      </c>
      <c r="J103" s="196" t="s">
        <v>90</v>
      </c>
      <c r="K103" s="196" t="s">
        <v>83</v>
      </c>
      <c r="L103" s="196" t="s">
        <v>92</v>
      </c>
      <c r="M103" s="210"/>
    </row>
    <row r="104" spans="1:13" s="23" customFormat="1">
      <c r="A104" s="207"/>
      <c r="B104" s="193"/>
      <c r="C104" s="196">
        <v>-3886.9287127282882</v>
      </c>
      <c r="D104" s="196">
        <v>-2492.5066934348934</v>
      </c>
      <c r="E104" s="196">
        <v>-3072.9438244063958</v>
      </c>
      <c r="F104" s="196">
        <v>-2811.4264404513115</v>
      </c>
      <c r="G104" s="196">
        <v>-2584.4962043914284</v>
      </c>
      <c r="H104" s="196">
        <v>-2564.2185472255051</v>
      </c>
      <c r="I104" s="196">
        <v>-1378.7988700022033</v>
      </c>
      <c r="J104" s="196">
        <v>154.34997338741277</v>
      </c>
      <c r="K104" s="196">
        <v>295.11203986317787</v>
      </c>
      <c r="L104" s="196">
        <v>11.608726471827595</v>
      </c>
      <c r="M104" s="210"/>
    </row>
    <row r="105" spans="1:13" ht="18">
      <c r="A105" s="207">
        <v>15</v>
      </c>
      <c r="B105" s="193" t="s">
        <v>117</v>
      </c>
      <c r="C105" s="196" t="s">
        <v>75</v>
      </c>
      <c r="D105" s="196" t="s">
        <v>147</v>
      </c>
      <c r="E105" s="196" t="s">
        <v>148</v>
      </c>
      <c r="F105" s="196" t="s">
        <v>88</v>
      </c>
      <c r="G105" s="196" t="s">
        <v>79</v>
      </c>
      <c r="H105" s="196" t="s">
        <v>82</v>
      </c>
      <c r="I105" s="196" t="s">
        <v>149</v>
      </c>
      <c r="J105" s="196" t="s">
        <v>91</v>
      </c>
      <c r="K105" s="196" t="s">
        <v>84</v>
      </c>
      <c r="L105" s="196" t="s">
        <v>93</v>
      </c>
      <c r="M105" s="210" t="s">
        <v>85</v>
      </c>
    </row>
    <row r="106" spans="1:13" ht="15.75" thickBot="1">
      <c r="A106" s="211"/>
      <c r="B106" s="212"/>
      <c r="C106" s="213">
        <v>-4116.6845475935552</v>
      </c>
      <c r="D106" s="213">
        <v>-2722.2625283001607</v>
      </c>
      <c r="E106" s="213">
        <v>-3302.6996592716628</v>
      </c>
      <c r="F106" s="213">
        <v>-3041.1822753165789</v>
      </c>
      <c r="G106" s="213">
        <v>-2814.2520392566958</v>
      </c>
      <c r="H106" s="213">
        <v>-2793.974382090772</v>
      </c>
      <c r="I106" s="213">
        <v>-1608.5547048674703</v>
      </c>
      <c r="J106" s="213">
        <v>-75.40586147785416</v>
      </c>
      <c r="K106" s="213">
        <v>65.356204997910936</v>
      </c>
      <c r="L106" s="213">
        <v>-218.14710839343934</v>
      </c>
      <c r="M106" s="214">
        <v>-229.75583486526693</v>
      </c>
    </row>
  </sheetData>
  <conditionalFormatting sqref="A3:M27">
    <cfRule type="expression" dxfId="3" priority="4">
      <formula>MOD(ROW(),2)=0</formula>
    </cfRule>
  </conditionalFormatting>
  <conditionalFormatting sqref="A30:M53">
    <cfRule type="expression" dxfId="2" priority="3">
      <formula>MOD(ROW(),2)=0</formula>
    </cfRule>
  </conditionalFormatting>
  <conditionalFormatting sqref="A56:M79">
    <cfRule type="expression" dxfId="1" priority="2">
      <formula>MOD(ROW(),2)=0</formula>
    </cfRule>
  </conditionalFormatting>
  <conditionalFormatting sqref="A83:M10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1" sqref="B1:B15"/>
    </sheetView>
  </sheetViews>
  <sheetFormatPr defaultRowHeight="15"/>
  <cols>
    <col min="1" max="1" width="26" bestFit="1" customWidth="1"/>
    <col min="2" max="2" width="23.28515625" bestFit="1" customWidth="1"/>
    <col min="7" max="7" width="11" bestFit="1" customWidth="1"/>
  </cols>
  <sheetData>
    <row r="1" spans="1:7" ht="30">
      <c r="A1" s="112" t="s">
        <v>0</v>
      </c>
      <c r="B1" s="215" t="s">
        <v>119</v>
      </c>
      <c r="C1" s="216" t="s">
        <v>17</v>
      </c>
      <c r="D1" s="216" t="s">
        <v>20</v>
      </c>
      <c r="E1" s="216" t="s">
        <v>18</v>
      </c>
      <c r="F1" s="216" t="s">
        <v>19</v>
      </c>
      <c r="G1" s="217" t="s">
        <v>150</v>
      </c>
    </row>
    <row r="2" spans="1:7">
      <c r="A2" s="114" t="s">
        <v>96</v>
      </c>
      <c r="B2" s="110">
        <v>2051</v>
      </c>
      <c r="C2" s="27">
        <v>887.02225024559993</v>
      </c>
      <c r="D2" s="27">
        <v>477.44155826673477</v>
      </c>
      <c r="E2" s="27">
        <v>-190.93271854057139</v>
      </c>
      <c r="F2" s="27">
        <v>-1394.4220192933947</v>
      </c>
      <c r="G2" s="42"/>
    </row>
    <row r="3" spans="1:7">
      <c r="A3" s="114" t="s">
        <v>97</v>
      </c>
      <c r="B3" s="111" t="s">
        <v>118</v>
      </c>
      <c r="C3" s="27">
        <v>-775.26316014475378</v>
      </c>
      <c r="D3" s="27">
        <v>-844.80095790044288</v>
      </c>
      <c r="E3" s="27">
        <v>-908.41861531400127</v>
      </c>
      <c r="F3" s="27">
        <v>-813.98488832189241</v>
      </c>
      <c r="G3" s="42"/>
    </row>
    <row r="4" spans="1:7">
      <c r="A4" s="114" t="s">
        <v>98</v>
      </c>
      <c r="B4" s="110">
        <v>2043</v>
      </c>
      <c r="C4" s="27">
        <v>1346.4896130603947</v>
      </c>
      <c r="D4" s="27">
        <v>916.81086007663544</v>
      </c>
      <c r="E4" s="27">
        <v>254.29096058668506</v>
      </c>
      <c r="F4" s="27">
        <v>-1075.5022722769766</v>
      </c>
      <c r="G4" s="42"/>
    </row>
    <row r="5" spans="1:7">
      <c r="A5" s="114" t="s">
        <v>99</v>
      </c>
      <c r="B5" s="110">
        <v>2044</v>
      </c>
      <c r="C5" s="27">
        <v>1096.5847110209797</v>
      </c>
      <c r="D5" s="27">
        <v>694.30524308594249</v>
      </c>
      <c r="E5" s="27">
        <v>161.08331785015343</v>
      </c>
      <c r="F5" s="27">
        <v>-1302.4325083368597</v>
      </c>
      <c r="G5" s="42"/>
    </row>
    <row r="6" spans="1:7">
      <c r="A6" s="114" t="s">
        <v>100</v>
      </c>
      <c r="B6" s="110">
        <v>2048</v>
      </c>
      <c r="C6" s="27">
        <v>1090.8433029777643</v>
      </c>
      <c r="D6" s="27">
        <v>657.19820317294443</v>
      </c>
      <c r="E6" s="27">
        <v>-20.532528146851746</v>
      </c>
      <c r="F6" s="27">
        <v>-1322.7101655027832</v>
      </c>
      <c r="G6" s="42"/>
    </row>
    <row r="7" spans="1:7">
      <c r="A7" s="114" t="s">
        <v>101</v>
      </c>
      <c r="B7" s="110">
        <v>2059</v>
      </c>
      <c r="C7" s="27">
        <v>738.25404614255376</v>
      </c>
      <c r="D7" s="27">
        <v>178.08245985894609</v>
      </c>
      <c r="E7" s="27">
        <v>-686.13204220705984</v>
      </c>
      <c r="F7" s="27">
        <v>-2508.1298427260849</v>
      </c>
      <c r="G7" s="42"/>
    </row>
    <row r="8" spans="1:7">
      <c r="A8" s="114" t="s">
        <v>102</v>
      </c>
      <c r="B8" s="110">
        <v>2059</v>
      </c>
      <c r="C8" s="27">
        <v>783.61637265563149</v>
      </c>
      <c r="D8" s="27">
        <v>174.23120046576514</v>
      </c>
      <c r="E8" s="27">
        <v>-716.41227733106007</v>
      </c>
      <c r="F8" s="27">
        <v>-2633.3740084125234</v>
      </c>
      <c r="G8" s="42"/>
    </row>
    <row r="9" spans="1:7">
      <c r="A9" s="114" t="s">
        <v>103</v>
      </c>
      <c r="B9" s="110">
        <v>2064</v>
      </c>
      <c r="C9" s="27">
        <v>530.85255976664985</v>
      </c>
      <c r="D9" s="27">
        <v>-62.083074475091962</v>
      </c>
      <c r="E9" s="27">
        <v>-1031.4906479831966</v>
      </c>
      <c r="F9" s="27">
        <v>-2776.8313593395019</v>
      </c>
      <c r="G9" s="42"/>
    </row>
    <row r="10" spans="1:7">
      <c r="A10" s="114" t="s">
        <v>104</v>
      </c>
      <c r="B10" s="110">
        <v>2064</v>
      </c>
      <c r="C10" s="27">
        <v>805.91952252983447</v>
      </c>
      <c r="D10" s="27">
        <v>-111.60343880717619</v>
      </c>
      <c r="E10" s="27">
        <v>-1501.4176436994289</v>
      </c>
      <c r="F10" s="27">
        <v>-4247.132584680362</v>
      </c>
      <c r="G10" s="42"/>
    </row>
    <row r="11" spans="1:7">
      <c r="A11" s="114" t="s">
        <v>105</v>
      </c>
      <c r="B11" s="110">
        <v>2059</v>
      </c>
      <c r="C11" s="27">
        <v>1215.1073489307778</v>
      </c>
      <c r="D11" s="27">
        <v>263.68870454573289</v>
      </c>
      <c r="E11" s="27">
        <v>-1087.0148804161458</v>
      </c>
      <c r="F11" s="27">
        <v>-4041.278686115701</v>
      </c>
      <c r="G11" s="42"/>
    </row>
    <row r="12" spans="1:7">
      <c r="A12" s="114" t="s">
        <v>106</v>
      </c>
      <c r="B12" s="110">
        <v>2058</v>
      </c>
      <c r="C12" s="27">
        <v>1360.1075683895037</v>
      </c>
      <c r="D12" s="27">
        <v>365.39433341887707</v>
      </c>
      <c r="E12" s="27">
        <v>-1118.6719084908814</v>
      </c>
      <c r="F12" s="27">
        <v>-4182.0407525914661</v>
      </c>
      <c r="G12" s="42"/>
    </row>
    <row r="13" spans="1:7">
      <c r="A13" s="114" t="s">
        <v>107</v>
      </c>
      <c r="B13" s="110">
        <v>2058</v>
      </c>
      <c r="C13" s="27">
        <v>1294.5301896398191</v>
      </c>
      <c r="D13" s="27">
        <v>374.47757905155231</v>
      </c>
      <c r="E13" s="27">
        <v>-1019.3482581922199</v>
      </c>
      <c r="F13" s="27">
        <v>-3898.5374392001158</v>
      </c>
      <c r="G13" s="42"/>
    </row>
    <row r="14" spans="1:7">
      <c r="A14" s="114" t="s">
        <v>108</v>
      </c>
      <c r="B14" s="110">
        <v>2054</v>
      </c>
      <c r="C14" s="27">
        <v>1696.0133525311603</v>
      </c>
      <c r="D14" s="27">
        <v>713.60884334305092</v>
      </c>
      <c r="E14" s="27">
        <v>-766.26418610198152</v>
      </c>
      <c r="F14" s="27">
        <v>-3886.9287127282882</v>
      </c>
      <c r="G14" s="42"/>
    </row>
    <row r="15" spans="1:7" ht="15.75" thickBot="1">
      <c r="A15" s="115" t="s">
        <v>109</v>
      </c>
      <c r="B15" s="218">
        <v>2057</v>
      </c>
      <c r="C15" s="49">
        <v>1426.6184377407726</v>
      </c>
      <c r="D15" s="49">
        <v>445.22077572187573</v>
      </c>
      <c r="E15" s="49">
        <v>-1031.7619379921871</v>
      </c>
      <c r="F15" s="49">
        <v>-4116.6845475935552</v>
      </c>
      <c r="G15" s="5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opLeftCell="A13" zoomScale="70" zoomScaleNormal="70" workbookViewId="0">
      <selection activeCell="C54" sqref="C54:G62"/>
    </sheetView>
  </sheetViews>
  <sheetFormatPr defaultColWidth="9.140625" defaultRowHeight="12"/>
  <cols>
    <col min="1" max="1" width="9.140625" style="76"/>
    <col min="2" max="2" width="18.85546875" style="76" bestFit="1" customWidth="1"/>
    <col min="3" max="3" width="12.42578125" style="76" bestFit="1" customWidth="1"/>
    <col min="4" max="4" width="15.85546875" style="76" bestFit="1" customWidth="1"/>
    <col min="5" max="7" width="16.85546875" style="76" bestFit="1" customWidth="1"/>
    <col min="8" max="8" width="15.85546875" style="76" bestFit="1" customWidth="1"/>
    <col min="9" max="16384" width="9.140625" style="76"/>
  </cols>
  <sheetData>
    <row r="1" spans="1:24">
      <c r="A1" s="73" t="s">
        <v>60</v>
      </c>
      <c r="B1" s="74"/>
      <c r="C1" s="74"/>
      <c r="D1" s="74"/>
      <c r="E1" s="74"/>
      <c r="F1" s="74"/>
      <c r="G1" s="75"/>
      <c r="H1" s="75"/>
      <c r="J1" s="76" t="s">
        <v>60</v>
      </c>
    </row>
    <row r="2" spans="1:24">
      <c r="A2" s="77" t="s">
        <v>9</v>
      </c>
      <c r="B2" s="78" t="s">
        <v>0</v>
      </c>
      <c r="C2" s="78" t="s">
        <v>1</v>
      </c>
      <c r="D2" s="79" t="s">
        <v>14</v>
      </c>
      <c r="E2" s="79" t="s">
        <v>5</v>
      </c>
      <c r="F2" s="79" t="s">
        <v>8</v>
      </c>
      <c r="G2" s="80" t="s">
        <v>15</v>
      </c>
      <c r="H2" s="81"/>
      <c r="I2" s="82"/>
      <c r="K2" s="76">
        <v>1</v>
      </c>
      <c r="L2" s="76">
        <v>2</v>
      </c>
      <c r="M2" s="76">
        <v>3</v>
      </c>
      <c r="N2" s="76">
        <v>4</v>
      </c>
      <c r="O2" s="76">
        <v>5</v>
      </c>
      <c r="P2" s="76">
        <v>6</v>
      </c>
      <c r="Q2" s="76">
        <v>7</v>
      </c>
      <c r="R2" s="76">
        <v>8</v>
      </c>
      <c r="S2" s="76">
        <v>9</v>
      </c>
      <c r="T2" s="76">
        <v>10</v>
      </c>
      <c r="U2" s="76">
        <v>11</v>
      </c>
      <c r="V2" s="76">
        <v>12</v>
      </c>
      <c r="W2" s="76">
        <v>13</v>
      </c>
      <c r="X2" s="76">
        <v>14</v>
      </c>
    </row>
    <row r="3" spans="1:24">
      <c r="A3" s="83">
        <v>1</v>
      </c>
      <c r="B3" s="84" t="s">
        <v>1</v>
      </c>
      <c r="C3" s="84" t="s">
        <v>59</v>
      </c>
      <c r="D3" s="84"/>
      <c r="E3" s="85"/>
      <c r="F3" s="85"/>
      <c r="G3" s="86"/>
      <c r="H3" s="81"/>
      <c r="J3" s="76">
        <v>1</v>
      </c>
    </row>
    <row r="4" spans="1:24">
      <c r="A4" s="87"/>
      <c r="B4" s="88"/>
      <c r="C4" s="88"/>
      <c r="D4" s="88"/>
      <c r="E4" s="89"/>
      <c r="F4" s="89"/>
      <c r="G4" s="90"/>
      <c r="H4" s="81"/>
      <c r="J4" s="76">
        <v>2</v>
      </c>
      <c r="K4" s="76">
        <f>'NPV Reference'!C3-'NPV Reference'!$C$2</f>
        <v>887.02225024559539</v>
      </c>
    </row>
    <row r="5" spans="1:24">
      <c r="A5" s="83">
        <v>5</v>
      </c>
      <c r="B5" s="91" t="s">
        <v>14</v>
      </c>
      <c r="C5" s="92" t="s">
        <v>71</v>
      </c>
      <c r="D5" s="93"/>
      <c r="E5" s="94"/>
      <c r="F5" s="94"/>
      <c r="G5" s="95"/>
      <c r="H5" s="96"/>
      <c r="J5" s="76">
        <v>3</v>
      </c>
      <c r="K5" s="76">
        <f ca="1">'NPV Reference'!C4-'NPV Reference'!$C$2</f>
        <v>-775.26316014475833</v>
      </c>
      <c r="L5" s="76">
        <f ca="1">'NPV Reference'!C4-'NPV Reference'!$C$3</f>
        <v>-1662.2854103903537</v>
      </c>
    </row>
    <row r="6" spans="1:24">
      <c r="A6" s="87"/>
      <c r="B6" s="88"/>
      <c r="C6" s="119">
        <v>1096.5847110209747</v>
      </c>
      <c r="D6" s="97"/>
      <c r="E6" s="98"/>
      <c r="F6" s="98"/>
      <c r="G6" s="99"/>
      <c r="H6" s="96"/>
      <c r="J6" s="76">
        <v>4</v>
      </c>
      <c r="K6" s="76">
        <f ca="1">'NPV Reference'!C5-'NPV Reference'!$C$2</f>
        <v>1346.4896130603902</v>
      </c>
      <c r="L6" s="76">
        <f ca="1">'NPV Reference'!C5-'NPV Reference'!$C$3</f>
        <v>459.4673628147948</v>
      </c>
      <c r="M6" s="76">
        <f ca="1">'NPV Reference'!C5-'NPV Reference'!$C$4</f>
        <v>2121.7527732051485</v>
      </c>
    </row>
    <row r="7" spans="1:24">
      <c r="A7" s="83">
        <v>6</v>
      </c>
      <c r="B7" s="91" t="s">
        <v>5</v>
      </c>
      <c r="C7" s="92" t="s">
        <v>72</v>
      </c>
      <c r="D7" s="92" t="s">
        <v>76</v>
      </c>
      <c r="E7" s="94"/>
      <c r="F7" s="94"/>
      <c r="G7" s="95"/>
      <c r="H7" s="96"/>
      <c r="J7" s="76">
        <v>5</v>
      </c>
      <c r="K7" s="76">
        <f ca="1">'NPV Reference'!C6-'NPV Reference'!$C$2</f>
        <v>1096.5847110209752</v>
      </c>
      <c r="L7" s="76">
        <f ca="1">'NPV Reference'!C6-'NPV Reference'!$C$3</f>
        <v>209.5624607753798</v>
      </c>
      <c r="M7" s="76">
        <f ca="1">'NPV Reference'!C6-'NPV Reference'!$C$4</f>
        <v>1871.8478711657335</v>
      </c>
      <c r="N7" s="76">
        <f ca="1">'NPV Reference'!C6-'NPV Reference'!$C$5</f>
        <v>-249.90490203941499</v>
      </c>
    </row>
    <row r="8" spans="1:24">
      <c r="A8" s="87"/>
      <c r="B8" s="88"/>
      <c r="C8" s="119">
        <v>1090.8433029777648</v>
      </c>
      <c r="D8" s="119">
        <v>-5.7414080432099581</v>
      </c>
      <c r="E8" s="98"/>
      <c r="F8" s="98"/>
      <c r="G8" s="99"/>
      <c r="H8" s="96"/>
      <c r="J8" s="76">
        <v>6</v>
      </c>
      <c r="K8" s="76">
        <f ca="1">'NPV Reference'!C7-'NPV Reference'!$C$2</f>
        <v>1090.8433029777598</v>
      </c>
      <c r="L8" s="76">
        <f ca="1">'NPV Reference'!C7-'NPV Reference'!$C$3</f>
        <v>203.82105273216439</v>
      </c>
      <c r="M8" s="76">
        <f ca="1">'NPV Reference'!C7-'NPV Reference'!$C$4</f>
        <v>1866.1064631225181</v>
      </c>
      <c r="N8" s="76">
        <f ca="1">'NPV Reference'!C7-'NPV Reference'!$C$5</f>
        <v>-255.64631008263041</v>
      </c>
      <c r="O8" s="76">
        <f ca="1">'NPV Reference'!C7-'NPV Reference'!$C$6</f>
        <v>-5.7414080432154151</v>
      </c>
    </row>
    <row r="9" spans="1:24">
      <c r="A9" s="83">
        <v>12</v>
      </c>
      <c r="B9" s="91" t="s">
        <v>8</v>
      </c>
      <c r="C9" s="92" t="s">
        <v>73</v>
      </c>
      <c r="D9" s="92" t="s">
        <v>77</v>
      </c>
      <c r="E9" s="100" t="s">
        <v>80</v>
      </c>
      <c r="F9" s="100"/>
      <c r="G9" s="101"/>
      <c r="H9" s="96"/>
      <c r="J9" s="76">
        <v>7</v>
      </c>
      <c r="K9" s="76">
        <f ca="1">'NPV Reference'!C8-'NPV Reference'!$C$2</f>
        <v>738.25404614254921</v>
      </c>
      <c r="L9" s="76">
        <f ca="1">'NPV Reference'!C8-'NPV Reference'!$C$3</f>
        <v>-148.76820410304617</v>
      </c>
      <c r="M9" s="76">
        <f ca="1">'NPV Reference'!C8-'NPV Reference'!$C$4</f>
        <v>1513.5172062873075</v>
      </c>
      <c r="N9" s="76">
        <f ca="1">'NPV Reference'!C8-'NPV Reference'!$C$5</f>
        <v>-608.23556691784097</v>
      </c>
      <c r="O9" s="76">
        <f ca="1">'NPV Reference'!C8-'NPV Reference'!$C$6</f>
        <v>-358.33066487842598</v>
      </c>
      <c r="P9" s="76">
        <f ca="1">'NPV Reference'!C8-'NPV Reference'!$C$7</f>
        <v>-352.58925683521056</v>
      </c>
    </row>
    <row r="10" spans="1:24">
      <c r="A10" s="87"/>
      <c r="B10" s="88"/>
      <c r="C10" s="120">
        <v>1360.1075683895033</v>
      </c>
      <c r="D10" s="120">
        <v>263.52285736852855</v>
      </c>
      <c r="E10" s="121">
        <v>269.26426541173851</v>
      </c>
      <c r="F10" s="98"/>
      <c r="G10" s="99"/>
      <c r="H10" s="96"/>
      <c r="J10" s="76">
        <v>8</v>
      </c>
      <c r="K10" s="76">
        <f ca="1">'NPV Reference'!C9-'NPV Reference'!$C$2</f>
        <v>783.61637265562695</v>
      </c>
      <c r="L10" s="76">
        <f ca="1">'NPV Reference'!C9-'NPV Reference'!$C$3</f>
        <v>-103.40587758996844</v>
      </c>
      <c r="M10" s="76">
        <f ca="1">'NPV Reference'!C9-'NPV Reference'!$C$4</f>
        <v>1558.8795328003853</v>
      </c>
      <c r="N10" s="76">
        <f ca="1">'NPV Reference'!C9-'NPV Reference'!$C$5</f>
        <v>-562.87324040476324</v>
      </c>
      <c r="O10" s="76">
        <f ca="1">'NPV Reference'!C9-'NPV Reference'!$C$6</f>
        <v>-312.96833836534825</v>
      </c>
      <c r="P10" s="76">
        <f ca="1">'NPV Reference'!C9-'NPV Reference'!$C$7</f>
        <v>-307.22693032213283</v>
      </c>
      <c r="Q10" s="76">
        <f ca="1">'NPV Reference'!C9-'NPV Reference'!$C$8</f>
        <v>45.362326513077733</v>
      </c>
    </row>
    <row r="11" spans="1:24">
      <c r="A11" s="83">
        <v>14</v>
      </c>
      <c r="B11" s="91" t="s">
        <v>15</v>
      </c>
      <c r="C11" s="92" t="s">
        <v>74</v>
      </c>
      <c r="D11" s="92" t="s">
        <v>78</v>
      </c>
      <c r="E11" s="100" t="s">
        <v>81</v>
      </c>
      <c r="F11" s="100" t="s">
        <v>83</v>
      </c>
      <c r="G11" s="101"/>
      <c r="H11" s="81"/>
      <c r="J11" s="76">
        <v>9</v>
      </c>
      <c r="K11" s="76">
        <f ca="1">'NPV Reference'!C10-'NPV Reference'!$C$2</f>
        <v>530.8525597666453</v>
      </c>
      <c r="L11" s="76">
        <f ca="1">'NPV Reference'!C10-'NPV Reference'!$C$3</f>
        <v>-356.16969047895009</v>
      </c>
      <c r="M11" s="76">
        <f ca="1">'NPV Reference'!C10-'NPV Reference'!$C$4</f>
        <v>1306.1157199114036</v>
      </c>
      <c r="N11" s="76">
        <f ca="1">'NPV Reference'!C10-'NPV Reference'!$C$5</f>
        <v>-815.63705329374488</v>
      </c>
      <c r="O11" s="76">
        <f ca="1">'NPV Reference'!C10-'NPV Reference'!$C$6</f>
        <v>-565.73215125432989</v>
      </c>
      <c r="P11" s="76">
        <f ca="1">'NPV Reference'!C10-'NPV Reference'!$C$7</f>
        <v>-559.99074321111448</v>
      </c>
      <c r="Q11" s="76">
        <f ca="1">'NPV Reference'!C10-'NPV Reference'!$C$8</f>
        <v>-207.40148637590391</v>
      </c>
      <c r="R11" s="76">
        <f ca="1">'NPV Reference'!C10-'NPV Reference'!$C$9</f>
        <v>-252.76381288898165</v>
      </c>
    </row>
    <row r="12" spans="1:24">
      <c r="A12" s="87"/>
      <c r="B12" s="88"/>
      <c r="C12" s="120">
        <v>1696.0133525311603</v>
      </c>
      <c r="D12" s="120">
        <v>599.42864151018557</v>
      </c>
      <c r="E12" s="121">
        <v>605.17004955339553</v>
      </c>
      <c r="F12" s="121">
        <v>335.90578414165702</v>
      </c>
      <c r="G12" s="99"/>
      <c r="H12" s="81"/>
      <c r="J12" s="76">
        <v>10</v>
      </c>
      <c r="K12" s="76">
        <f ca="1">'NPV Reference'!C11-'NPV Reference'!$C$2</f>
        <v>805.91952252982992</v>
      </c>
      <c r="L12" s="76">
        <f ca="1">'NPV Reference'!C11-'NPV Reference'!$C$3</f>
        <v>-81.102727715765468</v>
      </c>
      <c r="M12" s="76">
        <f ca="1">'NPV Reference'!C11-'NPV Reference'!$C$4</f>
        <v>1581.1826826745882</v>
      </c>
      <c r="N12" s="76">
        <f ca="1">'NPV Reference'!C11-'NPV Reference'!$C$5</f>
        <v>-540.57009053056026</v>
      </c>
      <c r="O12" s="76">
        <f ca="1">'NPV Reference'!C11-'NPV Reference'!$C$6</f>
        <v>-290.66518849114527</v>
      </c>
      <c r="P12" s="76">
        <f ca="1">'NPV Reference'!C11-'NPV Reference'!$C$7</f>
        <v>-284.92378044792986</v>
      </c>
      <c r="Q12" s="76">
        <f ca="1">'NPV Reference'!C11-'NPV Reference'!$C$8</f>
        <v>67.665476387280705</v>
      </c>
      <c r="R12" s="76">
        <f ca="1">'NPV Reference'!C11-'NPV Reference'!$C$9</f>
        <v>22.303149874202973</v>
      </c>
      <c r="S12" s="76">
        <f ca="1">'NPV Reference'!C11-'NPV Reference'!$C$10</f>
        <v>275.06696276318462</v>
      </c>
    </row>
    <row r="13" spans="1:24">
      <c r="A13" s="83">
        <v>15</v>
      </c>
      <c r="B13" s="91" t="s">
        <v>16</v>
      </c>
      <c r="C13" s="92" t="s">
        <v>75</v>
      </c>
      <c r="D13" s="92" t="s">
        <v>79</v>
      </c>
      <c r="E13" s="100" t="s">
        <v>82</v>
      </c>
      <c r="F13" s="100" t="s">
        <v>84</v>
      </c>
      <c r="G13" s="101" t="s">
        <v>85</v>
      </c>
      <c r="H13" s="81"/>
      <c r="J13" s="76">
        <v>11</v>
      </c>
      <c r="K13" s="76">
        <f ca="1">'NPV Reference'!C12-'NPV Reference'!$C$2</f>
        <v>1215.1073489307732</v>
      </c>
      <c r="L13" s="76">
        <f ca="1">'NPV Reference'!C12-'NPV Reference'!$C$3</f>
        <v>328.08509868517785</v>
      </c>
      <c r="M13" s="76">
        <f ca="1">'NPV Reference'!C12-'NPV Reference'!$C$4</f>
        <v>1990.3705090755316</v>
      </c>
      <c r="N13" s="76">
        <f ca="1">'NPV Reference'!C12-'NPV Reference'!$C$5</f>
        <v>-131.38226412961694</v>
      </c>
      <c r="O13" s="76">
        <f ca="1">'NPV Reference'!C12-'NPV Reference'!$C$6</f>
        <v>118.52263790979805</v>
      </c>
      <c r="P13" s="76">
        <f ca="1">'NPV Reference'!C12-'NPV Reference'!$C$7</f>
        <v>124.26404595301346</v>
      </c>
      <c r="Q13" s="76">
        <f ca="1">'NPV Reference'!C12-'NPV Reference'!$C$8</f>
        <v>476.85330278822403</v>
      </c>
      <c r="R13" s="76">
        <f ca="1">'NPV Reference'!C12-'NPV Reference'!$C$9</f>
        <v>431.49097627514629</v>
      </c>
      <c r="S13" s="76">
        <f ca="1">'NPV Reference'!C12-'NPV Reference'!$C$10</f>
        <v>684.25478916412794</v>
      </c>
      <c r="T13" s="76">
        <f ca="1">'NPV Reference'!C12-'NPV Reference'!$C$11</f>
        <v>409.18782640094332</v>
      </c>
    </row>
    <row r="14" spans="1:24" ht="12.75" thickBot="1">
      <c r="A14" s="102"/>
      <c r="B14" s="103"/>
      <c r="C14" s="122">
        <v>1426.6184377407712</v>
      </c>
      <c r="D14" s="122">
        <v>330.0337267197965</v>
      </c>
      <c r="E14" s="123">
        <v>335.77513476300646</v>
      </c>
      <c r="F14" s="123">
        <v>66.510869351267957</v>
      </c>
      <c r="G14" s="124">
        <v>-269.39491479038907</v>
      </c>
      <c r="J14" s="76">
        <v>12</v>
      </c>
      <c r="K14" s="76">
        <f ca="1">'NPV Reference'!C13-'NPV Reference'!$C$2</f>
        <v>1360.1075683894992</v>
      </c>
      <c r="L14" s="76">
        <f ca="1">'NPV Reference'!C13-'NPV Reference'!$C$3</f>
        <v>473.08531814390381</v>
      </c>
      <c r="M14" s="76">
        <f ca="1">'NPV Reference'!C13-'NPV Reference'!$C$4</f>
        <v>2135.3707285342575</v>
      </c>
      <c r="N14" s="76">
        <f ca="1">'NPV Reference'!C13-'NPV Reference'!$C$5</f>
        <v>13.617955329109009</v>
      </c>
      <c r="O14" s="76">
        <f ca="1">'NPV Reference'!C13-'NPV Reference'!$C$6</f>
        <v>263.522857368524</v>
      </c>
      <c r="P14" s="76">
        <f ca="1">'NPV Reference'!C13-'NPV Reference'!$C$7</f>
        <v>269.26426541173942</v>
      </c>
      <c r="Q14" s="76">
        <f ca="1">'NPV Reference'!C13-'NPV Reference'!$C$8</f>
        <v>621.85352224694998</v>
      </c>
      <c r="R14" s="76">
        <f ca="1">'NPV Reference'!C13-'NPV Reference'!$C$9</f>
        <v>576.49119573387225</v>
      </c>
      <c r="S14" s="76">
        <f ca="1">'NPV Reference'!C13-'NPV Reference'!$C$10</f>
        <v>829.25500862285389</v>
      </c>
      <c r="T14" s="76">
        <f ca="1">'NPV Reference'!C13-'NPV Reference'!$C$11</f>
        <v>554.18804585966927</v>
      </c>
      <c r="U14" s="76">
        <f ca="1">'NPV Reference'!C13-'NPV Reference'!$C$12</f>
        <v>145.00021945872595</v>
      </c>
    </row>
    <row r="15" spans="1:24">
      <c r="J15" s="76">
        <v>13</v>
      </c>
      <c r="K15" s="76">
        <f ca="1">'NPV Reference'!C14-'NPV Reference'!$C$2</f>
        <v>1294.5301896398146</v>
      </c>
      <c r="L15" s="76">
        <f ca="1">'NPV Reference'!C14-'NPV Reference'!$C$3</f>
        <v>407.50793939421919</v>
      </c>
      <c r="M15" s="76">
        <f ca="1">'NPV Reference'!C14-'NPV Reference'!$C$4</f>
        <v>2069.7933497845729</v>
      </c>
      <c r="N15" s="76">
        <f ca="1">'NPV Reference'!C14-'NPV Reference'!$C$5</f>
        <v>-51.959423420575604</v>
      </c>
      <c r="O15" s="76">
        <f ca="1">'NPV Reference'!C14-'NPV Reference'!$C$6</f>
        <v>197.94547861883939</v>
      </c>
      <c r="P15" s="76">
        <f ca="1">'NPV Reference'!C14-'NPV Reference'!$C$7</f>
        <v>203.6868866620548</v>
      </c>
      <c r="Q15" s="76">
        <f ca="1">'NPV Reference'!C14-'NPV Reference'!$C$8</f>
        <v>556.27614349726537</v>
      </c>
      <c r="R15" s="76">
        <f ca="1">'NPV Reference'!C14-'NPV Reference'!$C$9</f>
        <v>510.91381698418763</v>
      </c>
      <c r="S15" s="76">
        <f ca="1">'NPV Reference'!C14-'NPV Reference'!$C$10</f>
        <v>763.67762987316928</v>
      </c>
      <c r="T15" s="76">
        <f ca="1">'NPV Reference'!C14-'NPV Reference'!$C$11</f>
        <v>488.61066710998466</v>
      </c>
      <c r="U15" s="76">
        <f ca="1">'NPV Reference'!C14-'NPV Reference'!$C$12</f>
        <v>79.422840709041338</v>
      </c>
      <c r="V15" s="76">
        <f ca="1">'NPV Reference'!C14-'NPV Reference'!$C$13</f>
        <v>-65.577378749684613</v>
      </c>
    </row>
    <row r="16" spans="1:24" ht="12.75" thickBot="1">
      <c r="A16" s="81"/>
      <c r="B16" s="81"/>
      <c r="C16" s="81"/>
      <c r="D16" s="81"/>
      <c r="E16" s="81"/>
      <c r="F16" s="81"/>
      <c r="J16" s="76">
        <v>14</v>
      </c>
      <c r="K16" s="76">
        <f ca="1">'NPV Reference'!C15-'NPV Reference'!$C$2</f>
        <v>1696.0133525311558</v>
      </c>
      <c r="L16" s="76">
        <f ca="1">'NPV Reference'!C15-'NPV Reference'!$C$3</f>
        <v>808.99110228556037</v>
      </c>
      <c r="M16" s="76">
        <f ca="1">'NPV Reference'!C15-'NPV Reference'!$C$4</f>
        <v>2471.2765126759141</v>
      </c>
      <c r="N16" s="76">
        <f ca="1">'NPV Reference'!C15-'NPV Reference'!$C$5</f>
        <v>349.52373947076558</v>
      </c>
      <c r="O16" s="76">
        <f ca="1">'NPV Reference'!C15-'NPV Reference'!$C$6</f>
        <v>599.42864151018057</v>
      </c>
      <c r="P16" s="76">
        <f ca="1">'NPV Reference'!C15-'NPV Reference'!$C$7</f>
        <v>605.17004955339598</v>
      </c>
      <c r="Q16" s="76">
        <f ca="1">'NPV Reference'!C15-'NPV Reference'!$C$8</f>
        <v>957.75930638860655</v>
      </c>
      <c r="R16" s="76">
        <f ca="1">'NPV Reference'!C15-'NPV Reference'!$C$9</f>
        <v>912.39697987552881</v>
      </c>
      <c r="S16" s="76">
        <f ca="1">'NPV Reference'!C15-'NPV Reference'!$C$10</f>
        <v>1165.1607927645105</v>
      </c>
      <c r="T16" s="76">
        <f ca="1">'NPV Reference'!C15-'NPV Reference'!$C$11</f>
        <v>890.09383000132584</v>
      </c>
      <c r="U16" s="76">
        <f ca="1">'NPV Reference'!C15-'NPV Reference'!$C$12</f>
        <v>480.90600360038252</v>
      </c>
      <c r="V16" s="76">
        <f ca="1">'NPV Reference'!C15-'NPV Reference'!$C$13</f>
        <v>335.90578414165657</v>
      </c>
      <c r="W16" s="76">
        <f ca="1">'NPV Reference'!C15-'NPV Reference'!$C$14</f>
        <v>401.48316289134118</v>
      </c>
    </row>
    <row r="17" spans="1:24">
      <c r="A17" s="73" t="s">
        <v>62</v>
      </c>
      <c r="B17" s="74"/>
      <c r="C17" s="74"/>
      <c r="D17" s="74"/>
      <c r="E17" s="74"/>
      <c r="F17" s="74"/>
      <c r="G17" s="75"/>
      <c r="J17" s="76">
        <v>15</v>
      </c>
      <c r="K17" s="76">
        <f ca="1">'NPV Reference'!C16-'NPV Reference'!$C$2</f>
        <v>1426.6184377407681</v>
      </c>
      <c r="L17" s="76">
        <f ca="1">'NPV Reference'!C16-'NPV Reference'!$C$3</f>
        <v>539.59618749517267</v>
      </c>
      <c r="M17" s="76">
        <f ca="1">'NPV Reference'!C16-'NPV Reference'!$C$4</f>
        <v>2201.8815978855264</v>
      </c>
      <c r="N17" s="76">
        <f ca="1">'NPV Reference'!C16-'NPV Reference'!$C$5</f>
        <v>80.128824680377875</v>
      </c>
      <c r="O17" s="76">
        <f ca="1">'NPV Reference'!C16-'NPV Reference'!$C$6</f>
        <v>330.03372671979287</v>
      </c>
      <c r="P17" s="76">
        <f ca="1">'NPV Reference'!C16-'NPV Reference'!$C$7</f>
        <v>335.77513476300828</v>
      </c>
      <c r="Q17" s="76">
        <f ca="1">'NPV Reference'!C16-'NPV Reference'!$C$8</f>
        <v>688.36439159821884</v>
      </c>
      <c r="R17" s="76">
        <f ca="1">'NPV Reference'!C16-'NPV Reference'!$C$9</f>
        <v>643.00206508514111</v>
      </c>
      <c r="S17" s="76">
        <f ca="1">'NPV Reference'!C16-'NPV Reference'!$C$10</f>
        <v>895.76587797412276</v>
      </c>
      <c r="T17" s="76">
        <f ca="1">'NPV Reference'!C16-'NPV Reference'!$C$11</f>
        <v>620.69891521093814</v>
      </c>
      <c r="U17" s="76">
        <f ca="1">'NPV Reference'!C16-'NPV Reference'!$C$12</f>
        <v>211.51108880999482</v>
      </c>
      <c r="V17" s="76">
        <f ca="1">'NPV Reference'!C16-'NPV Reference'!$C$13</f>
        <v>66.510869351268866</v>
      </c>
      <c r="W17" s="76">
        <f ca="1">'NPV Reference'!C16-'NPV Reference'!$C$14</f>
        <v>132.08824810095348</v>
      </c>
      <c r="X17" s="76">
        <f ca="1">'NPV Reference'!C16-'NPV Reference'!$C$15</f>
        <v>-269.3949147903877</v>
      </c>
    </row>
    <row r="18" spans="1:24">
      <c r="A18" s="77" t="s">
        <v>9</v>
      </c>
      <c r="B18" s="78" t="s">
        <v>0</v>
      </c>
      <c r="C18" s="78" t="s">
        <v>1</v>
      </c>
      <c r="D18" s="79" t="s">
        <v>14</v>
      </c>
      <c r="E18" s="79" t="s">
        <v>5</v>
      </c>
      <c r="F18" s="79" t="s">
        <v>8</v>
      </c>
      <c r="G18" s="80" t="s">
        <v>15</v>
      </c>
    </row>
    <row r="19" spans="1:24">
      <c r="A19" s="83">
        <v>1</v>
      </c>
      <c r="B19" s="84" t="s">
        <v>1</v>
      </c>
      <c r="C19" s="84" t="s">
        <v>59</v>
      </c>
      <c r="D19" s="84"/>
      <c r="E19" s="85"/>
      <c r="F19" s="85"/>
      <c r="G19" s="86"/>
      <c r="J19" s="76" t="s">
        <v>62</v>
      </c>
    </row>
    <row r="20" spans="1:24">
      <c r="A20" s="87"/>
      <c r="B20" s="88"/>
      <c r="C20" s="88"/>
      <c r="D20" s="88"/>
      <c r="E20" s="89"/>
      <c r="F20" s="89"/>
      <c r="G20" s="90"/>
      <c r="K20" s="76">
        <v>1</v>
      </c>
      <c r="L20" s="76">
        <v>2</v>
      </c>
      <c r="M20" s="76">
        <v>3</v>
      </c>
      <c r="N20" s="76">
        <v>4</v>
      </c>
      <c r="O20" s="76">
        <v>5</v>
      </c>
      <c r="P20" s="76">
        <v>6</v>
      </c>
      <c r="Q20" s="76">
        <v>7</v>
      </c>
      <c r="R20" s="76">
        <v>8</v>
      </c>
      <c r="S20" s="76">
        <v>9</v>
      </c>
      <c r="T20" s="76">
        <v>10</v>
      </c>
      <c r="U20" s="76">
        <v>11</v>
      </c>
      <c r="V20" s="76">
        <v>12</v>
      </c>
      <c r="W20" s="76">
        <v>13</v>
      </c>
      <c r="X20" s="76">
        <v>14</v>
      </c>
    </row>
    <row r="21" spans="1:24">
      <c r="A21" s="83">
        <v>5</v>
      </c>
      <c r="B21" s="91" t="s">
        <v>14</v>
      </c>
      <c r="C21" s="92" t="s">
        <v>71</v>
      </c>
      <c r="D21" s="93"/>
      <c r="E21" s="94"/>
      <c r="F21" s="94"/>
      <c r="G21" s="95"/>
      <c r="J21" s="76">
        <v>1</v>
      </c>
    </row>
    <row r="22" spans="1:24">
      <c r="A22" s="87"/>
      <c r="B22" s="88"/>
      <c r="C22" s="119">
        <v>694.30524308593931</v>
      </c>
      <c r="D22" s="97"/>
      <c r="E22" s="98"/>
      <c r="F22" s="98"/>
      <c r="G22" s="99"/>
      <c r="J22" s="76">
        <v>2</v>
      </c>
      <c r="K22" s="76">
        <f ca="1">'NPV Reference'!D3-'NPV Reference'!$D$2</f>
        <v>477.44155826673386</v>
      </c>
    </row>
    <row r="23" spans="1:24">
      <c r="A23" s="83">
        <v>6</v>
      </c>
      <c r="B23" s="91" t="s">
        <v>5</v>
      </c>
      <c r="C23" s="92" t="s">
        <v>72</v>
      </c>
      <c r="D23" s="92" t="s">
        <v>76</v>
      </c>
      <c r="E23" s="94"/>
      <c r="F23" s="94"/>
      <c r="G23" s="95"/>
      <c r="J23" s="76">
        <v>3</v>
      </c>
      <c r="K23" s="76">
        <f ca="1">'NPV Reference'!D4-'NPV Reference'!$D$2</f>
        <v>-844.80095790044379</v>
      </c>
      <c r="L23" s="76">
        <f ca="1">'NPV Reference'!D4-'NPV Reference'!$D$3</f>
        <v>-1322.2425161671777</v>
      </c>
    </row>
    <row r="24" spans="1:24">
      <c r="A24" s="87"/>
      <c r="B24" s="88"/>
      <c r="C24" s="119">
        <v>657.19820317294489</v>
      </c>
      <c r="D24" s="119">
        <v>-37.107039912994424</v>
      </c>
      <c r="E24" s="98"/>
      <c r="F24" s="98"/>
      <c r="G24" s="99"/>
      <c r="J24" s="76">
        <v>4</v>
      </c>
      <c r="K24" s="76">
        <f ca="1">'NPV Reference'!D5-'NPV Reference'!$D$2</f>
        <v>916.81086007663453</v>
      </c>
      <c r="L24" s="76">
        <f ca="1">'NPV Reference'!D5-'NPV Reference'!$D$3</f>
        <v>439.36930180990066</v>
      </c>
      <c r="M24" s="76">
        <f ca="1">'NPV Reference'!D5-'NPV Reference'!$D$4</f>
        <v>1761.6118179770783</v>
      </c>
    </row>
    <row r="25" spans="1:24">
      <c r="A25" s="83">
        <v>12</v>
      </c>
      <c r="B25" s="91" t="s">
        <v>8</v>
      </c>
      <c r="C25" s="92" t="s">
        <v>73</v>
      </c>
      <c r="D25" s="92" t="s">
        <v>77</v>
      </c>
      <c r="E25" s="100" t="s">
        <v>80</v>
      </c>
      <c r="F25" s="100"/>
      <c r="G25" s="101"/>
      <c r="J25" s="76">
        <v>5</v>
      </c>
      <c r="K25" s="76">
        <f ca="1">'NPV Reference'!D6-'NPV Reference'!$D$2</f>
        <v>694.30524308594158</v>
      </c>
      <c r="L25" s="76">
        <f ca="1">'NPV Reference'!D6-'NPV Reference'!$D$3</f>
        <v>216.86368481920772</v>
      </c>
      <c r="M25" s="76">
        <f ca="1">'NPV Reference'!D6-'NPV Reference'!$D$4</f>
        <v>1539.1062009863854</v>
      </c>
      <c r="N25" s="76">
        <f ca="1">'NPV Reference'!D6-'NPV Reference'!$D$5</f>
        <v>-222.50561699069294</v>
      </c>
    </row>
    <row r="26" spans="1:24">
      <c r="A26" s="87"/>
      <c r="B26" s="88"/>
      <c r="C26" s="120">
        <v>365.39433341887661</v>
      </c>
      <c r="D26" s="120">
        <v>-328.9109096670627</v>
      </c>
      <c r="E26" s="121">
        <v>-291.80386975406827</v>
      </c>
      <c r="F26" s="98"/>
      <c r="G26" s="99"/>
      <c r="J26" s="76">
        <v>6</v>
      </c>
      <c r="K26" s="76">
        <f ca="1">'NPV Reference'!D7-'NPV Reference'!$D$2</f>
        <v>657.19820317294352</v>
      </c>
      <c r="L26" s="76">
        <f ca="1">'NPV Reference'!D7-'NPV Reference'!$D$3</f>
        <v>179.75664490620966</v>
      </c>
      <c r="M26" s="76">
        <f ca="1">'NPV Reference'!D7-'NPV Reference'!$D$4</f>
        <v>1501.9991610733873</v>
      </c>
      <c r="N26" s="76">
        <f ca="1">'NPV Reference'!D7-'NPV Reference'!$D$5</f>
        <v>-259.612656903691</v>
      </c>
      <c r="O26" s="76">
        <f ca="1">'NPV Reference'!D7-'NPV Reference'!$D$6</f>
        <v>-37.107039912998061</v>
      </c>
    </row>
    <row r="27" spans="1:24">
      <c r="A27" s="83">
        <v>14</v>
      </c>
      <c r="B27" s="91" t="s">
        <v>15</v>
      </c>
      <c r="C27" s="92" t="s">
        <v>74</v>
      </c>
      <c r="D27" s="92" t="s">
        <v>78</v>
      </c>
      <c r="E27" s="100" t="s">
        <v>81</v>
      </c>
      <c r="F27" s="100" t="s">
        <v>83</v>
      </c>
      <c r="G27" s="101"/>
      <c r="J27" s="76">
        <v>7</v>
      </c>
      <c r="K27" s="76">
        <f ca="1">'NPV Reference'!D8-'NPV Reference'!$D$2</f>
        <v>178.08245985894519</v>
      </c>
      <c r="L27" s="76">
        <f ca="1">'NPV Reference'!D8-'NPV Reference'!$D$3</f>
        <v>-299.35909840778868</v>
      </c>
      <c r="M27" s="76">
        <f ca="1">'NPV Reference'!D8-'NPV Reference'!$D$4</f>
        <v>1022.883417759389</v>
      </c>
      <c r="N27" s="76">
        <f ca="1">'NPV Reference'!D8-'NPV Reference'!$D$5</f>
        <v>-738.72840021768934</v>
      </c>
      <c r="O27" s="76">
        <f ca="1">'NPV Reference'!D8-'NPV Reference'!$D$6</f>
        <v>-516.2227832269964</v>
      </c>
      <c r="P27" s="76">
        <f ca="1">'NPV Reference'!D8-'NPV Reference'!$D$7</f>
        <v>-479.11574331399834</v>
      </c>
    </row>
    <row r="28" spans="1:24">
      <c r="A28" s="87"/>
      <c r="B28" s="88"/>
      <c r="C28" s="120">
        <v>713.60884334305092</v>
      </c>
      <c r="D28" s="120">
        <v>19.303600257111611</v>
      </c>
      <c r="E28" s="121">
        <v>56.410640170106035</v>
      </c>
      <c r="F28" s="121">
        <v>348.21450992417431</v>
      </c>
      <c r="G28" s="99"/>
      <c r="J28" s="76">
        <v>8</v>
      </c>
      <c r="K28" s="76">
        <f ca="1">'NPV Reference'!D9-'NPV Reference'!$D$2</f>
        <v>174.23120046576423</v>
      </c>
      <c r="L28" s="76">
        <f ca="1">'NPV Reference'!D9-'NPV Reference'!$D$3</f>
        <v>-303.21035780096963</v>
      </c>
      <c r="M28" s="76">
        <f ca="1">'NPV Reference'!D9-'NPV Reference'!$D$4</f>
        <v>1019.032158366208</v>
      </c>
      <c r="N28" s="76">
        <f ca="1">'NPV Reference'!D9-'NPV Reference'!$D$5</f>
        <v>-742.57965961087029</v>
      </c>
      <c r="O28" s="76">
        <f ca="1">'NPV Reference'!D9-'NPV Reference'!$D$6</f>
        <v>-520.07404262017735</v>
      </c>
      <c r="P28" s="76">
        <f ca="1">'NPV Reference'!D9-'NPV Reference'!$D$7</f>
        <v>-482.96700270717929</v>
      </c>
      <c r="Q28" s="76">
        <f ca="1">'NPV Reference'!D9-'NPV Reference'!$D$8</f>
        <v>-3.8512593931809533</v>
      </c>
    </row>
    <row r="29" spans="1:24">
      <c r="A29" s="83">
        <v>15</v>
      </c>
      <c r="B29" s="91" t="s">
        <v>16</v>
      </c>
      <c r="C29" s="92" t="s">
        <v>75</v>
      </c>
      <c r="D29" s="92" t="s">
        <v>79</v>
      </c>
      <c r="E29" s="100" t="s">
        <v>82</v>
      </c>
      <c r="F29" s="100" t="s">
        <v>84</v>
      </c>
      <c r="G29" s="101" t="s">
        <v>85</v>
      </c>
      <c r="J29" s="76">
        <v>9</v>
      </c>
      <c r="K29" s="76">
        <f ca="1">'NPV Reference'!D10-'NPV Reference'!$D$2</f>
        <v>-62.083074475092872</v>
      </c>
      <c r="L29" s="76">
        <f ca="1">'NPV Reference'!D10-'NPV Reference'!$D$3</f>
        <v>-539.52463274182674</v>
      </c>
      <c r="M29" s="76">
        <f ca="1">'NPV Reference'!D10-'NPV Reference'!$D$4</f>
        <v>782.71788342535092</v>
      </c>
      <c r="N29" s="76">
        <f ca="1">'NPV Reference'!D10-'NPV Reference'!$D$5</f>
        <v>-978.8939345517274</v>
      </c>
      <c r="O29" s="76">
        <f ca="1">'NPV Reference'!D10-'NPV Reference'!$D$6</f>
        <v>-756.38831756103446</v>
      </c>
      <c r="P29" s="76">
        <f ca="1">'NPV Reference'!D10-'NPV Reference'!$D$7</f>
        <v>-719.28127764803639</v>
      </c>
      <c r="Q29" s="76">
        <f ca="1">'NPV Reference'!D10-'NPV Reference'!$D$8</f>
        <v>-240.16553433403806</v>
      </c>
      <c r="R29" s="76">
        <f ca="1">'NPV Reference'!D10-'NPV Reference'!$D$9</f>
        <v>-236.3142749408571</v>
      </c>
    </row>
    <row r="30" spans="1:24" ht="12.75" thickBot="1">
      <c r="A30" s="102"/>
      <c r="B30" s="103"/>
      <c r="C30" s="122">
        <v>445.22077572187482</v>
      </c>
      <c r="D30" s="122">
        <v>-249.08446736406449</v>
      </c>
      <c r="E30" s="123">
        <v>-211.97742745107007</v>
      </c>
      <c r="F30" s="123">
        <v>79.826442302998203</v>
      </c>
      <c r="G30" s="124">
        <v>-269.39491479038907</v>
      </c>
      <c r="J30" s="76">
        <v>10</v>
      </c>
      <c r="K30" s="76">
        <f ca="1">'NPV Reference'!D11-'NPV Reference'!$D$2</f>
        <v>-111.6034388071771</v>
      </c>
      <c r="L30" s="76">
        <f ca="1">'NPV Reference'!D11-'NPV Reference'!$D$3</f>
        <v>-589.04499707391096</v>
      </c>
      <c r="M30" s="76">
        <f ca="1">'NPV Reference'!D11-'NPV Reference'!$D$4</f>
        <v>733.19751909326669</v>
      </c>
      <c r="N30" s="76">
        <f ca="1">'NPV Reference'!D11-'NPV Reference'!$D$5</f>
        <v>-1028.4142988838116</v>
      </c>
      <c r="O30" s="76">
        <f ca="1">'NPV Reference'!D11-'NPV Reference'!$D$6</f>
        <v>-805.90868189311868</v>
      </c>
      <c r="P30" s="76">
        <f ca="1">'NPV Reference'!D11-'NPV Reference'!$D$7</f>
        <v>-768.80164198012062</v>
      </c>
      <c r="Q30" s="76">
        <f ca="1">'NPV Reference'!D11-'NPV Reference'!$D$8</f>
        <v>-289.68589866612228</v>
      </c>
      <c r="R30" s="76">
        <f ca="1">'NPV Reference'!D11-'NPV Reference'!$D$9</f>
        <v>-285.83463927294133</v>
      </c>
      <c r="S30" s="76">
        <f ca="1">'NPV Reference'!D11-'NPV Reference'!$D$10</f>
        <v>-49.520364332084227</v>
      </c>
    </row>
    <row r="31" spans="1:24">
      <c r="A31" s="81"/>
      <c r="B31" s="81"/>
      <c r="C31" s="81"/>
      <c r="D31" s="81"/>
      <c r="E31" s="81"/>
      <c r="F31" s="81"/>
      <c r="J31" s="76">
        <v>11</v>
      </c>
      <c r="K31" s="76">
        <f ca="1">'NPV Reference'!D12-'NPV Reference'!$D$2</f>
        <v>263.68870454573198</v>
      </c>
      <c r="L31" s="76">
        <f ca="1">'NPV Reference'!D12-'NPV Reference'!$D$3</f>
        <v>-213.75285372100188</v>
      </c>
      <c r="M31" s="76">
        <f ca="1">'NPV Reference'!D12-'NPV Reference'!$D$4</f>
        <v>1108.4896624461758</v>
      </c>
      <c r="N31" s="76">
        <f ca="1">'NPV Reference'!D12-'NPV Reference'!$D$5</f>
        <v>-653.12215553090255</v>
      </c>
      <c r="O31" s="76">
        <f ca="1">'NPV Reference'!D12-'NPV Reference'!$D$6</f>
        <v>-430.6165385402096</v>
      </c>
      <c r="P31" s="76">
        <f ca="1">'NPV Reference'!D12-'NPV Reference'!$D$7</f>
        <v>-393.50949862721154</v>
      </c>
      <c r="Q31" s="76">
        <f ca="1">'NPV Reference'!D12-'NPV Reference'!$D$8</f>
        <v>85.606244686786795</v>
      </c>
      <c r="R31" s="76">
        <f ca="1">'NPV Reference'!D12-'NPV Reference'!$D$9</f>
        <v>89.457504079967748</v>
      </c>
      <c r="S31" s="76">
        <f ca="1">'NPV Reference'!D12-'NPV Reference'!$D$10</f>
        <v>325.77177902082485</v>
      </c>
      <c r="T31" s="76">
        <f ca="1">'NPV Reference'!D12-'NPV Reference'!$D$11</f>
        <v>375.29214335290908</v>
      </c>
    </row>
    <row r="32" spans="1:24" ht="12.75" thickBot="1">
      <c r="A32" s="81"/>
      <c r="B32" s="81"/>
      <c r="C32" s="104"/>
      <c r="D32" s="96"/>
      <c r="E32" s="96"/>
      <c r="F32" s="81"/>
      <c r="J32" s="76">
        <v>12</v>
      </c>
      <c r="K32" s="76">
        <f ca="1">'NPV Reference'!D13-'NPV Reference'!$D$2</f>
        <v>365.39433341887616</v>
      </c>
      <c r="L32" s="76">
        <f ca="1">'NPV Reference'!D13-'NPV Reference'!$D$3</f>
        <v>-112.04722484785771</v>
      </c>
      <c r="M32" s="76">
        <f ca="1">'NPV Reference'!D13-'NPV Reference'!$D$4</f>
        <v>1210.1952913193199</v>
      </c>
      <c r="N32" s="76">
        <f ca="1">'NPV Reference'!D13-'NPV Reference'!$D$5</f>
        <v>-551.41652665775837</v>
      </c>
      <c r="O32" s="76">
        <f ca="1">'NPV Reference'!D13-'NPV Reference'!$D$6</f>
        <v>-328.91090966706543</v>
      </c>
      <c r="P32" s="76">
        <f ca="1">'NPV Reference'!D13-'NPV Reference'!$D$7</f>
        <v>-291.80386975406736</v>
      </c>
      <c r="Q32" s="76">
        <f ca="1">'NPV Reference'!D13-'NPV Reference'!$D$8</f>
        <v>187.31187355993097</v>
      </c>
      <c r="R32" s="76">
        <f ca="1">'NPV Reference'!D13-'NPV Reference'!$D$9</f>
        <v>191.16313295311193</v>
      </c>
      <c r="S32" s="76">
        <f ca="1">'NPV Reference'!D13-'NPV Reference'!$D$10</f>
        <v>427.47740789396903</v>
      </c>
      <c r="T32" s="76">
        <f ca="1">'NPV Reference'!D13-'NPV Reference'!$D$11</f>
        <v>476.99777222605326</v>
      </c>
      <c r="U32" s="76">
        <f ca="1">'NPV Reference'!D13-'NPV Reference'!$D$12</f>
        <v>101.70562887314418</v>
      </c>
    </row>
    <row r="33" spans="1:24">
      <c r="A33" s="73" t="s">
        <v>63</v>
      </c>
      <c r="B33" s="74"/>
      <c r="C33" s="74"/>
      <c r="D33" s="74"/>
      <c r="E33" s="74"/>
      <c r="F33" s="74"/>
      <c r="G33" s="75"/>
      <c r="J33" s="76">
        <v>13</v>
      </c>
      <c r="K33" s="76">
        <f ca="1">'NPV Reference'!D14-'NPV Reference'!$D$2</f>
        <v>374.4775790515514</v>
      </c>
      <c r="L33" s="76">
        <f ca="1">'NPV Reference'!D14-'NPV Reference'!$D$3</f>
        <v>-102.96397921518246</v>
      </c>
      <c r="M33" s="76">
        <f ca="1">'NPV Reference'!D14-'NPV Reference'!$D$4</f>
        <v>1219.2785369519952</v>
      </c>
      <c r="N33" s="76">
        <f ca="1">'NPV Reference'!D14-'NPV Reference'!$D$5</f>
        <v>-542.33328102508312</v>
      </c>
      <c r="O33" s="76">
        <f ca="1">'NPV Reference'!D14-'NPV Reference'!$D$6</f>
        <v>-319.82766403439018</v>
      </c>
      <c r="P33" s="76">
        <f ca="1">'NPV Reference'!D14-'NPV Reference'!$D$7</f>
        <v>-282.72062412139212</v>
      </c>
      <c r="Q33" s="76">
        <f ca="1">'NPV Reference'!D14-'NPV Reference'!$D$8</f>
        <v>196.39511919260622</v>
      </c>
      <c r="R33" s="76">
        <f ca="1">'NPV Reference'!D14-'NPV Reference'!$D$9</f>
        <v>200.24637858578717</v>
      </c>
      <c r="S33" s="76">
        <f ca="1">'NPV Reference'!D14-'NPV Reference'!$D$10</f>
        <v>436.56065352664427</v>
      </c>
      <c r="T33" s="76">
        <f ca="1">'NPV Reference'!D14-'NPV Reference'!$D$11</f>
        <v>486.0810178587285</v>
      </c>
      <c r="U33" s="76">
        <f ca="1">'NPV Reference'!D14-'NPV Reference'!$D$12</f>
        <v>110.78887450581942</v>
      </c>
      <c r="V33" s="76">
        <f ca="1">'NPV Reference'!D14-'NPV Reference'!$D$13</f>
        <v>9.0832456326752435</v>
      </c>
    </row>
    <row r="34" spans="1:24">
      <c r="A34" s="77" t="s">
        <v>9</v>
      </c>
      <c r="B34" s="78" t="s">
        <v>0</v>
      </c>
      <c r="C34" s="78" t="s">
        <v>1</v>
      </c>
      <c r="D34" s="79" t="s">
        <v>14</v>
      </c>
      <c r="E34" s="79" t="s">
        <v>5</v>
      </c>
      <c r="F34" s="79" t="s">
        <v>8</v>
      </c>
      <c r="G34" s="80" t="s">
        <v>15</v>
      </c>
      <c r="J34" s="76">
        <v>14</v>
      </c>
      <c r="K34" s="76">
        <f ca="1">'NPV Reference'!D15-'NPV Reference'!$D$2</f>
        <v>713.60884334305001</v>
      </c>
      <c r="L34" s="76">
        <f ca="1">'NPV Reference'!D15-'NPV Reference'!$D$3</f>
        <v>236.16728507631615</v>
      </c>
      <c r="M34" s="76">
        <f ca="1">'NPV Reference'!D15-'NPV Reference'!$D$4</f>
        <v>1558.4098012434938</v>
      </c>
      <c r="N34" s="76">
        <f ca="1">'NPV Reference'!D15-'NPV Reference'!$D$5</f>
        <v>-203.20201673358451</v>
      </c>
      <c r="O34" s="76">
        <f ca="1">'NPV Reference'!D15-'NPV Reference'!$D$6</f>
        <v>19.303600257108428</v>
      </c>
      <c r="P34" s="76">
        <f ca="1">'NPV Reference'!D15-'NPV Reference'!$D$7</f>
        <v>56.41064017010649</v>
      </c>
      <c r="Q34" s="76">
        <f ca="1">'NPV Reference'!D15-'NPV Reference'!$D$8</f>
        <v>535.52638348410483</v>
      </c>
      <c r="R34" s="76">
        <f ca="1">'NPV Reference'!D15-'NPV Reference'!$D$9</f>
        <v>539.37764287728578</v>
      </c>
      <c r="S34" s="76">
        <f ca="1">'NPV Reference'!D15-'NPV Reference'!$D$10</f>
        <v>775.69191781814288</v>
      </c>
      <c r="T34" s="76">
        <f ca="1">'NPV Reference'!D15-'NPV Reference'!$D$11</f>
        <v>825.21228215022711</v>
      </c>
      <c r="U34" s="76">
        <f ca="1">'NPV Reference'!D15-'NPV Reference'!$D$12</f>
        <v>449.92013879731803</v>
      </c>
      <c r="V34" s="76">
        <f ca="1">'NPV Reference'!D15-'NPV Reference'!$D$13</f>
        <v>348.21450992417385</v>
      </c>
      <c r="W34" s="76">
        <f ca="1">'NPV Reference'!D15-'NPV Reference'!$D$14</f>
        <v>339.13126429149861</v>
      </c>
    </row>
    <row r="35" spans="1:24">
      <c r="A35" s="83">
        <v>1</v>
      </c>
      <c r="B35" s="84" t="s">
        <v>1</v>
      </c>
      <c r="C35" s="84" t="s">
        <v>59</v>
      </c>
      <c r="D35" s="84"/>
      <c r="E35" s="85"/>
      <c r="F35" s="85"/>
      <c r="G35" s="86"/>
      <c r="J35" s="76">
        <v>15</v>
      </c>
      <c r="K35" s="76">
        <f ca="1">'NPV Reference'!D16-'NPV Reference'!$D$2</f>
        <v>445.22077572187482</v>
      </c>
      <c r="L35" s="76">
        <f ca="1">'NPV Reference'!D16-'NPV Reference'!$D$3</f>
        <v>-32.220782544859048</v>
      </c>
      <c r="M35" s="76">
        <f ca="1">'NPV Reference'!D16-'NPV Reference'!$D$4</f>
        <v>1290.0217336223186</v>
      </c>
      <c r="N35" s="76">
        <f ca="1">'NPV Reference'!D16-'NPV Reference'!$D$5</f>
        <v>-471.59008435475971</v>
      </c>
      <c r="O35" s="76">
        <f ca="1">'NPV Reference'!D16-'NPV Reference'!$D$6</f>
        <v>-249.08446736406677</v>
      </c>
      <c r="P35" s="76">
        <f ca="1">'NPV Reference'!D16-'NPV Reference'!$D$7</f>
        <v>-211.97742745106871</v>
      </c>
      <c r="Q35" s="76">
        <f ca="1">'NPV Reference'!D16-'NPV Reference'!$D$8</f>
        <v>267.13831586292963</v>
      </c>
      <c r="R35" s="76">
        <f ca="1">'NPV Reference'!D16-'NPV Reference'!$D$9</f>
        <v>270.98957525611058</v>
      </c>
      <c r="S35" s="76">
        <f ca="1">'NPV Reference'!D16-'NPV Reference'!$D$10</f>
        <v>507.30385019696769</v>
      </c>
      <c r="T35" s="76">
        <f ca="1">'NPV Reference'!D16-'NPV Reference'!$D$11</f>
        <v>556.82421452905191</v>
      </c>
      <c r="U35" s="76">
        <f ca="1">'NPV Reference'!D16-'NPV Reference'!$D$12</f>
        <v>181.53207117614284</v>
      </c>
      <c r="V35" s="76">
        <f ca="1">'NPV Reference'!D16-'NPV Reference'!$D$13</f>
        <v>79.826442302998657</v>
      </c>
      <c r="W35" s="76">
        <f ca="1">'NPV Reference'!D16-'NPV Reference'!$D$14</f>
        <v>70.743196670323414</v>
      </c>
      <c r="X35" s="76">
        <f ca="1">'NPV Reference'!D16-'NPV Reference'!$D$15</f>
        <v>-268.3880676211752</v>
      </c>
    </row>
    <row r="36" spans="1:24">
      <c r="A36" s="87"/>
      <c r="B36" s="88"/>
      <c r="C36" s="88"/>
      <c r="D36" s="88"/>
      <c r="E36" s="89"/>
      <c r="F36" s="89"/>
      <c r="G36" s="90"/>
    </row>
    <row r="37" spans="1:24">
      <c r="A37" s="83">
        <v>5</v>
      </c>
      <c r="B37" s="91" t="s">
        <v>14</v>
      </c>
      <c r="C37" s="92" t="s">
        <v>71</v>
      </c>
      <c r="D37" s="93"/>
      <c r="E37" s="94"/>
      <c r="F37" s="94"/>
      <c r="G37" s="95"/>
      <c r="J37" s="76" t="s">
        <v>63</v>
      </c>
    </row>
    <row r="38" spans="1:24">
      <c r="A38" s="87"/>
      <c r="B38" s="88"/>
      <c r="C38" s="119">
        <v>161.08331785015162</v>
      </c>
      <c r="D38" s="97"/>
      <c r="E38" s="98"/>
      <c r="F38" s="98"/>
      <c r="G38" s="99"/>
      <c r="K38" s="76">
        <v>1</v>
      </c>
      <c r="L38" s="76">
        <v>2</v>
      </c>
      <c r="M38" s="76">
        <v>3</v>
      </c>
      <c r="N38" s="76">
        <v>4</v>
      </c>
      <c r="O38" s="76">
        <v>5</v>
      </c>
      <c r="P38" s="76">
        <v>6</v>
      </c>
      <c r="Q38" s="76">
        <v>7</v>
      </c>
      <c r="R38" s="76">
        <v>8</v>
      </c>
      <c r="S38" s="76">
        <v>9</v>
      </c>
      <c r="T38" s="76">
        <v>10</v>
      </c>
      <c r="U38" s="76">
        <v>11</v>
      </c>
      <c r="V38" s="76">
        <v>12</v>
      </c>
      <c r="W38" s="76">
        <v>13</v>
      </c>
      <c r="X38" s="76">
        <v>14</v>
      </c>
    </row>
    <row r="39" spans="1:24">
      <c r="A39" s="83">
        <v>6</v>
      </c>
      <c r="B39" s="91" t="s">
        <v>5</v>
      </c>
      <c r="C39" s="92" t="s">
        <v>72</v>
      </c>
      <c r="D39" s="92" t="s">
        <v>76</v>
      </c>
      <c r="E39" s="94"/>
      <c r="F39" s="94"/>
      <c r="G39" s="95"/>
      <c r="J39" s="76">
        <v>1</v>
      </c>
    </row>
    <row r="40" spans="1:24">
      <c r="A40" s="87"/>
      <c r="B40" s="88"/>
      <c r="C40" s="119">
        <v>-20.532528146850836</v>
      </c>
      <c r="D40" s="119">
        <v>-181.61584599700245</v>
      </c>
      <c r="E40" s="98"/>
      <c r="F40" s="98"/>
      <c r="G40" s="99"/>
      <c r="J40" s="76">
        <v>2</v>
      </c>
      <c r="K40" s="76">
        <f ca="1">'NPV Reference'!E3-'NPV Reference'!$E$2</f>
        <v>-190.93271854057139</v>
      </c>
    </row>
    <row r="41" spans="1:24">
      <c r="A41" s="83">
        <v>12</v>
      </c>
      <c r="B41" s="91" t="s">
        <v>8</v>
      </c>
      <c r="C41" s="92" t="s">
        <v>73</v>
      </c>
      <c r="D41" s="92" t="s">
        <v>77</v>
      </c>
      <c r="E41" s="100" t="s">
        <v>80</v>
      </c>
      <c r="F41" s="100"/>
      <c r="G41" s="101"/>
      <c r="J41" s="76">
        <v>3</v>
      </c>
      <c r="K41" s="76">
        <f ca="1">'NPV Reference'!E4-'NPV Reference'!$E$2</f>
        <v>-908.41861531400127</v>
      </c>
      <c r="L41" s="76">
        <f ca="1">'NPV Reference'!E4-'NPV Reference'!$E$3</f>
        <v>-717.48589677342989</v>
      </c>
    </row>
    <row r="42" spans="1:24">
      <c r="A42" s="87"/>
      <c r="B42" s="88"/>
      <c r="C42" s="120">
        <v>-1118.6719084908818</v>
      </c>
      <c r="D42" s="120">
        <v>-1279.7552263410334</v>
      </c>
      <c r="E42" s="121">
        <v>-1098.139380344031</v>
      </c>
      <c r="F42" s="98"/>
      <c r="G42" s="99"/>
      <c r="J42" s="76">
        <v>4</v>
      </c>
      <c r="K42" s="76">
        <f ca="1">'NPV Reference'!E5-'NPV Reference'!$E$2</f>
        <v>254.29096058668506</v>
      </c>
      <c r="L42" s="76">
        <f ca="1">'NPV Reference'!E5-'NPV Reference'!$E$3</f>
        <v>445.22367912725645</v>
      </c>
      <c r="M42" s="76">
        <f ca="1">'NPV Reference'!E5-'NPV Reference'!$E$4</f>
        <v>1162.7095759006863</v>
      </c>
    </row>
    <row r="43" spans="1:24">
      <c r="A43" s="83">
        <v>14</v>
      </c>
      <c r="B43" s="91" t="s">
        <v>15</v>
      </c>
      <c r="C43" s="92" t="s">
        <v>74</v>
      </c>
      <c r="D43" s="92" t="s">
        <v>78</v>
      </c>
      <c r="E43" s="100" t="s">
        <v>81</v>
      </c>
      <c r="F43" s="100" t="s">
        <v>83</v>
      </c>
      <c r="G43" s="101"/>
      <c r="J43" s="76">
        <v>5</v>
      </c>
      <c r="K43" s="76">
        <f ca="1">'NPV Reference'!E6-'NPV Reference'!$E$2</f>
        <v>161.08331785015343</v>
      </c>
      <c r="L43" s="76">
        <f ca="1">'NPV Reference'!E6-'NPV Reference'!$E$3</f>
        <v>352.01603639072482</v>
      </c>
      <c r="M43" s="76">
        <f ca="1">'NPV Reference'!E6-'NPV Reference'!$E$4</f>
        <v>1069.5019331641547</v>
      </c>
      <c r="N43" s="76">
        <f ca="1">'NPV Reference'!E6-'NPV Reference'!$E$5</f>
        <v>-93.207642736531625</v>
      </c>
    </row>
    <row r="44" spans="1:24">
      <c r="A44" s="87"/>
      <c r="B44" s="88"/>
      <c r="C44" s="120">
        <v>-766.26418610198107</v>
      </c>
      <c r="D44" s="120">
        <v>-927.34750395213268</v>
      </c>
      <c r="E44" s="121">
        <v>-745.73165795513023</v>
      </c>
      <c r="F44" s="121">
        <v>352.40772238890077</v>
      </c>
      <c r="G44" s="99"/>
      <c r="J44" s="76">
        <v>6</v>
      </c>
      <c r="K44" s="76">
        <f ca="1">'NPV Reference'!E7-'NPV Reference'!$E$2</f>
        <v>-20.532528146851746</v>
      </c>
      <c r="L44" s="76">
        <f ca="1">'NPV Reference'!E7-'NPV Reference'!$E$3</f>
        <v>170.40019039371964</v>
      </c>
      <c r="M44" s="76">
        <f ca="1">'NPV Reference'!E7-'NPV Reference'!$E$4</f>
        <v>887.88608716714953</v>
      </c>
      <c r="N44" s="76">
        <f ca="1">'NPV Reference'!E7-'NPV Reference'!$E$5</f>
        <v>-274.82348873353681</v>
      </c>
      <c r="O44" s="76">
        <f ca="1">'NPV Reference'!E7-'NPV Reference'!$E$6</f>
        <v>-181.61584599700518</v>
      </c>
    </row>
    <row r="45" spans="1:24">
      <c r="A45" s="83">
        <v>15</v>
      </c>
      <c r="B45" s="91" t="s">
        <v>16</v>
      </c>
      <c r="C45" s="92" t="s">
        <v>75</v>
      </c>
      <c r="D45" s="92" t="s">
        <v>79</v>
      </c>
      <c r="E45" s="100" t="s">
        <v>82</v>
      </c>
      <c r="F45" s="100" t="s">
        <v>84</v>
      </c>
      <c r="G45" s="101" t="s">
        <v>85</v>
      </c>
      <c r="J45" s="76">
        <v>7</v>
      </c>
      <c r="K45" s="76">
        <f ca="1">'NPV Reference'!E8-'NPV Reference'!$E$2</f>
        <v>-686.13204220705984</v>
      </c>
      <c r="L45" s="76">
        <f ca="1">'NPV Reference'!E8-'NPV Reference'!$E$3</f>
        <v>-495.19932366648845</v>
      </c>
      <c r="M45" s="76">
        <f ca="1">'NPV Reference'!E8-'NPV Reference'!$E$4</f>
        <v>222.28657310694143</v>
      </c>
      <c r="N45" s="76">
        <f ca="1">'NPV Reference'!E8-'NPV Reference'!$E$5</f>
        <v>-940.4230027937449</v>
      </c>
      <c r="O45" s="76">
        <f ca="1">'NPV Reference'!E8-'NPV Reference'!$E$6</f>
        <v>-847.21536005721327</v>
      </c>
      <c r="P45" s="76">
        <f ca="1">'NPV Reference'!E8-'NPV Reference'!$E$7</f>
        <v>-665.59951406020809</v>
      </c>
    </row>
    <row r="46" spans="1:24" ht="12.75" thickBot="1">
      <c r="A46" s="102"/>
      <c r="B46" s="103"/>
      <c r="C46" s="122">
        <v>-1031.761937992188</v>
      </c>
      <c r="D46" s="122">
        <v>-1192.8452558423396</v>
      </c>
      <c r="E46" s="123">
        <v>-1011.2294098453372</v>
      </c>
      <c r="F46" s="123">
        <v>86.909970498693838</v>
      </c>
      <c r="G46" s="124">
        <v>-265.49775189020693</v>
      </c>
      <c r="J46" s="76">
        <v>8</v>
      </c>
      <c r="K46" s="76">
        <f ca="1">'NPV Reference'!E9-'NPV Reference'!$E$2</f>
        <v>-716.41227733106007</v>
      </c>
      <c r="L46" s="76">
        <f ca="1">'NPV Reference'!E9-'NPV Reference'!$E$3</f>
        <v>-525.47955879048868</v>
      </c>
      <c r="M46" s="76">
        <f ca="1">'NPV Reference'!E9-'NPV Reference'!$E$4</f>
        <v>192.0063379829412</v>
      </c>
      <c r="N46" s="76">
        <f ca="1">'NPV Reference'!E9-'NPV Reference'!$E$5</f>
        <v>-970.70323791774513</v>
      </c>
      <c r="O46" s="76">
        <f ca="1">'NPV Reference'!E9-'NPV Reference'!$E$6</f>
        <v>-877.4955951812135</v>
      </c>
      <c r="P46" s="76">
        <f ca="1">'NPV Reference'!E9-'NPV Reference'!$E$7</f>
        <v>-695.87974918420832</v>
      </c>
      <c r="Q46" s="76">
        <f ca="1">'NPV Reference'!E9-'NPV Reference'!$E$8</f>
        <v>-30.280235124000228</v>
      </c>
    </row>
    <row r="47" spans="1:24">
      <c r="A47" s="81"/>
      <c r="B47" s="81"/>
      <c r="C47" s="104"/>
      <c r="D47" s="104"/>
      <c r="E47" s="104"/>
      <c r="F47" s="81"/>
      <c r="J47" s="76">
        <v>9</v>
      </c>
      <c r="K47" s="76">
        <f ca="1">'NPV Reference'!E10-'NPV Reference'!$E$2</f>
        <v>-1031.4906479831966</v>
      </c>
      <c r="L47" s="76">
        <f ca="1">'NPV Reference'!E10-'NPV Reference'!$E$3</f>
        <v>-840.55792944262521</v>
      </c>
      <c r="M47" s="76">
        <f ca="1">'NPV Reference'!E10-'NPV Reference'!$E$4</f>
        <v>-123.07203266919532</v>
      </c>
      <c r="N47" s="76">
        <f ca="1">'NPV Reference'!E10-'NPV Reference'!$E$5</f>
        <v>-1285.7816085698817</v>
      </c>
      <c r="O47" s="76">
        <f ca="1">'NPV Reference'!E10-'NPV Reference'!$E$6</f>
        <v>-1192.57396583335</v>
      </c>
      <c r="P47" s="76">
        <f ca="1">'NPV Reference'!E10-'NPV Reference'!$E$7</f>
        <v>-1010.9581198363448</v>
      </c>
      <c r="Q47" s="76">
        <f ca="1">'NPV Reference'!E10-'NPV Reference'!$E$8</f>
        <v>-345.35860577613676</v>
      </c>
      <c r="R47" s="76">
        <f ca="1">'NPV Reference'!E10-'NPV Reference'!$E$9</f>
        <v>-315.07837065213653</v>
      </c>
    </row>
    <row r="48" spans="1:24" ht="12.75" thickBot="1">
      <c r="A48" s="81"/>
      <c r="B48" s="81"/>
      <c r="C48" s="105"/>
      <c r="D48" s="96"/>
      <c r="E48" s="96"/>
      <c r="F48" s="81"/>
      <c r="J48" s="76">
        <v>10</v>
      </c>
      <c r="K48" s="76">
        <f ca="1">'NPV Reference'!E11-'NPV Reference'!$E$2</f>
        <v>-1501.4176436994289</v>
      </c>
      <c r="L48" s="76">
        <f ca="1">'NPV Reference'!E11-'NPV Reference'!$E$3</f>
        <v>-1310.4849251588575</v>
      </c>
      <c r="M48" s="76">
        <f ca="1">'NPV Reference'!E11-'NPV Reference'!$E$4</f>
        <v>-592.99902838542766</v>
      </c>
      <c r="N48" s="76">
        <f ca="1">'NPV Reference'!E11-'NPV Reference'!$E$5</f>
        <v>-1755.708604286114</v>
      </c>
      <c r="O48" s="76">
        <f ca="1">'NPV Reference'!E11-'NPV Reference'!$E$6</f>
        <v>-1662.5009615495824</v>
      </c>
      <c r="P48" s="76">
        <f ca="1">'NPV Reference'!E11-'NPV Reference'!$E$7</f>
        <v>-1480.8851155525772</v>
      </c>
      <c r="Q48" s="76">
        <f ca="1">'NPV Reference'!E11-'NPV Reference'!$E$8</f>
        <v>-815.2856014923691</v>
      </c>
      <c r="R48" s="76">
        <f ca="1">'NPV Reference'!E11-'NPV Reference'!$E$9</f>
        <v>-785.00536636836887</v>
      </c>
      <c r="S48" s="76">
        <f ca="1">'NPV Reference'!E11-'NPV Reference'!$E$10</f>
        <v>-469.92699571623234</v>
      </c>
    </row>
    <row r="49" spans="1:24">
      <c r="A49" s="73" t="s">
        <v>64</v>
      </c>
      <c r="B49" s="74"/>
      <c r="C49" s="74"/>
      <c r="D49" s="74"/>
      <c r="E49" s="74"/>
      <c r="F49" s="74"/>
      <c r="G49" s="75"/>
      <c r="J49" s="76">
        <v>11</v>
      </c>
      <c r="K49" s="76">
        <f ca="1">'NPV Reference'!E12-'NPV Reference'!$E$2</f>
        <v>-1087.0148804161458</v>
      </c>
      <c r="L49" s="76">
        <f ca="1">'NPV Reference'!E12-'NPV Reference'!$E$3</f>
        <v>-896.08216187557446</v>
      </c>
      <c r="M49" s="76">
        <f ca="1">'NPV Reference'!E12-'NPV Reference'!$E$4</f>
        <v>-178.59626510214457</v>
      </c>
      <c r="N49" s="76">
        <f ca="1">'NPV Reference'!E12-'NPV Reference'!$E$5</f>
        <v>-1341.3058410028309</v>
      </c>
      <c r="O49" s="76">
        <f ca="1">'NPV Reference'!E12-'NPV Reference'!$E$6</f>
        <v>-1248.0981982662993</v>
      </c>
      <c r="P49" s="76">
        <f ca="1">'NPV Reference'!E12-'NPV Reference'!$E$7</f>
        <v>-1066.4823522692941</v>
      </c>
      <c r="Q49" s="76">
        <f ca="1">'NPV Reference'!E12-'NPV Reference'!$E$8</f>
        <v>-400.882838209086</v>
      </c>
      <c r="R49" s="76">
        <f ca="1">'NPV Reference'!E12-'NPV Reference'!$E$9</f>
        <v>-370.60260308508578</v>
      </c>
      <c r="S49" s="76">
        <f ca="1">'NPV Reference'!E12-'NPV Reference'!$E$10</f>
        <v>-55.524232432949248</v>
      </c>
      <c r="T49" s="76">
        <f ca="1">'NPV Reference'!E12-'NPV Reference'!$E$11</f>
        <v>414.40276328328309</v>
      </c>
    </row>
    <row r="50" spans="1:24">
      <c r="A50" s="77" t="s">
        <v>9</v>
      </c>
      <c r="B50" s="78" t="s">
        <v>0</v>
      </c>
      <c r="C50" s="78" t="s">
        <v>1</v>
      </c>
      <c r="D50" s="79" t="s">
        <v>14</v>
      </c>
      <c r="E50" s="79" t="s">
        <v>5</v>
      </c>
      <c r="F50" s="79" t="s">
        <v>8</v>
      </c>
      <c r="G50" s="80" t="s">
        <v>15</v>
      </c>
      <c r="J50" s="76">
        <v>12</v>
      </c>
      <c r="K50" s="76">
        <f ca="1">'NPV Reference'!E13-'NPV Reference'!$E$2</f>
        <v>-1118.6719084908814</v>
      </c>
      <c r="L50" s="76">
        <f ca="1">'NPV Reference'!E13-'NPV Reference'!$E$3</f>
        <v>-927.73918995030999</v>
      </c>
      <c r="M50" s="76">
        <f ca="1">'NPV Reference'!E13-'NPV Reference'!$E$4</f>
        <v>-210.25329317688011</v>
      </c>
      <c r="N50" s="76">
        <f ca="1">'NPV Reference'!E13-'NPV Reference'!$E$5</f>
        <v>-1372.9628690775664</v>
      </c>
      <c r="O50" s="76">
        <f ca="1">'NPV Reference'!E13-'NPV Reference'!$E$6</f>
        <v>-1279.7552263410348</v>
      </c>
      <c r="P50" s="76">
        <f ca="1">'NPV Reference'!E13-'NPV Reference'!$E$7</f>
        <v>-1098.1393803440296</v>
      </c>
      <c r="Q50" s="76">
        <f ca="1">'NPV Reference'!E13-'NPV Reference'!$E$8</f>
        <v>-432.53986628382154</v>
      </c>
      <c r="R50" s="76">
        <f ca="1">'NPV Reference'!E13-'NPV Reference'!$E$9</f>
        <v>-402.25963115982131</v>
      </c>
      <c r="S50" s="76">
        <f ca="1">'NPV Reference'!E13-'NPV Reference'!$E$10</f>
        <v>-87.181260507684783</v>
      </c>
      <c r="T50" s="76">
        <f ca="1">'NPV Reference'!E13-'NPV Reference'!$E$11</f>
        <v>382.74573520854756</v>
      </c>
      <c r="U50" s="76">
        <f ca="1">'NPV Reference'!E13-'NPV Reference'!$E$12</f>
        <v>-31.657028074735535</v>
      </c>
    </row>
    <row r="51" spans="1:24">
      <c r="A51" s="83">
        <v>1</v>
      </c>
      <c r="B51" s="84" t="s">
        <v>1</v>
      </c>
      <c r="C51" s="84" t="s">
        <v>59</v>
      </c>
      <c r="D51" s="84"/>
      <c r="E51" s="85"/>
      <c r="F51" s="85"/>
      <c r="G51" s="86"/>
      <c r="J51" s="76">
        <v>13</v>
      </c>
      <c r="K51" s="76">
        <f ca="1">'NPV Reference'!E14-'NPV Reference'!$E$2</f>
        <v>-1019.3482581922199</v>
      </c>
      <c r="L51" s="76">
        <f ca="1">'NPV Reference'!E14-'NPV Reference'!$E$3</f>
        <v>-828.41553965164849</v>
      </c>
      <c r="M51" s="76">
        <f ca="1">'NPV Reference'!E14-'NPV Reference'!$E$4</f>
        <v>-110.9296428782186</v>
      </c>
      <c r="N51" s="76">
        <f ca="1">'NPV Reference'!E14-'NPV Reference'!$E$5</f>
        <v>-1273.6392187789049</v>
      </c>
      <c r="O51" s="76">
        <f ca="1">'NPV Reference'!E14-'NPV Reference'!$E$6</f>
        <v>-1180.4315760423733</v>
      </c>
      <c r="P51" s="76">
        <f ca="1">'NPV Reference'!E14-'NPV Reference'!$E$7</f>
        <v>-998.81573004536813</v>
      </c>
      <c r="Q51" s="76">
        <f ca="1">'NPV Reference'!E14-'NPV Reference'!$E$8</f>
        <v>-333.21621598516003</v>
      </c>
      <c r="R51" s="76">
        <f ca="1">'NPV Reference'!E14-'NPV Reference'!$E$9</f>
        <v>-302.93598086115981</v>
      </c>
      <c r="S51" s="76">
        <f ca="1">'NPV Reference'!E14-'NPV Reference'!$E$10</f>
        <v>12.142389790976722</v>
      </c>
      <c r="T51" s="76">
        <f ca="1">'NPV Reference'!E14-'NPV Reference'!$E$11</f>
        <v>482.06938550720906</v>
      </c>
      <c r="U51" s="76">
        <f ca="1">'NPV Reference'!E14-'NPV Reference'!$E$12</f>
        <v>67.66662222392597</v>
      </c>
      <c r="V51" s="76">
        <f ca="1">'NPV Reference'!E14-'NPV Reference'!$E$13</f>
        <v>99.323650298661505</v>
      </c>
    </row>
    <row r="52" spans="1:24">
      <c r="A52" s="87"/>
      <c r="B52" s="88"/>
      <c r="C52" s="88"/>
      <c r="D52" s="88"/>
      <c r="E52" s="89"/>
      <c r="F52" s="89"/>
      <c r="G52" s="90"/>
      <c r="J52" s="76">
        <v>14</v>
      </c>
      <c r="K52" s="76">
        <f ca="1">'NPV Reference'!E15-'NPV Reference'!$E$2</f>
        <v>-766.26418610198152</v>
      </c>
      <c r="L52" s="76">
        <f ca="1">'NPV Reference'!E15-'NPV Reference'!$E$3</f>
        <v>-575.33146756141014</v>
      </c>
      <c r="M52" s="76">
        <f ca="1">'NPV Reference'!E15-'NPV Reference'!$E$4</f>
        <v>142.15442921201975</v>
      </c>
      <c r="N52" s="76">
        <f ca="1">'NPV Reference'!E15-'NPV Reference'!$E$5</f>
        <v>-1020.5551466886666</v>
      </c>
      <c r="O52" s="76">
        <f ca="1">'NPV Reference'!E15-'NPV Reference'!$E$6</f>
        <v>-927.34750395213496</v>
      </c>
      <c r="P52" s="76">
        <f ca="1">'NPV Reference'!E15-'NPV Reference'!$E$7</f>
        <v>-745.73165795512978</v>
      </c>
      <c r="Q52" s="76">
        <f ca="1">'NPV Reference'!E15-'NPV Reference'!$E$8</f>
        <v>-80.132143894921683</v>
      </c>
      <c r="R52" s="76">
        <f ca="1">'NPV Reference'!E15-'NPV Reference'!$E$9</f>
        <v>-49.851908770921455</v>
      </c>
      <c r="S52" s="76">
        <f ca="1">'NPV Reference'!E15-'NPV Reference'!$E$10</f>
        <v>265.22646188121507</v>
      </c>
      <c r="T52" s="76">
        <f ca="1">'NPV Reference'!E15-'NPV Reference'!$E$11</f>
        <v>735.15345759744741</v>
      </c>
      <c r="U52" s="76">
        <f ca="1">'NPV Reference'!E15-'NPV Reference'!$E$12</f>
        <v>320.75069431416432</v>
      </c>
      <c r="V52" s="76">
        <f ca="1">'NPV Reference'!E15-'NPV Reference'!$E$13</f>
        <v>352.40772238889986</v>
      </c>
      <c r="W52" s="76">
        <f ca="1">'NPV Reference'!E15-'NPV Reference'!$E$14</f>
        <v>253.08407209023835</v>
      </c>
    </row>
    <row r="53" spans="1:24">
      <c r="A53" s="83">
        <v>5</v>
      </c>
      <c r="B53" s="91" t="s">
        <v>14</v>
      </c>
      <c r="C53" s="92" t="s">
        <v>71</v>
      </c>
      <c r="D53" s="93"/>
      <c r="E53" s="94"/>
      <c r="F53" s="94"/>
      <c r="G53" s="95"/>
      <c r="J53" s="76">
        <v>15</v>
      </c>
      <c r="K53" s="76">
        <f ca="1">'NPV Reference'!E16-'NPV Reference'!$E$2</f>
        <v>-1031.7619379921871</v>
      </c>
      <c r="L53" s="76">
        <f ca="1">'NPV Reference'!E16-'NPV Reference'!$E$3</f>
        <v>-840.8292194516157</v>
      </c>
      <c r="M53" s="76">
        <f ca="1">'NPV Reference'!E16-'NPV Reference'!$E$4</f>
        <v>-123.34332267818581</v>
      </c>
      <c r="N53" s="76">
        <f ca="1">'NPV Reference'!E16-'NPV Reference'!$E$5</f>
        <v>-1286.0528985788721</v>
      </c>
      <c r="O53" s="76">
        <f ca="1">'NPV Reference'!E16-'NPV Reference'!$E$6</f>
        <v>-1192.8452558423405</v>
      </c>
      <c r="P53" s="76">
        <f ca="1">'NPV Reference'!E16-'NPV Reference'!$E$7</f>
        <v>-1011.2294098453353</v>
      </c>
      <c r="Q53" s="76">
        <f ca="1">'NPV Reference'!E16-'NPV Reference'!$E$8</f>
        <v>-345.62989578512725</v>
      </c>
      <c r="R53" s="76">
        <f ca="1">'NPV Reference'!E16-'NPV Reference'!$E$9</f>
        <v>-315.34966066112702</v>
      </c>
      <c r="S53" s="76">
        <f ca="1">'NPV Reference'!E16-'NPV Reference'!$E$10</f>
        <v>-0.27129000899049061</v>
      </c>
      <c r="T53" s="76">
        <f ca="1">'NPV Reference'!E16-'NPV Reference'!$E$11</f>
        <v>469.65570570724185</v>
      </c>
      <c r="U53" s="76">
        <f ca="1">'NPV Reference'!E16-'NPV Reference'!$E$12</f>
        <v>55.252942423958757</v>
      </c>
      <c r="V53" s="76">
        <f ca="1">'NPV Reference'!E16-'NPV Reference'!$E$13</f>
        <v>86.909970498694292</v>
      </c>
      <c r="W53" s="76">
        <f ca="1">'NPV Reference'!D34-'NPV Reference'!$D$14</f>
        <v>3292.0123378481003</v>
      </c>
      <c r="X53" s="76">
        <f ca="1">'NPV Reference'!E16-'NPV Reference'!$E$15</f>
        <v>-265.49775189020556</v>
      </c>
    </row>
    <row r="54" spans="1:24">
      <c r="A54" s="87"/>
      <c r="B54" s="88"/>
      <c r="C54" s="119">
        <v>-1302.4325083368615</v>
      </c>
      <c r="D54" s="97"/>
      <c r="E54" s="98"/>
      <c r="F54" s="98"/>
      <c r="G54" s="99"/>
    </row>
    <row r="55" spans="1:24">
      <c r="A55" s="83">
        <v>6</v>
      </c>
      <c r="B55" s="91" t="s">
        <v>5</v>
      </c>
      <c r="C55" s="92" t="s">
        <v>72</v>
      </c>
      <c r="D55" s="92" t="s">
        <v>76</v>
      </c>
      <c r="E55" s="94"/>
      <c r="F55" s="94"/>
      <c r="G55" s="95"/>
    </row>
    <row r="56" spans="1:24">
      <c r="A56" s="87"/>
      <c r="B56" s="125"/>
      <c r="C56" s="119">
        <v>-1322.7101655027834</v>
      </c>
      <c r="D56" s="119">
        <v>-20.277657165921937</v>
      </c>
      <c r="E56" s="98"/>
      <c r="F56" s="98"/>
      <c r="G56" s="99"/>
      <c r="J56" s="76" t="s">
        <v>64</v>
      </c>
    </row>
    <row r="57" spans="1:24">
      <c r="A57" s="83">
        <v>12</v>
      </c>
      <c r="B57" s="91" t="s">
        <v>8</v>
      </c>
      <c r="C57" s="92" t="s">
        <v>73</v>
      </c>
      <c r="D57" s="92" t="s">
        <v>77</v>
      </c>
      <c r="E57" s="100" t="s">
        <v>80</v>
      </c>
      <c r="F57" s="100"/>
      <c r="G57" s="101"/>
      <c r="K57" s="76">
        <v>1</v>
      </c>
      <c r="L57" s="76">
        <v>2</v>
      </c>
      <c r="M57" s="76">
        <v>3</v>
      </c>
      <c r="N57" s="76">
        <v>4</v>
      </c>
      <c r="O57" s="76">
        <v>5</v>
      </c>
      <c r="P57" s="76">
        <v>6</v>
      </c>
      <c r="Q57" s="76">
        <v>7</v>
      </c>
      <c r="R57" s="76">
        <v>8</v>
      </c>
      <c r="S57" s="76">
        <v>9</v>
      </c>
      <c r="T57" s="76">
        <v>10</v>
      </c>
      <c r="U57" s="76">
        <v>11</v>
      </c>
      <c r="V57" s="76">
        <v>12</v>
      </c>
      <c r="W57" s="76">
        <v>13</v>
      </c>
      <c r="X57" s="76">
        <v>14</v>
      </c>
    </row>
    <row r="58" spans="1:24">
      <c r="A58" s="87"/>
      <c r="B58" s="88"/>
      <c r="C58" s="120">
        <v>-4182.040752591467</v>
      </c>
      <c r="D58" s="120">
        <v>-2879.6082442546058</v>
      </c>
      <c r="E58" s="121">
        <v>-2859.3305870886834</v>
      </c>
      <c r="F58" s="98"/>
      <c r="G58" s="99"/>
      <c r="J58" s="76">
        <v>1</v>
      </c>
    </row>
    <row r="59" spans="1:24">
      <c r="A59" s="83">
        <v>14</v>
      </c>
      <c r="B59" s="91" t="s">
        <v>15</v>
      </c>
      <c r="C59" s="92" t="s">
        <v>74</v>
      </c>
      <c r="D59" s="92" t="s">
        <v>78</v>
      </c>
      <c r="E59" s="100" t="s">
        <v>81</v>
      </c>
      <c r="F59" s="100" t="s">
        <v>83</v>
      </c>
      <c r="G59" s="101"/>
      <c r="J59" s="76">
        <v>2</v>
      </c>
      <c r="K59" s="76">
        <f ca="1">'NPV Reference'!F3-'NPV Reference'!$F$2</f>
        <v>-1394.4220192933947</v>
      </c>
    </row>
    <row r="60" spans="1:24">
      <c r="A60" s="87"/>
      <c r="B60" s="88"/>
      <c r="C60" s="120">
        <v>-3886.9287127282887</v>
      </c>
      <c r="D60" s="120">
        <v>-2584.4962043914275</v>
      </c>
      <c r="E60" s="121">
        <v>-2564.2185472255051</v>
      </c>
      <c r="F60" s="121">
        <v>295.11203986317832</v>
      </c>
      <c r="G60" s="99"/>
      <c r="J60" s="76">
        <v>3</v>
      </c>
      <c r="K60" s="76">
        <f ca="1">'NPV Reference'!F4-'NPV Reference'!$F$2</f>
        <v>-813.98488832189253</v>
      </c>
      <c r="L60" s="76">
        <f ca="1">'NPV Reference'!F4-'NPV Reference'!$F$3</f>
        <v>580.43713097150214</v>
      </c>
    </row>
    <row r="61" spans="1:24">
      <c r="A61" s="83">
        <v>15</v>
      </c>
      <c r="B61" s="91" t="s">
        <v>16</v>
      </c>
      <c r="C61" s="92" t="s">
        <v>75</v>
      </c>
      <c r="D61" s="92" t="s">
        <v>79</v>
      </c>
      <c r="E61" s="100" t="s">
        <v>82</v>
      </c>
      <c r="F61" s="100" t="s">
        <v>84</v>
      </c>
      <c r="G61" s="101" t="s">
        <v>85</v>
      </c>
      <c r="J61" s="76">
        <v>4</v>
      </c>
      <c r="K61" s="76">
        <f ca="1">'NPV Reference'!F5-'NPV Reference'!$F$2</f>
        <v>-1075.5022722769766</v>
      </c>
      <c r="L61" s="76">
        <f ca="1">'NPV Reference'!F5-'NPV Reference'!$F$3</f>
        <v>318.91974701641811</v>
      </c>
      <c r="M61" s="76">
        <f ca="1">'NPV Reference'!F5-'NPV Reference'!$F$4</f>
        <v>-261.51738395508403</v>
      </c>
    </row>
    <row r="62" spans="1:24" ht="12.75" thickBot="1">
      <c r="A62" s="102"/>
      <c r="B62" s="103"/>
      <c r="C62" s="122">
        <v>-4116.6845475935552</v>
      </c>
      <c r="D62" s="122">
        <v>-2814.2520392566939</v>
      </c>
      <c r="E62" s="123">
        <v>-2793.9743820907715</v>
      </c>
      <c r="F62" s="123">
        <v>65.356204997911846</v>
      </c>
      <c r="G62" s="124">
        <v>-229.75583486526648</v>
      </c>
      <c r="J62" s="76">
        <v>5</v>
      </c>
      <c r="K62" s="76">
        <f ca="1">'NPV Reference'!F6-'NPV Reference'!$F$2</f>
        <v>-1302.4325083368597</v>
      </c>
      <c r="L62" s="76">
        <f ca="1">'NPV Reference'!F6-'NPV Reference'!$F$3</f>
        <v>91.989510956535014</v>
      </c>
      <c r="M62" s="76">
        <f ca="1">'NPV Reference'!F6-'NPV Reference'!$F$4</f>
        <v>-488.44762001496713</v>
      </c>
      <c r="N62" s="76">
        <f ca="1">'NPV Reference'!F6-'NPV Reference'!$F$5</f>
        <v>-226.9302360598831</v>
      </c>
    </row>
    <row r="63" spans="1:24">
      <c r="J63" s="76">
        <v>6</v>
      </c>
      <c r="K63" s="76">
        <f ca="1">'NPV Reference'!F7-'NPV Reference'!$F$2</f>
        <v>-1322.7101655027832</v>
      </c>
      <c r="L63" s="76">
        <f ca="1">'NPV Reference'!F7-'NPV Reference'!$F$3</f>
        <v>71.711853790611485</v>
      </c>
      <c r="M63" s="76">
        <f ca="1">'NPV Reference'!F7-'NPV Reference'!$F$4</f>
        <v>-508.72527718089066</v>
      </c>
      <c r="N63" s="76">
        <f ca="1">'NPV Reference'!F7-'NPV Reference'!$F$5</f>
        <v>-247.20789322580663</v>
      </c>
      <c r="O63" s="76">
        <f ca="1">'NPV Reference'!F7-'NPV Reference'!$F$6</f>
        <v>-20.277657165923529</v>
      </c>
    </row>
    <row r="64" spans="1:24">
      <c r="J64" s="76">
        <v>7</v>
      </c>
      <c r="K64" s="76">
        <f ca="1">'NPV Reference'!F8-'NPV Reference'!$F$2</f>
        <v>-2508.1298427260849</v>
      </c>
      <c r="L64" s="76">
        <f ca="1">'NPV Reference'!F8-'NPV Reference'!$F$3</f>
        <v>-1113.7078234326902</v>
      </c>
      <c r="M64" s="76">
        <f ca="1">'NPV Reference'!F8-'NPV Reference'!$F$4</f>
        <v>-1694.1449544041925</v>
      </c>
      <c r="N64" s="76">
        <f ca="1">'NPV Reference'!F8-'NPV Reference'!$F$5</f>
        <v>-1432.6275704491084</v>
      </c>
      <c r="O64" s="76">
        <f ca="1">'NPV Reference'!F8-'NPV Reference'!$F$6</f>
        <v>-1205.6973343892253</v>
      </c>
      <c r="P64" s="76">
        <f ca="1">'NPV Reference'!F8-'NPV Reference'!$F$7</f>
        <v>-1185.4196772233017</v>
      </c>
    </row>
    <row r="65" spans="10:24">
      <c r="J65" s="76">
        <v>8</v>
      </c>
      <c r="K65" s="76">
        <f ca="1">'NPV Reference'!F9-'NPV Reference'!$F$2</f>
        <v>-2633.3740084125234</v>
      </c>
      <c r="L65" s="76">
        <f ca="1">'NPV Reference'!F9-'NPV Reference'!$F$3</f>
        <v>-1238.9519891191287</v>
      </c>
      <c r="M65" s="76">
        <f ca="1">'NPV Reference'!F9-'NPV Reference'!$F$4</f>
        <v>-1819.389120090631</v>
      </c>
      <c r="N65" s="76">
        <f ca="1">'NPV Reference'!F9-'NPV Reference'!$F$5</f>
        <v>-1557.8717361355468</v>
      </c>
      <c r="O65" s="76">
        <f ca="1">'NPV Reference'!F9-'NPV Reference'!$F$6</f>
        <v>-1330.9415000756637</v>
      </c>
      <c r="P65" s="76">
        <f ca="1">'NPV Reference'!F9-'NPV Reference'!$F$7</f>
        <v>-1310.6638429097402</v>
      </c>
      <c r="Q65" s="76">
        <f ca="1">'NPV Reference'!F9-'NPV Reference'!$F$8</f>
        <v>-125.24416568643846</v>
      </c>
    </row>
    <row r="66" spans="10:24">
      <c r="J66" s="76">
        <v>9</v>
      </c>
      <c r="K66" s="76">
        <f ca="1">'NPV Reference'!F10-'NPV Reference'!$F$2</f>
        <v>-2776.8313593395019</v>
      </c>
      <c r="L66" s="76">
        <f ca="1">'NPV Reference'!F10-'NPV Reference'!$F$3</f>
        <v>-1382.4093400461072</v>
      </c>
      <c r="M66" s="76">
        <f ca="1">'NPV Reference'!F10-'NPV Reference'!$F$4</f>
        <v>-1962.8464710176095</v>
      </c>
      <c r="N66" s="76">
        <f ca="1">'NPV Reference'!F10-'NPV Reference'!$F$5</f>
        <v>-1701.3290870625253</v>
      </c>
      <c r="O66" s="76">
        <f ca="1">'NPV Reference'!F10-'NPV Reference'!$F$6</f>
        <v>-1474.3988510026422</v>
      </c>
      <c r="P66" s="76">
        <f ca="1">'NPV Reference'!F10-'NPV Reference'!$F$7</f>
        <v>-1454.1211938367187</v>
      </c>
      <c r="Q66" s="76">
        <f ca="1">'NPV Reference'!F10-'NPV Reference'!$F$8</f>
        <v>-268.70151661341697</v>
      </c>
      <c r="R66" s="76">
        <f ca="1">'NPV Reference'!F10-'NPV Reference'!$F$9</f>
        <v>-143.45735092697851</v>
      </c>
    </row>
    <row r="67" spans="10:24">
      <c r="J67" s="76">
        <v>10</v>
      </c>
      <c r="K67" s="76">
        <f ca="1">'NPV Reference'!F11-'NPV Reference'!$F$2</f>
        <v>-4247.132584680362</v>
      </c>
      <c r="L67" s="76">
        <f ca="1">'NPV Reference'!F11-'NPV Reference'!$F$3</f>
        <v>-2852.7105653869676</v>
      </c>
      <c r="M67" s="76">
        <f ca="1">'NPV Reference'!F11-'NPV Reference'!$F$4</f>
        <v>-3433.1476963584696</v>
      </c>
      <c r="N67" s="76">
        <f ca="1">'NPV Reference'!F11-'NPV Reference'!$F$5</f>
        <v>-3171.6303124033857</v>
      </c>
      <c r="O67" s="76">
        <f ca="1">'NPV Reference'!F11-'NPV Reference'!$F$6</f>
        <v>-2944.7000763435026</v>
      </c>
      <c r="P67" s="76">
        <f ca="1">'NPV Reference'!F11-'NPV Reference'!$F$7</f>
        <v>-2924.4224191775788</v>
      </c>
      <c r="Q67" s="76">
        <f ca="1">'NPV Reference'!F11-'NPV Reference'!$F$8</f>
        <v>-1739.0027419542771</v>
      </c>
      <c r="R67" s="76">
        <f ca="1">'NPV Reference'!F11-'NPV Reference'!$F$9</f>
        <v>-1613.7585762678386</v>
      </c>
      <c r="S67" s="76">
        <f ca="1">'NPV Reference'!F11-'NPV Reference'!$F$10</f>
        <v>-1470.3012253408601</v>
      </c>
    </row>
    <row r="68" spans="10:24">
      <c r="J68" s="76">
        <v>11</v>
      </c>
      <c r="K68" s="76">
        <f ca="1">'NPV Reference'!F12-'NPV Reference'!$F$2</f>
        <v>-4041.278686115701</v>
      </c>
      <c r="L68" s="76">
        <f ca="1">'NPV Reference'!F12-'NPV Reference'!$F$3</f>
        <v>-2646.8566668223066</v>
      </c>
      <c r="M68" s="76">
        <f ca="1">'NPV Reference'!F12-'NPV Reference'!$F$4</f>
        <v>-3227.2937977938086</v>
      </c>
      <c r="N68" s="76">
        <f ca="1">'NPV Reference'!F12-'NPV Reference'!$F$5</f>
        <v>-2965.7764138387247</v>
      </c>
      <c r="O68" s="76">
        <f ca="1">'NPV Reference'!F12-'NPV Reference'!$F$6</f>
        <v>-2738.8461777788416</v>
      </c>
      <c r="P68" s="76">
        <f ca="1">'NPV Reference'!F12-'NPV Reference'!$F$7</f>
        <v>-2718.5685206129178</v>
      </c>
      <c r="Q68" s="76">
        <f ca="1">'NPV Reference'!F12-'NPV Reference'!$F$8</f>
        <v>-1533.1488433896161</v>
      </c>
      <c r="R68" s="76">
        <f ca="1">'NPV Reference'!F12-'NPV Reference'!$F$9</f>
        <v>-1407.9046777031776</v>
      </c>
      <c r="S68" s="76">
        <f ca="1">'NPV Reference'!F12-'NPV Reference'!$F$10</f>
        <v>-1264.4473267761991</v>
      </c>
      <c r="T68" s="76">
        <f ca="1">'NPV Reference'!F12-'NPV Reference'!$F$11</f>
        <v>205.85389856466099</v>
      </c>
    </row>
    <row r="69" spans="10:24">
      <c r="J69" s="76">
        <v>12</v>
      </c>
      <c r="K69" s="76">
        <f ca="1">'NPV Reference'!F13-'NPV Reference'!$F$2</f>
        <v>-4182.0407525914661</v>
      </c>
      <c r="L69" s="76">
        <f ca="1">'NPV Reference'!F13-'NPV Reference'!$F$3</f>
        <v>-2787.6187332980717</v>
      </c>
      <c r="M69" s="76">
        <f ca="1">'NPV Reference'!F13-'NPV Reference'!$F$4</f>
        <v>-3368.0558642695737</v>
      </c>
      <c r="N69" s="76">
        <f ca="1">'NPV Reference'!F13-'NPV Reference'!$F$5</f>
        <v>-3106.5384803144898</v>
      </c>
      <c r="O69" s="76">
        <f ca="1">'NPV Reference'!F13-'NPV Reference'!$F$6</f>
        <v>-2879.6082442546067</v>
      </c>
      <c r="P69" s="76">
        <f ca="1">'NPV Reference'!F13-'NPV Reference'!$F$7</f>
        <v>-2859.3305870886829</v>
      </c>
      <c r="Q69" s="76">
        <f ca="1">'NPV Reference'!F13-'NPV Reference'!$F$8</f>
        <v>-1673.9109098653812</v>
      </c>
      <c r="R69" s="76">
        <f ca="1">'NPV Reference'!F13-'NPV Reference'!$F$9</f>
        <v>-1548.6667441789427</v>
      </c>
      <c r="S69" s="76">
        <f ca="1">'NPV Reference'!F13-'NPV Reference'!$F$10</f>
        <v>-1405.2093932519642</v>
      </c>
      <c r="T69" s="76">
        <f ca="1">'NPV Reference'!F13-'NPV Reference'!$F$11</f>
        <v>65.091832088895899</v>
      </c>
      <c r="U69" s="76">
        <f ca="1">'NPV Reference'!F13-'NPV Reference'!$F$12</f>
        <v>-140.7620664757651</v>
      </c>
    </row>
    <row r="70" spans="10:24">
      <c r="J70" s="76">
        <v>13</v>
      </c>
      <c r="K70" s="76">
        <f ca="1">'NPV Reference'!F14-'NPV Reference'!$F$2</f>
        <v>-3898.5374392001158</v>
      </c>
      <c r="L70" s="76">
        <f ca="1">'NPV Reference'!F14-'NPV Reference'!$F$3</f>
        <v>-2504.1154199067214</v>
      </c>
      <c r="M70" s="76">
        <f ca="1">'NPV Reference'!F14-'NPV Reference'!$F$4</f>
        <v>-3084.5525508782234</v>
      </c>
      <c r="N70" s="76">
        <f ca="1">'NPV Reference'!F14-'NPV Reference'!$F$5</f>
        <v>-2823.0351669231395</v>
      </c>
      <c r="O70" s="76">
        <f ca="1">'NPV Reference'!F14-'NPV Reference'!$F$6</f>
        <v>-2596.1049308632564</v>
      </c>
      <c r="P70" s="76">
        <f ca="1">'NPV Reference'!F14-'NPV Reference'!$F$7</f>
        <v>-2575.8272736973327</v>
      </c>
      <c r="Q70" s="76">
        <f ca="1">'NPV Reference'!F14-'NPV Reference'!$F$8</f>
        <v>-1390.4075964740309</v>
      </c>
      <c r="R70" s="76">
        <f ca="1">'NPV Reference'!F14-'NPV Reference'!$F$9</f>
        <v>-1265.1634307875925</v>
      </c>
      <c r="S70" s="76">
        <f ca="1">'NPV Reference'!F14-'NPV Reference'!$F$10</f>
        <v>-1121.706079860614</v>
      </c>
      <c r="T70" s="76">
        <f ca="1">'NPV Reference'!F14-'NPV Reference'!$F$11</f>
        <v>348.59514548024617</v>
      </c>
      <c r="U70" s="76">
        <f ca="1">'NPV Reference'!F14-'NPV Reference'!$F$12</f>
        <v>142.74124691558518</v>
      </c>
      <c r="V70" s="76">
        <f ca="1">'NPV Reference'!F14-'NPV Reference'!$F$13</f>
        <v>283.50331339135028</v>
      </c>
    </row>
    <row r="71" spans="10:24">
      <c r="J71" s="76">
        <v>14</v>
      </c>
      <c r="K71" s="76">
        <f ca="1">'NPV Reference'!F15-'NPV Reference'!$F$2</f>
        <v>-3886.9287127282882</v>
      </c>
      <c r="L71" s="76">
        <f ca="1">'NPV Reference'!F15-'NPV Reference'!$F$3</f>
        <v>-2492.5066934348934</v>
      </c>
      <c r="M71" s="76">
        <f ca="1">'NPV Reference'!F15-'NPV Reference'!$F$4</f>
        <v>-3072.9438244063958</v>
      </c>
      <c r="N71" s="76">
        <f ca="1">'NPV Reference'!F15-'NPV Reference'!$F$5</f>
        <v>-2811.4264404513115</v>
      </c>
      <c r="O71" s="76">
        <f ca="1">'NPV Reference'!F15-'NPV Reference'!$F$6</f>
        <v>-2584.4962043914284</v>
      </c>
      <c r="P71" s="76">
        <f ca="1">'NPV Reference'!F15-'NPV Reference'!$F$7</f>
        <v>-2564.2185472255051</v>
      </c>
      <c r="Q71" s="76">
        <f ca="1">'NPV Reference'!F15-'NPV Reference'!$F$8</f>
        <v>-1378.7988700022033</v>
      </c>
      <c r="R71" s="76">
        <f ca="1">'NPV Reference'!F15-'NPV Reference'!$F$9</f>
        <v>-1253.5547043157649</v>
      </c>
      <c r="S71" s="76">
        <f ca="1">'NPV Reference'!F15-'NPV Reference'!$F$10</f>
        <v>-1110.0973533887864</v>
      </c>
      <c r="T71" s="76">
        <f ca="1">'NPV Reference'!F15-'NPV Reference'!$F$11</f>
        <v>360.20387195207377</v>
      </c>
      <c r="U71" s="76">
        <f ca="1">'NPV Reference'!F15-'NPV Reference'!$F$12</f>
        <v>154.34997338741277</v>
      </c>
      <c r="V71" s="76">
        <f ca="1">'NPV Reference'!F15-'NPV Reference'!$F$13</f>
        <v>295.11203986317787</v>
      </c>
      <c r="W71" s="76">
        <f ca="1">'NPV Reference'!F15-'NPV Reference'!$F$14</f>
        <v>11.608726471827595</v>
      </c>
    </row>
    <row r="72" spans="10:24">
      <c r="J72" s="76">
        <v>15</v>
      </c>
      <c r="K72" s="76">
        <f ca="1">'NPV Reference'!F16-'NPV Reference'!$F$2</f>
        <v>-4116.6845475935552</v>
      </c>
      <c r="L72" s="76">
        <f ca="1">'NPV Reference'!F16-'NPV Reference'!$F$3</f>
        <v>-2722.2625283001607</v>
      </c>
      <c r="M72" s="76">
        <f ca="1">'NPV Reference'!F16-'NPV Reference'!$F$4</f>
        <v>-3302.6996592716628</v>
      </c>
      <c r="N72" s="76">
        <f ca="1">'NPV Reference'!F16-'NPV Reference'!$F$5</f>
        <v>-3041.1822753165789</v>
      </c>
      <c r="O72" s="76">
        <f ca="1">'NPV Reference'!F16-'NPV Reference'!$F$6</f>
        <v>-2814.2520392566958</v>
      </c>
      <c r="P72" s="76">
        <f ca="1">'NPV Reference'!F16-'NPV Reference'!$F$7</f>
        <v>-2793.974382090772</v>
      </c>
      <c r="Q72" s="76">
        <f ca="1">'NPV Reference'!F16-'NPV Reference'!$F$8</f>
        <v>-1608.5547048674703</v>
      </c>
      <c r="R72" s="76">
        <f ca="1">'NPV Reference'!F16-'NPV Reference'!$F$9</f>
        <v>-1483.3105391810318</v>
      </c>
      <c r="S72" s="76">
        <f ca="1">'NPV Reference'!F16-'NPV Reference'!$F$10</f>
        <v>-1339.8531882540533</v>
      </c>
      <c r="T72" s="76">
        <f ca="1">'NPV Reference'!F16-'NPV Reference'!$F$11</f>
        <v>130.44803708680683</v>
      </c>
      <c r="U72" s="76">
        <f ca="1">'NPV Reference'!F16-'NPV Reference'!$F$12</f>
        <v>-75.40586147785416</v>
      </c>
      <c r="V72" s="76">
        <f ca="1">'NPV Reference'!F16-'NPV Reference'!$F$13</f>
        <v>65.356204997910936</v>
      </c>
      <c r="W72" s="76">
        <f ca="1">'NPV Reference'!F16-'NPV Reference'!$F$14</f>
        <v>-218.14710839343934</v>
      </c>
      <c r="X72" s="76">
        <f ca="1">'NPV Reference'!F16-'NPV Reference'!$F$15</f>
        <v>-229.75583486526693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K17" sqref="K17:O17"/>
    </sheetView>
  </sheetViews>
  <sheetFormatPr defaultRowHeight="15"/>
  <sheetData>
    <row r="1" spans="1:15">
      <c r="A1" s="73" t="s">
        <v>60</v>
      </c>
      <c r="B1" s="74"/>
      <c r="C1" s="74"/>
      <c r="D1" s="74"/>
      <c r="E1" s="74"/>
      <c r="F1" s="74"/>
      <c r="G1" s="75"/>
    </row>
    <row r="2" spans="1:15">
      <c r="A2" s="77" t="s">
        <v>9</v>
      </c>
      <c r="B2" s="78" t="s">
        <v>0</v>
      </c>
      <c r="C2" s="78" t="s">
        <v>1</v>
      </c>
      <c r="D2" s="79" t="s">
        <v>14</v>
      </c>
      <c r="E2" s="79" t="s">
        <v>5</v>
      </c>
      <c r="F2" s="79" t="s">
        <v>8</v>
      </c>
      <c r="G2" s="80" t="s">
        <v>15</v>
      </c>
    </row>
    <row r="3" spans="1:15">
      <c r="A3" s="83">
        <v>1</v>
      </c>
      <c r="B3" s="84" t="s">
        <v>1</v>
      </c>
      <c r="C3" s="84" t="s">
        <v>59</v>
      </c>
      <c r="D3" s="84"/>
      <c r="E3" s="85"/>
      <c r="F3" s="85"/>
      <c r="G3" s="86"/>
    </row>
    <row r="4" spans="1:15">
      <c r="A4" s="87"/>
      <c r="B4" s="88"/>
      <c r="C4" s="88"/>
      <c r="D4" s="88"/>
      <c r="E4" s="89"/>
      <c r="F4" s="89"/>
      <c r="G4" s="90"/>
    </row>
    <row r="5" spans="1:15">
      <c r="A5" s="83">
        <v>5</v>
      </c>
      <c r="B5" s="91" t="s">
        <v>14</v>
      </c>
      <c r="C5" s="92" t="s">
        <v>71</v>
      </c>
      <c r="D5" s="93"/>
      <c r="E5" s="94"/>
      <c r="F5" s="94"/>
      <c r="G5" s="95"/>
    </row>
    <row r="6" spans="1:15">
      <c r="A6" s="87">
        <v>78</v>
      </c>
      <c r="B6" s="88"/>
      <c r="C6" s="119">
        <v>1096.5847110209747</v>
      </c>
      <c r="D6" s="97"/>
      <c r="E6" s="98"/>
      <c r="F6" s="98"/>
      <c r="G6" s="99"/>
    </row>
    <row r="7" spans="1:15" s="23" customFormat="1">
      <c r="A7" s="87">
        <v>50</v>
      </c>
      <c r="B7" s="82"/>
      <c r="C7" s="119">
        <v>694.30524308593931</v>
      </c>
      <c r="D7" s="97"/>
      <c r="E7" s="98"/>
      <c r="F7" s="98"/>
      <c r="G7" s="99"/>
    </row>
    <row r="8" spans="1:15" s="23" customFormat="1">
      <c r="A8" s="87">
        <v>35</v>
      </c>
      <c r="B8" s="82"/>
      <c r="C8" s="119">
        <v>161.08331785015162</v>
      </c>
      <c r="D8" s="97"/>
      <c r="E8" s="98"/>
      <c r="F8" s="98"/>
      <c r="G8" s="99"/>
    </row>
    <row r="9" spans="1:15" s="23" customFormat="1">
      <c r="A9" s="87">
        <v>20</v>
      </c>
      <c r="B9" s="82"/>
      <c r="C9" s="119"/>
      <c r="D9" s="97"/>
      <c r="E9" s="98"/>
      <c r="F9" s="98"/>
      <c r="G9" s="99"/>
      <c r="K9" s="119">
        <v>694.30524308593931</v>
      </c>
      <c r="L9" s="97"/>
      <c r="M9" s="98"/>
      <c r="N9" s="98"/>
      <c r="O9" s="99"/>
    </row>
    <row r="10" spans="1:15" s="23" customFormat="1">
      <c r="A10" s="83">
        <v>6</v>
      </c>
      <c r="B10" s="91" t="s">
        <v>5</v>
      </c>
      <c r="C10" s="92" t="s">
        <v>72</v>
      </c>
      <c r="D10" s="92" t="s">
        <v>76</v>
      </c>
      <c r="E10" s="94"/>
      <c r="F10" s="94"/>
      <c r="G10" s="95"/>
      <c r="K10" s="92" t="s">
        <v>72</v>
      </c>
      <c r="L10" s="92" t="s">
        <v>76</v>
      </c>
      <c r="M10" s="94"/>
      <c r="N10" s="94"/>
      <c r="O10" s="95"/>
    </row>
    <row r="11" spans="1:15">
      <c r="A11" s="87">
        <v>78</v>
      </c>
      <c r="B11" s="88"/>
      <c r="C11" s="119">
        <v>1090.8433029777648</v>
      </c>
      <c r="D11" s="119">
        <v>-5.7414080432099581</v>
      </c>
      <c r="E11" s="98"/>
      <c r="F11" s="98"/>
      <c r="G11" s="99"/>
      <c r="K11" s="119">
        <v>657.19820317294489</v>
      </c>
      <c r="L11" s="119">
        <v>-37.107039912994424</v>
      </c>
      <c r="M11" s="98"/>
      <c r="N11" s="98"/>
      <c r="O11" s="99"/>
    </row>
    <row r="12" spans="1:15">
      <c r="A12" s="87">
        <v>50</v>
      </c>
      <c r="B12" s="82"/>
      <c r="C12" s="119">
        <v>657.19820317294489</v>
      </c>
      <c r="D12" s="119">
        <v>-37.107039912994424</v>
      </c>
      <c r="E12" s="98"/>
      <c r="F12" s="98"/>
      <c r="G12" s="99"/>
      <c r="K12" s="92" t="s">
        <v>73</v>
      </c>
      <c r="L12" s="92" t="s">
        <v>77</v>
      </c>
      <c r="M12" s="100" t="s">
        <v>80</v>
      </c>
      <c r="N12" s="100"/>
      <c r="O12" s="101"/>
    </row>
    <row r="13" spans="1:15" s="23" customFormat="1">
      <c r="A13" s="87">
        <v>35</v>
      </c>
      <c r="B13" s="82"/>
      <c r="C13" s="119">
        <v>-20.532528146850836</v>
      </c>
      <c r="D13" s="119">
        <v>-181.61584599700245</v>
      </c>
      <c r="E13" s="98"/>
      <c r="F13" s="98"/>
      <c r="G13" s="99"/>
      <c r="K13" s="120">
        <v>365.39433341887661</v>
      </c>
      <c r="L13" s="120">
        <v>-328.9109096670627</v>
      </c>
      <c r="M13" s="121">
        <v>-291.80386975406827</v>
      </c>
      <c r="N13" s="98"/>
      <c r="O13" s="99"/>
    </row>
    <row r="14" spans="1:15" s="23" customFormat="1">
      <c r="A14" s="87">
        <v>20</v>
      </c>
      <c r="B14" s="82"/>
      <c r="C14" s="119"/>
      <c r="D14" s="119"/>
      <c r="E14" s="98"/>
      <c r="F14" s="98"/>
      <c r="G14" s="99"/>
      <c r="K14" s="92" t="s">
        <v>74</v>
      </c>
      <c r="L14" s="92" t="s">
        <v>78</v>
      </c>
      <c r="M14" s="100" t="s">
        <v>81</v>
      </c>
      <c r="N14" s="100" t="s">
        <v>83</v>
      </c>
      <c r="O14" s="101"/>
    </row>
    <row r="15" spans="1:15" s="23" customFormat="1">
      <c r="A15" s="83">
        <v>12</v>
      </c>
      <c r="B15" s="91" t="s">
        <v>8</v>
      </c>
      <c r="C15" s="92" t="s">
        <v>73</v>
      </c>
      <c r="D15" s="92" t="s">
        <v>77</v>
      </c>
      <c r="E15" s="100" t="s">
        <v>80</v>
      </c>
      <c r="F15" s="100"/>
      <c r="G15" s="101"/>
      <c r="K15" s="120">
        <v>713.60884334305092</v>
      </c>
      <c r="L15" s="120">
        <v>19.303600257111611</v>
      </c>
      <c r="M15" s="121">
        <v>56.410640170106035</v>
      </c>
      <c r="N15" s="121">
        <v>348.21450992417431</v>
      </c>
      <c r="O15" s="99"/>
    </row>
    <row r="16" spans="1:15" s="23" customFormat="1">
      <c r="A16" s="87">
        <v>78</v>
      </c>
      <c r="B16" s="88"/>
      <c r="C16" s="120">
        <v>1360.1075683895033</v>
      </c>
      <c r="D16" s="120">
        <v>263.52285736852855</v>
      </c>
      <c r="E16" s="121">
        <v>269.26426541173851</v>
      </c>
      <c r="F16" s="98"/>
      <c r="G16" s="99"/>
      <c r="K16" s="92" t="s">
        <v>75</v>
      </c>
      <c r="L16" s="92" t="s">
        <v>79</v>
      </c>
      <c r="M16" s="100" t="s">
        <v>82</v>
      </c>
      <c r="N16" s="100" t="s">
        <v>84</v>
      </c>
      <c r="O16" s="101" t="s">
        <v>85</v>
      </c>
    </row>
    <row r="17" spans="1:15" ht="15.75" thickBot="1">
      <c r="A17" s="87">
        <v>50</v>
      </c>
      <c r="B17" s="82"/>
      <c r="C17" s="120">
        <v>365.39433341887661</v>
      </c>
      <c r="D17" s="120">
        <v>-328.9109096670627</v>
      </c>
      <c r="E17" s="121">
        <v>-291.80386975406827</v>
      </c>
      <c r="F17" s="98"/>
      <c r="G17" s="99"/>
      <c r="K17" s="122">
        <v>445.22077572187482</v>
      </c>
      <c r="L17" s="122">
        <v>-249.08446736406449</v>
      </c>
      <c r="M17" s="123">
        <v>-211.97742745107007</v>
      </c>
      <c r="N17" s="123">
        <v>79.826442302998203</v>
      </c>
      <c r="O17" s="124">
        <v>-269.39491479038907</v>
      </c>
    </row>
    <row r="18" spans="1:15">
      <c r="A18" s="87">
        <v>35</v>
      </c>
      <c r="B18" s="82"/>
      <c r="C18" s="120">
        <v>-1118.6719084908818</v>
      </c>
      <c r="D18" s="120">
        <v>-1279.7552263410334</v>
      </c>
      <c r="E18" s="121">
        <v>-1098.139380344031</v>
      </c>
      <c r="F18" s="98"/>
      <c r="G18" s="99"/>
    </row>
    <row r="19" spans="1:15" s="23" customFormat="1">
      <c r="A19" s="87">
        <v>20</v>
      </c>
      <c r="B19" s="82"/>
      <c r="G19" s="99"/>
    </row>
    <row r="20" spans="1:15" s="23" customFormat="1">
      <c r="A20" s="83">
        <v>14</v>
      </c>
      <c r="B20" s="91" t="s">
        <v>15</v>
      </c>
      <c r="C20" s="92" t="s">
        <v>74</v>
      </c>
      <c r="D20" s="92" t="s">
        <v>78</v>
      </c>
      <c r="E20" s="100" t="s">
        <v>81</v>
      </c>
      <c r="F20" s="100" t="s">
        <v>83</v>
      </c>
      <c r="G20" s="101"/>
    </row>
    <row r="21" spans="1:15" s="23" customFormat="1">
      <c r="A21" s="87">
        <v>78</v>
      </c>
      <c r="B21" s="88"/>
      <c r="C21" s="120">
        <v>1696.0133525311603</v>
      </c>
      <c r="D21" s="120">
        <v>599.42864151018557</v>
      </c>
      <c r="E21" s="121">
        <v>605.17004955339553</v>
      </c>
      <c r="F21" s="121">
        <v>335.90578414165702</v>
      </c>
      <c r="G21" s="99"/>
      <c r="K21" s="119">
        <v>161.08331785015162</v>
      </c>
      <c r="L21" s="97"/>
      <c r="M21" s="98"/>
      <c r="N21" s="98"/>
      <c r="O21" s="99"/>
    </row>
    <row r="22" spans="1:15" s="23" customFormat="1">
      <c r="A22" s="87">
        <v>50</v>
      </c>
      <c r="B22" s="82"/>
      <c r="C22" s="120">
        <v>713.60884334305092</v>
      </c>
      <c r="D22" s="120">
        <v>19.303600257111611</v>
      </c>
      <c r="E22" s="121">
        <v>56.410640170106035</v>
      </c>
      <c r="F22" s="121">
        <v>348.21450992417431</v>
      </c>
      <c r="G22" s="99"/>
      <c r="K22" s="92" t="s">
        <v>72</v>
      </c>
      <c r="L22" s="92" t="s">
        <v>76</v>
      </c>
      <c r="M22" s="94"/>
      <c r="N22" s="94"/>
      <c r="O22" s="95"/>
    </row>
    <row r="23" spans="1:15">
      <c r="A23" s="87">
        <v>35</v>
      </c>
      <c r="B23" s="82"/>
      <c r="C23" s="120">
        <v>-766.26418610198107</v>
      </c>
      <c r="D23" s="120">
        <v>-927.34750395213268</v>
      </c>
      <c r="E23" s="121">
        <v>-745.73165795513023</v>
      </c>
      <c r="F23" s="121">
        <v>352.40772238890077</v>
      </c>
      <c r="G23" s="99"/>
      <c r="K23" s="119">
        <v>-20.532528146850836</v>
      </c>
      <c r="L23" s="119">
        <v>-181.61584599700245</v>
      </c>
      <c r="M23" s="98"/>
      <c r="N23" s="98"/>
      <c r="O23" s="99"/>
    </row>
    <row r="24" spans="1:15">
      <c r="A24" s="87">
        <v>20</v>
      </c>
      <c r="B24" s="82"/>
      <c r="C24" s="120"/>
      <c r="D24" s="120"/>
      <c r="E24" s="121"/>
      <c r="F24" s="121"/>
      <c r="G24" s="99"/>
      <c r="K24" s="92" t="s">
        <v>73</v>
      </c>
      <c r="L24" s="92" t="s">
        <v>77</v>
      </c>
      <c r="M24" s="100" t="s">
        <v>80</v>
      </c>
      <c r="N24" s="100"/>
      <c r="O24" s="101"/>
    </row>
    <row r="25" spans="1:15" s="23" customFormat="1">
      <c r="A25" s="83">
        <v>15</v>
      </c>
      <c r="B25" s="91" t="s">
        <v>16</v>
      </c>
      <c r="C25" s="92" t="s">
        <v>75</v>
      </c>
      <c r="D25" s="92" t="s">
        <v>79</v>
      </c>
      <c r="E25" s="100" t="s">
        <v>82</v>
      </c>
      <c r="F25" s="100" t="s">
        <v>84</v>
      </c>
      <c r="G25" s="101" t="s">
        <v>85</v>
      </c>
      <c r="K25" s="120">
        <v>-1118.6719084908818</v>
      </c>
      <c r="L25" s="120">
        <v>-1279.7552263410334</v>
      </c>
      <c r="M25" s="121">
        <v>-1098.139380344031</v>
      </c>
      <c r="N25" s="98"/>
      <c r="O25" s="99"/>
    </row>
    <row r="26" spans="1:15" s="23" customFormat="1" ht="15.75" thickBot="1">
      <c r="A26" s="102"/>
      <c r="B26" s="103"/>
      <c r="C26" s="122">
        <v>1426.6184377407712</v>
      </c>
      <c r="D26" s="122">
        <v>330.0337267197965</v>
      </c>
      <c r="E26" s="123">
        <v>335.77513476300646</v>
      </c>
      <c r="F26" s="123">
        <v>66.510869351267957</v>
      </c>
      <c r="G26" s="124">
        <v>-269.39491479038907</v>
      </c>
      <c r="K26" s="92" t="s">
        <v>74</v>
      </c>
      <c r="L26" s="92" t="s">
        <v>78</v>
      </c>
      <c r="M26" s="100" t="s">
        <v>81</v>
      </c>
      <c r="N26" s="100" t="s">
        <v>83</v>
      </c>
      <c r="O26" s="101"/>
    </row>
    <row r="27" spans="1:15" s="23" customFormat="1" ht="15.75" thickBot="1">
      <c r="A27" s="82"/>
      <c r="B27" s="82"/>
      <c r="C27" s="122">
        <v>445.22077572187482</v>
      </c>
      <c r="D27" s="122">
        <v>-249.08446736406449</v>
      </c>
      <c r="E27" s="123">
        <v>-211.97742745107007</v>
      </c>
      <c r="F27" s="123">
        <v>79.826442302998203</v>
      </c>
      <c r="G27" s="124">
        <v>-269.39491479038907</v>
      </c>
      <c r="K27" s="120">
        <v>-766.26418610198107</v>
      </c>
      <c r="L27" s="120">
        <v>-927.34750395213268</v>
      </c>
      <c r="M27" s="121">
        <v>-745.73165795513023</v>
      </c>
      <c r="N27" s="121">
        <v>352.40772238890077</v>
      </c>
      <c r="O27" s="99"/>
    </row>
    <row r="28" spans="1:15" s="23" customFormat="1" ht="15.75" thickBot="1">
      <c r="A28"/>
      <c r="B28"/>
      <c r="C28" s="122">
        <v>-1031.761937992188</v>
      </c>
      <c r="D28" s="122">
        <v>-1192.8452558423396</v>
      </c>
      <c r="E28" s="123">
        <v>-1011.2294098453372</v>
      </c>
      <c r="F28" s="123">
        <v>86.909970498693838</v>
      </c>
      <c r="G28" s="124">
        <v>-265.49775189020693</v>
      </c>
      <c r="K28" s="92" t="s">
        <v>75</v>
      </c>
      <c r="L28" s="92" t="s">
        <v>79</v>
      </c>
      <c r="M28" s="100" t="s">
        <v>82</v>
      </c>
      <c r="N28" s="100" t="s">
        <v>84</v>
      </c>
      <c r="O28" s="101" t="s">
        <v>85</v>
      </c>
    </row>
    <row r="29" spans="1:15" ht="15.75" thickBot="1">
      <c r="K29" s="122">
        <v>-1031.761937992188</v>
      </c>
      <c r="L29" s="122">
        <v>-1192.8452558423396</v>
      </c>
      <c r="M29" s="123">
        <v>-1011.2294098453372</v>
      </c>
      <c r="N29" s="123">
        <v>86.909970498693838</v>
      </c>
      <c r="O29" s="124">
        <v>-265.49775189020693</v>
      </c>
    </row>
    <row r="31" spans="1:15" s="23" customFormat="1">
      <c r="A31"/>
      <c r="B31"/>
      <c r="C31"/>
      <c r="D31"/>
      <c r="E31"/>
      <c r="F31"/>
      <c r="G31"/>
    </row>
    <row r="32" spans="1:15">
      <c r="K32" s="119">
        <v>-1302.4325083368615</v>
      </c>
      <c r="L32" s="97"/>
      <c r="M32" s="98"/>
      <c r="N32" s="98"/>
      <c r="O32" s="99"/>
    </row>
    <row r="33" spans="11:15">
      <c r="K33" s="92" t="s">
        <v>72</v>
      </c>
      <c r="L33" s="92" t="s">
        <v>76</v>
      </c>
      <c r="M33" s="94"/>
      <c r="N33" s="94"/>
      <c r="O33" s="95"/>
    </row>
    <row r="34" spans="11:15">
      <c r="K34" s="119">
        <v>-1322.7101655027834</v>
      </c>
      <c r="L34" s="119">
        <v>-20.277657165921937</v>
      </c>
      <c r="M34" s="98"/>
      <c r="N34" s="98"/>
      <c r="O34" s="99"/>
    </row>
    <row r="35" spans="11:15">
      <c r="K35" s="92" t="s">
        <v>73</v>
      </c>
      <c r="L35" s="92" t="s">
        <v>77</v>
      </c>
      <c r="M35" s="100" t="s">
        <v>80</v>
      </c>
      <c r="N35" s="100"/>
      <c r="O35" s="101"/>
    </row>
    <row r="36" spans="11:15">
      <c r="K36" s="120">
        <v>-4182.040752591467</v>
      </c>
      <c r="L36" s="120">
        <v>-2879.6082442546058</v>
      </c>
      <c r="M36" s="121">
        <v>-2859.3305870886834</v>
      </c>
      <c r="N36" s="98"/>
      <c r="O36" s="99"/>
    </row>
    <row r="37" spans="11:15">
      <c r="K37" s="92" t="s">
        <v>74</v>
      </c>
      <c r="L37" s="92" t="s">
        <v>78</v>
      </c>
      <c r="M37" s="100" t="s">
        <v>81</v>
      </c>
      <c r="N37" s="100" t="s">
        <v>83</v>
      </c>
      <c r="O37" s="101"/>
    </row>
    <row r="38" spans="11:15">
      <c r="K38" s="120">
        <v>-3886.9287127282887</v>
      </c>
      <c r="L38" s="120">
        <v>-2584.4962043914275</v>
      </c>
      <c r="M38" s="121">
        <v>-2564.2185472255051</v>
      </c>
      <c r="N38" s="121">
        <v>295.11203986317832</v>
      </c>
      <c r="O38" s="99"/>
    </row>
    <row r="39" spans="11:15">
      <c r="K39" s="92" t="s">
        <v>75</v>
      </c>
      <c r="L39" s="92" t="s">
        <v>79</v>
      </c>
      <c r="M39" s="100" t="s">
        <v>82</v>
      </c>
      <c r="N39" s="100" t="s">
        <v>84</v>
      </c>
      <c r="O39" s="101" t="s">
        <v>85</v>
      </c>
    </row>
    <row r="40" spans="11:15" ht="15.75" thickBot="1">
      <c r="K40" s="122">
        <v>-4116.6845475935552</v>
      </c>
      <c r="L40" s="122">
        <v>-2814.2520392566939</v>
      </c>
      <c r="M40" s="123">
        <v>-2793.9743820907715</v>
      </c>
      <c r="N40" s="123">
        <v>65.356204997911846</v>
      </c>
      <c r="O40" s="124">
        <v>-229.75583486526648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25" sqref="B25"/>
    </sheetView>
  </sheetViews>
  <sheetFormatPr defaultColWidth="9.140625" defaultRowHeight="15"/>
  <cols>
    <col min="1" max="1" width="12.5703125" style="23" bestFit="1" customWidth="1"/>
    <col min="2" max="2" width="23.85546875" style="23" bestFit="1" customWidth="1"/>
    <col min="3" max="3" width="16.85546875" style="23" customWidth="1"/>
    <col min="4" max="4" width="12.7109375" style="23" bestFit="1" customWidth="1"/>
    <col min="5" max="5" width="13" style="23" customWidth="1"/>
    <col min="6" max="6" width="9.5703125" style="23" customWidth="1"/>
    <col min="7" max="7" width="12" style="23" customWidth="1"/>
    <col min="8" max="8" width="10.5703125" style="23" bestFit="1" customWidth="1"/>
    <col min="9" max="9" width="17" style="23" customWidth="1"/>
    <col min="10" max="10" width="9.140625" style="23" customWidth="1"/>
    <col min="11" max="16384" width="9.140625" style="23"/>
  </cols>
  <sheetData>
    <row r="1" spans="1:9" ht="45">
      <c r="A1" s="63" t="s">
        <v>9</v>
      </c>
      <c r="B1" s="216" t="s">
        <v>0</v>
      </c>
      <c r="C1" s="226" t="s">
        <v>155</v>
      </c>
      <c r="D1" s="216" t="s">
        <v>17</v>
      </c>
      <c r="E1" s="216" t="s">
        <v>152</v>
      </c>
      <c r="F1" s="216" t="s">
        <v>153</v>
      </c>
      <c r="G1" s="216" t="s">
        <v>154</v>
      </c>
      <c r="H1" s="216" t="s">
        <v>151</v>
      </c>
      <c r="I1" s="113" t="s">
        <v>119</v>
      </c>
    </row>
    <row r="2" spans="1:9">
      <c r="A2" s="41">
        <v>2</v>
      </c>
      <c r="B2" s="109" t="s">
        <v>96</v>
      </c>
      <c r="C2" s="230">
        <v>2172.0233940783646</v>
      </c>
      <c r="D2" s="160">
        <f>'NPV Reference'!C3-'NPV- Gas 0 (2)'!$D$17</f>
        <v>887.02225024559993</v>
      </c>
      <c r="E2" s="160">
        <f ca="1">'NPV Reference'!D3-$E$17</f>
        <v>477.44155826673477</v>
      </c>
      <c r="F2" s="160">
        <f ca="1">'NPV Reference'!E3-'NPV- Gas 0 (2)'!$F$17</f>
        <v>-190.93271854057139</v>
      </c>
      <c r="G2" s="160">
        <f ca="1">'NPV Reference'!F3-'NPV- Gas 0 (2)'!$G$17</f>
        <v>-1394.4220192933947</v>
      </c>
      <c r="H2" s="220">
        <v>6.6318568181578136E-2</v>
      </c>
      <c r="I2" s="42">
        <v>2051</v>
      </c>
    </row>
    <row r="3" spans="1:9">
      <c r="A3" s="41">
        <v>3</v>
      </c>
      <c r="B3" s="109" t="s">
        <v>97</v>
      </c>
      <c r="C3" s="230">
        <v>2507.6274536251121</v>
      </c>
      <c r="D3" s="160">
        <f ca="1">'NPV Reference'!C4-'NPV- Gas 0 (2)'!$D$17</f>
        <v>-775.26316014475378</v>
      </c>
      <c r="E3" s="160">
        <f ca="1">'NPV Reference'!D4-$E$17</f>
        <v>-844.80095790044288</v>
      </c>
      <c r="F3" s="160">
        <f ca="1">'NPV Reference'!E4-'NPV- Gas 0 (2)'!$F$17</f>
        <v>-908.41861531400127</v>
      </c>
      <c r="G3" s="160">
        <f ca="1">'NPV Reference'!F4-'NPV- Gas 0 (2)'!$G$17</f>
        <v>-813.98488832189241</v>
      </c>
      <c r="H3" s="228" t="s">
        <v>118</v>
      </c>
      <c r="I3" s="229" t="s">
        <v>118</v>
      </c>
    </row>
    <row r="4" spans="1:9">
      <c r="A4" s="41">
        <v>4</v>
      </c>
      <c r="B4" s="109" t="s">
        <v>98</v>
      </c>
      <c r="C4" s="230">
        <v>2631.6127545706831</v>
      </c>
      <c r="D4" s="160">
        <f ca="1">'NPV Reference'!C5-'NPV- Gas 0 (2)'!$D$17</f>
        <v>1346.4896130603947</v>
      </c>
      <c r="E4" s="160">
        <f ca="1">'NPV Reference'!D5-$E$17</f>
        <v>916.81086007663544</v>
      </c>
      <c r="F4" s="160">
        <f ca="1">'NPV Reference'!E5-'NPV- Gas 0 (2)'!$F$17</f>
        <v>254.29096058668506</v>
      </c>
      <c r="G4" s="160">
        <f ca="1">'NPV Reference'!F5-'NPV- Gas 0 (2)'!$G$17</f>
        <v>-1075.5022722769766</v>
      </c>
      <c r="H4" s="220">
        <v>7.0977363838935256E-2</v>
      </c>
      <c r="I4" s="42">
        <v>2043</v>
      </c>
    </row>
    <row r="5" spans="1:9">
      <c r="A5" s="41">
        <v>5</v>
      </c>
      <c r="B5" s="109" t="s">
        <v>99</v>
      </c>
      <c r="C5" s="230">
        <v>2733.221161058239</v>
      </c>
      <c r="D5" s="160">
        <f ca="1">'NPV Reference'!C6-'NPV- Gas 0 (2)'!$D$17</f>
        <v>1096.5847110209797</v>
      </c>
      <c r="E5" s="160">
        <f ca="1">'NPV Reference'!D6-$E$17</f>
        <v>694.30524308594249</v>
      </c>
      <c r="F5" s="160">
        <f ca="1">'NPV Reference'!E6-'NPV- Gas 0 (2)'!$F$17</f>
        <v>161.08331785015343</v>
      </c>
      <c r="G5" s="160">
        <f ca="1">'NPV Reference'!F6-'NPV- Gas 0 (2)'!$G$17</f>
        <v>-1302.4325083368597</v>
      </c>
      <c r="H5" s="220">
        <v>6.6887897315154307E-2</v>
      </c>
      <c r="I5" s="42">
        <v>2044</v>
      </c>
    </row>
    <row r="6" spans="1:9">
      <c r="A6" s="41">
        <v>6</v>
      </c>
      <c r="B6" s="109" t="s">
        <v>100</v>
      </c>
      <c r="C6" s="230">
        <v>2784.4200871081557</v>
      </c>
      <c r="D6" s="160">
        <f ca="1">'NPV Reference'!C7-'NPV- Gas 0 (2)'!$D$17</f>
        <v>1090.8433029777643</v>
      </c>
      <c r="E6" s="160">
        <f ca="1">'NPV Reference'!D7-$E$17</f>
        <v>657.19820317294443</v>
      </c>
      <c r="F6" s="160">
        <f ca="1">'NPV Reference'!E7-'NPV- Gas 0 (2)'!$F$17</f>
        <v>-20.532528146851746</v>
      </c>
      <c r="G6" s="160">
        <f ca="1">'NPV Reference'!F7-'NPV- Gas 0 (2)'!$G$17</f>
        <v>-1322.7101655027832</v>
      </c>
      <c r="H6" s="220">
        <v>6.6175228114654483E-2</v>
      </c>
      <c r="I6" s="42">
        <v>2048</v>
      </c>
    </row>
    <row r="7" spans="1:9">
      <c r="A7" s="41">
        <v>7</v>
      </c>
      <c r="B7" s="109" t="s">
        <v>101</v>
      </c>
      <c r="C7" s="230">
        <v>2821.2181892896824</v>
      </c>
      <c r="D7" s="160">
        <f ca="1">'NPV Reference'!C8-'NPV- Gas 0 (2)'!$D$17</f>
        <v>738.25404614255376</v>
      </c>
      <c r="E7" s="160">
        <f ca="1">'NPV Reference'!D8-$E$17</f>
        <v>178.08245985894609</v>
      </c>
      <c r="F7" s="160">
        <f ca="1">'NPV Reference'!E8-'NPV- Gas 0 (2)'!$F$17</f>
        <v>-686.13204220705984</v>
      </c>
      <c r="G7" s="160">
        <f ca="1">'NPV Reference'!F8-'NPV- Gas 0 (2)'!$G$17</f>
        <v>-2508.1298427260849</v>
      </c>
      <c r="H7" s="220">
        <v>5.993180082434587E-2</v>
      </c>
      <c r="I7" s="42">
        <v>2059</v>
      </c>
    </row>
    <row r="8" spans="1:9">
      <c r="A8" s="41">
        <v>8</v>
      </c>
      <c r="B8" s="109" t="s">
        <v>102</v>
      </c>
      <c r="C8" s="230">
        <v>3079.7283820771754</v>
      </c>
      <c r="D8" s="160">
        <f ca="1">'NPV Reference'!C9-'NPV- Gas 0 (2)'!$D$17</f>
        <v>783.61637265563149</v>
      </c>
      <c r="E8" s="160">
        <f ca="1">'NPV Reference'!D9-$E$17</f>
        <v>174.23120046576514</v>
      </c>
      <c r="F8" s="160">
        <f ca="1">'NPV Reference'!E9-'NPV- Gas 0 (2)'!$F$17</f>
        <v>-716.41227733106007</v>
      </c>
      <c r="G8" s="160">
        <f ca="1">'NPV Reference'!F9-'NPV- Gas 0 (2)'!$G$17</f>
        <v>-2633.3740084125234</v>
      </c>
      <c r="H8" s="220">
        <v>5.9885066764794638E-2</v>
      </c>
      <c r="I8" s="42">
        <v>2059</v>
      </c>
    </row>
    <row r="9" spans="1:9">
      <c r="A9" s="41">
        <v>9</v>
      </c>
      <c r="B9" s="109" t="s">
        <v>103</v>
      </c>
      <c r="C9" s="230">
        <v>3738.0659638813213</v>
      </c>
      <c r="D9" s="160">
        <f ca="1">'NPV Reference'!C10-'NPV- Gas 0 (2)'!$D$17</f>
        <v>530.85255976664985</v>
      </c>
      <c r="E9" s="160">
        <f ca="1">'NPV Reference'!D10-$E$17</f>
        <v>-62.083074475091962</v>
      </c>
      <c r="F9" s="160">
        <f ca="1">'NPV Reference'!E10-'NPV- Gas 0 (2)'!$F$17</f>
        <v>-1031.4906479831966</v>
      </c>
      <c r="G9" s="160">
        <f ca="1">'NPV Reference'!F10-'NPV- Gas 0 (2)'!$G$17</f>
        <v>-2776.8313593395019</v>
      </c>
      <c r="H9" s="220">
        <v>5.6696333391902734E-2</v>
      </c>
      <c r="I9" s="42">
        <v>2064</v>
      </c>
    </row>
    <row r="10" spans="1:9">
      <c r="A10" s="41">
        <v>10</v>
      </c>
      <c r="B10" s="109" t="s">
        <v>104</v>
      </c>
      <c r="C10" s="230">
        <v>4903.5792362277198</v>
      </c>
      <c r="D10" s="160">
        <f ca="1">'NPV Reference'!C11-'NPV- Gas 0 (2)'!$D$17</f>
        <v>805.91952252983447</v>
      </c>
      <c r="E10" s="160">
        <f ca="1">'NPV Reference'!D11-$E$17</f>
        <v>-111.60343880717619</v>
      </c>
      <c r="F10" s="160">
        <f ca="1">'NPV Reference'!E11-'NPV- Gas 0 (2)'!$F$17</f>
        <v>-1501.4176436994289</v>
      </c>
      <c r="G10" s="160">
        <f ca="1">'NPV Reference'!F11-'NPV- Gas 0 (2)'!$G$17</f>
        <v>-4247.132584680362</v>
      </c>
      <c r="H10" s="220">
        <v>5.7103032528258893E-2</v>
      </c>
      <c r="I10" s="42">
        <v>2064</v>
      </c>
    </row>
    <row r="11" spans="1:9">
      <c r="A11" s="41">
        <v>11</v>
      </c>
      <c r="B11" s="109" t="s">
        <v>105</v>
      </c>
      <c r="C11" s="230">
        <v>5171.0046538061388</v>
      </c>
      <c r="D11" s="160">
        <f ca="1">'NPV Reference'!C12-'NPV- Gas 0 (2)'!$D$17</f>
        <v>1215.1073489307778</v>
      </c>
      <c r="E11" s="160">
        <f ca="1">'NPV Reference'!D12-$E$17</f>
        <v>263.68870454573289</v>
      </c>
      <c r="F11" s="160">
        <f ca="1">'NPV Reference'!E12-'NPV- Gas 0 (2)'!$F$17</f>
        <v>-1087.0148804161458</v>
      </c>
      <c r="G11" s="160">
        <f ca="1">'NPV Reference'!F12-'NPV- Gas 0 (2)'!$G$17</f>
        <v>-4041.278686115701</v>
      </c>
      <c r="H11" s="220">
        <v>6.0372515769610349E-2</v>
      </c>
      <c r="I11" s="42">
        <v>2059</v>
      </c>
    </row>
    <row r="12" spans="1:9">
      <c r="A12" s="41">
        <v>12</v>
      </c>
      <c r="B12" s="109" t="s">
        <v>106</v>
      </c>
      <c r="C12" s="230">
        <v>5415.2327732192052</v>
      </c>
      <c r="D12" s="160">
        <f ca="1">'NPV Reference'!C13-'NPV- Gas 0 (2)'!$D$17</f>
        <v>1360.1075683895037</v>
      </c>
      <c r="E12" s="160">
        <f ca="1">'NPV Reference'!D13-$E$17</f>
        <v>365.39433341887707</v>
      </c>
      <c r="F12" s="160">
        <f ca="1">'NPV Reference'!E13-'NPV- Gas 0 (2)'!$F$17</f>
        <v>-1118.6719084908814</v>
      </c>
      <c r="G12" s="160">
        <f ca="1">'NPV Reference'!F13-'NPV- Gas 0 (2)'!$G$17</f>
        <v>-4182.0407525914661</v>
      </c>
      <c r="H12" s="220">
        <v>6.6175228487057897E-2</v>
      </c>
      <c r="I12" s="42">
        <v>2058</v>
      </c>
    </row>
    <row r="13" spans="1:9">
      <c r="A13" s="41">
        <v>13</v>
      </c>
      <c r="B13" s="109" t="s">
        <v>107</v>
      </c>
      <c r="C13" s="230">
        <v>5904.8369002777581</v>
      </c>
      <c r="D13" s="160">
        <f ca="1">'NPV Reference'!C14-'NPV- Gas 0 (2)'!$D$17</f>
        <v>1294.5301896398191</v>
      </c>
      <c r="E13" s="160">
        <f ca="1">'NPV Reference'!D14-$E$17</f>
        <v>374.47757905155231</v>
      </c>
      <c r="F13" s="160">
        <f ca="1">'NPV Reference'!E14-'NPV- Gas 0 (2)'!$F$17</f>
        <v>-1019.3482581922199</v>
      </c>
      <c r="G13" s="160">
        <f ca="1">'NPV Reference'!F14-'NPV- Gas 0 (2)'!$G$17</f>
        <v>-3898.5374392001158</v>
      </c>
      <c r="H13" s="220">
        <v>5.9357622056022193E-2</v>
      </c>
      <c r="I13" s="42">
        <v>2058</v>
      </c>
    </row>
    <row r="14" spans="1:9">
      <c r="A14" s="41">
        <v>14</v>
      </c>
      <c r="B14" s="221" t="s">
        <v>108</v>
      </c>
      <c r="C14" s="222">
        <v>6179.2123626424291</v>
      </c>
      <c r="D14" s="222">
        <f ca="1">'NPV Reference'!C15-'NPV- Gas 0 (2)'!$D$17</f>
        <v>1696.0133525311603</v>
      </c>
      <c r="E14" s="222">
        <f ca="1">'NPV Reference'!D15-$E$17</f>
        <v>713.60884334305092</v>
      </c>
      <c r="F14" s="222">
        <f ca="1">'NPV Reference'!E15-'NPV- Gas 0 (2)'!$F$17</f>
        <v>-766.26418610198152</v>
      </c>
      <c r="G14" s="222">
        <f ca="1">'NPV Reference'!F15-'NPV- Gas 0 (2)'!$G$17</f>
        <v>-3886.9287127282882</v>
      </c>
      <c r="H14" s="223">
        <v>6.1531390494989152E-2</v>
      </c>
      <c r="I14" s="227">
        <v>2054</v>
      </c>
    </row>
    <row r="15" spans="1:9" ht="15.75" thickBot="1">
      <c r="A15" s="48">
        <v>15</v>
      </c>
      <c r="B15" s="224" t="s">
        <v>109</v>
      </c>
      <c r="C15" s="231">
        <v>6319.8334663864689</v>
      </c>
      <c r="D15" s="163">
        <f ca="1">'NPV Reference'!C16-'NPV- Gas 0 (2)'!$D$17</f>
        <v>1426.6184377407726</v>
      </c>
      <c r="E15" s="163">
        <f ca="1">'NPV Reference'!D16-$E$17</f>
        <v>445.22077572187573</v>
      </c>
      <c r="F15" s="163">
        <f ca="1">'NPV Reference'!E16-'NPV- Gas 0 (2)'!$F$17</f>
        <v>-1031.7619379921871</v>
      </c>
      <c r="G15" s="163">
        <f ca="1">'NPV Reference'!F16-'NPV- Gas 0 (2)'!$G$17</f>
        <v>-4116.6845475935552</v>
      </c>
      <c r="H15" s="225">
        <v>5.9637988751162031E-2</v>
      </c>
      <c r="I15" s="50">
        <v>2057</v>
      </c>
    </row>
    <row r="17" spans="1:7">
      <c r="A17" s="23" t="s">
        <v>37</v>
      </c>
      <c r="B17" s="23" t="s">
        <v>1</v>
      </c>
      <c r="D17" s="158">
        <v>-4617.3996475133645</v>
      </c>
      <c r="E17" s="159">
        <v>-3666.4899168996526</v>
      </c>
      <c r="F17" s="158">
        <v>-2274.0629982579148</v>
      </c>
      <c r="G17" s="158">
        <v>-85.762900772400883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E102" sqref="E102"/>
    </sheetView>
  </sheetViews>
  <sheetFormatPr defaultRowHeight="15"/>
  <cols>
    <col min="3" max="3" width="9.85546875" customWidth="1"/>
    <col min="4" max="4" width="11.140625" customWidth="1"/>
    <col min="5" max="5" width="15.5703125" customWidth="1"/>
    <col min="6" max="6" width="14.42578125" customWidth="1"/>
    <col min="7" max="9" width="16.42578125" customWidth="1"/>
    <col min="10" max="10" width="12.7109375" customWidth="1"/>
    <col min="18" max="18" width="10.5703125" bestFit="1" customWidth="1"/>
  </cols>
  <sheetData>
    <row r="1" spans="1:18">
      <c r="A1" s="1" t="s">
        <v>21</v>
      </c>
    </row>
    <row r="2" spans="1:18">
      <c r="A2" s="1" t="s">
        <v>22</v>
      </c>
      <c r="B2">
        <v>0.14971113573215775</v>
      </c>
      <c r="C2" s="23">
        <v>1.7791817582412428</v>
      </c>
      <c r="D2" s="23">
        <v>5.0500000000000003E-2</v>
      </c>
      <c r="E2" s="23">
        <v>5.0500000000000003E-2</v>
      </c>
      <c r="F2" s="23">
        <v>5.0500000000000003E-2</v>
      </c>
      <c r="G2" s="23">
        <v>5.0500000000000003E-2</v>
      </c>
      <c r="H2" s="23">
        <v>5.0500000000000003E-2</v>
      </c>
      <c r="I2" s="23">
        <v>5.0500000000000003E-2</v>
      </c>
      <c r="J2" s="23">
        <v>5.0500000000000003E-2</v>
      </c>
      <c r="K2" s="23">
        <v>5.0500000000000003E-2</v>
      </c>
      <c r="L2" s="23">
        <v>5.0500000000000003E-2</v>
      </c>
      <c r="M2" s="23">
        <v>5.0500000000000003E-2</v>
      </c>
      <c r="N2" s="23">
        <v>5.0500000000000003E-2</v>
      </c>
      <c r="O2" s="8">
        <v>-8.8405130121571441E-5</v>
      </c>
      <c r="P2" s="23">
        <v>5.0500000000000003E-2</v>
      </c>
    </row>
    <row r="3" spans="1:18">
      <c r="A3" t="s">
        <v>23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</row>
    <row r="4" spans="1:18">
      <c r="B4" s="3" t="s">
        <v>1</v>
      </c>
      <c r="C4" s="1" t="s">
        <v>24</v>
      </c>
      <c r="D4" s="1" t="s">
        <v>3</v>
      </c>
      <c r="E4" s="1" t="s">
        <v>26</v>
      </c>
      <c r="F4" s="2" t="s">
        <v>31</v>
      </c>
      <c r="G4" s="2" t="s">
        <v>29</v>
      </c>
      <c r="H4" s="1" t="s">
        <v>25</v>
      </c>
      <c r="I4" s="2" t="s">
        <v>36</v>
      </c>
      <c r="J4" s="2" t="s">
        <v>11</v>
      </c>
      <c r="K4" s="2" t="s">
        <v>34</v>
      </c>
      <c r="L4" s="2" t="s">
        <v>32</v>
      </c>
      <c r="M4" s="2" t="s">
        <v>28</v>
      </c>
      <c r="N4" s="1" t="s">
        <v>27</v>
      </c>
      <c r="O4" s="2" t="s">
        <v>30</v>
      </c>
      <c r="P4" s="2" t="s">
        <v>33</v>
      </c>
    </row>
    <row r="5" spans="1:18">
      <c r="A5" s="4">
        <v>2012</v>
      </c>
      <c r="B5" s="7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6">
        <v>0</v>
      </c>
      <c r="P5" s="5">
        <v>0</v>
      </c>
    </row>
    <row r="6" spans="1:18">
      <c r="A6" s="4">
        <v>2013</v>
      </c>
      <c r="B6" s="7">
        <v>0</v>
      </c>
      <c r="C6" s="5">
        <v>0</v>
      </c>
      <c r="D6" s="5">
        <v>0</v>
      </c>
      <c r="E6" s="5">
        <v>-2.8178057803665939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-2.8178057803665939</v>
      </c>
      <c r="M6" s="5">
        <v>0</v>
      </c>
      <c r="N6" s="5">
        <v>-2.8178057803665939</v>
      </c>
      <c r="O6" s="6">
        <v>0</v>
      </c>
      <c r="P6" s="5">
        <v>0</v>
      </c>
      <c r="R6" s="62"/>
    </row>
    <row r="7" spans="1:18">
      <c r="A7" s="4">
        <v>2014</v>
      </c>
      <c r="B7" s="7">
        <v>19.120000000000005</v>
      </c>
      <c r="C7" s="5">
        <v>-23.0567692870396</v>
      </c>
      <c r="D7" s="5">
        <v>19.101318946723929</v>
      </c>
      <c r="E7" s="5">
        <v>-156.16613078112118</v>
      </c>
      <c r="F7" s="5">
        <v>-157.34651987056486</v>
      </c>
      <c r="G7" s="5">
        <v>-157.46831237633521</v>
      </c>
      <c r="H7" s="5">
        <v>-12.128530021992884</v>
      </c>
      <c r="I7" s="5">
        <v>-12.128530021992884</v>
      </c>
      <c r="J7" s="5">
        <v>-12.128530021992884</v>
      </c>
      <c r="K7" s="5">
        <v>-54.286618255756366</v>
      </c>
      <c r="L7" s="5">
        <v>-187.39597974983792</v>
      </c>
      <c r="M7" s="5">
        <v>-188.69816134505209</v>
      </c>
      <c r="N7" s="5">
        <v>-188.03199746203401</v>
      </c>
      <c r="O7" s="6">
        <v>-189.20999999999998</v>
      </c>
      <c r="P7" s="5">
        <v>-189.33417905724818</v>
      </c>
    </row>
    <row r="8" spans="1:18">
      <c r="A8" s="4">
        <v>2015</v>
      </c>
      <c r="B8" s="7">
        <v>108.03</v>
      </c>
      <c r="C8" s="5">
        <v>74.898167095641739</v>
      </c>
      <c r="D8" s="5">
        <v>108.04119957531597</v>
      </c>
      <c r="E8" s="5">
        <v>-394.85827437237509</v>
      </c>
      <c r="F8" s="5">
        <v>-400.87555991915775</v>
      </c>
      <c r="G8" s="5">
        <v>-400.71667181642539</v>
      </c>
      <c r="H8" s="5">
        <v>67.930516628000063</v>
      </c>
      <c r="I8" s="5">
        <v>67.930516628000063</v>
      </c>
      <c r="J8" s="5">
        <v>67.940901023726482</v>
      </c>
      <c r="K8" s="5">
        <v>34.797868544052228</v>
      </c>
      <c r="L8" s="5">
        <v>-434.43391175523487</v>
      </c>
      <c r="M8" s="5">
        <v>-440.29230919928534</v>
      </c>
      <c r="N8" s="5">
        <v>-482.93547894541763</v>
      </c>
      <c r="O8" s="6">
        <v>-488.97</v>
      </c>
      <c r="P8" s="5">
        <v>-488.79387638946804</v>
      </c>
    </row>
    <row r="9" spans="1:18">
      <c r="A9" s="4">
        <v>2016</v>
      </c>
      <c r="B9" s="7">
        <v>116.21000000000001</v>
      </c>
      <c r="C9" s="5">
        <v>86.044689090244717</v>
      </c>
      <c r="D9" s="5">
        <v>116.22669950667388</v>
      </c>
      <c r="E9" s="5">
        <v>-555.75312899916457</v>
      </c>
      <c r="F9" s="5">
        <v>-570.29610555443526</v>
      </c>
      <c r="G9" s="5">
        <v>-569.81727136946006</v>
      </c>
      <c r="H9" s="5">
        <v>27.588280941654904</v>
      </c>
      <c r="I9" s="5">
        <v>27.588280941654904</v>
      </c>
      <c r="J9" s="5">
        <v>27.588280941654904</v>
      </c>
      <c r="K9" s="5">
        <v>74.450544257757713</v>
      </c>
      <c r="L9" s="5">
        <v>-566.81691313748524</v>
      </c>
      <c r="M9" s="5">
        <v>-580.88105550778073</v>
      </c>
      <c r="N9" s="5">
        <v>-739.50183611485738</v>
      </c>
      <c r="O9" s="6">
        <v>-754.09</v>
      </c>
      <c r="P9" s="5">
        <v>-753.56597848515287</v>
      </c>
    </row>
    <row r="10" spans="1:18">
      <c r="A10" s="4">
        <v>2017</v>
      </c>
      <c r="B10" s="7">
        <v>133.71</v>
      </c>
      <c r="C10" s="5">
        <v>-97.106191951165385</v>
      </c>
      <c r="D10" s="5">
        <v>133.72700240463888</v>
      </c>
      <c r="E10" s="5">
        <v>-697.64284561476939</v>
      </c>
      <c r="F10" s="5">
        <v>-717.23828841812826</v>
      </c>
      <c r="G10" s="5">
        <v>-716.84337136625606</v>
      </c>
      <c r="H10" s="5">
        <v>-51.299294549724621</v>
      </c>
      <c r="I10" s="5">
        <v>-51.299294549724621</v>
      </c>
      <c r="J10" s="5">
        <v>-51.299294549724621</v>
      </c>
      <c r="K10" s="5">
        <v>-109.49149693752589</v>
      </c>
      <c r="L10" s="5">
        <v>-708.8230000485737</v>
      </c>
      <c r="M10" s="5">
        <v>-728.0235258000605</v>
      </c>
      <c r="N10" s="5">
        <v>-912.65260916154818</v>
      </c>
      <c r="O10" s="6">
        <v>-932.18</v>
      </c>
      <c r="P10" s="5">
        <v>-931.85313491303498</v>
      </c>
    </row>
    <row r="11" spans="1:18">
      <c r="A11" s="4">
        <v>2018</v>
      </c>
      <c r="B11" s="7">
        <v>120.52</v>
      </c>
      <c r="C11" s="5">
        <v>-305.04787714940841</v>
      </c>
      <c r="D11" s="5">
        <v>120.88150489104582</v>
      </c>
      <c r="E11" s="5">
        <v>-506.71154699374875</v>
      </c>
      <c r="F11" s="5">
        <v>-586.02745275437599</v>
      </c>
      <c r="G11" s="5">
        <v>-629.94024911670112</v>
      </c>
      <c r="H11" s="5">
        <v>-95.978491865907344</v>
      </c>
      <c r="I11" s="5">
        <v>-95.978491865907344</v>
      </c>
      <c r="J11" s="5">
        <v>-95.619191773772883</v>
      </c>
      <c r="K11" s="5">
        <v>-317.563272607241</v>
      </c>
      <c r="L11" s="5">
        <v>-519.97405259458287</v>
      </c>
      <c r="M11" s="5">
        <v>-643.2027547175353</v>
      </c>
      <c r="N11" s="5">
        <v>-766.04387900916379</v>
      </c>
      <c r="O11" s="6">
        <v>-845.32999999999993</v>
      </c>
      <c r="P11" s="5">
        <v>-889.15835277912561</v>
      </c>
    </row>
    <row r="12" spans="1:18">
      <c r="A12" s="4">
        <v>2019</v>
      </c>
      <c r="B12" s="7">
        <v>115.47999999999999</v>
      </c>
      <c r="C12" s="5">
        <v>-579.98810358075139</v>
      </c>
      <c r="D12" s="5">
        <v>115.48161911330259</v>
      </c>
      <c r="E12" s="5">
        <v>-348.66056657396479</v>
      </c>
      <c r="F12" s="5">
        <v>-405.20869373253197</v>
      </c>
      <c r="G12" s="5">
        <v>-422.34069107113157</v>
      </c>
      <c r="H12" s="5">
        <v>-145.63312395377778</v>
      </c>
      <c r="I12" s="5">
        <v>-292.4561122552272</v>
      </c>
      <c r="J12" s="5">
        <v>-145.63312395377778</v>
      </c>
      <c r="K12" s="5">
        <v>-594.92269791338867</v>
      </c>
      <c r="L12" s="5">
        <v>-362.06216640883372</v>
      </c>
      <c r="M12" s="5">
        <v>-435.74229090600051</v>
      </c>
      <c r="N12" s="5">
        <v>-619.26093302998595</v>
      </c>
      <c r="O12" s="6">
        <v>-675.79</v>
      </c>
      <c r="P12" s="5">
        <v>-692.81644477843554</v>
      </c>
    </row>
    <row r="13" spans="1:18">
      <c r="A13" s="4">
        <v>2020</v>
      </c>
      <c r="B13" s="7">
        <v>52.359999999999985</v>
      </c>
      <c r="C13" s="5">
        <v>-652.33175551464319</v>
      </c>
      <c r="D13" s="5">
        <v>116.57350415927469</v>
      </c>
      <c r="E13" s="5">
        <v>140.51307382875632</v>
      </c>
      <c r="F13" s="5">
        <v>-9.8598141661389285</v>
      </c>
      <c r="G13" s="5">
        <v>-130.44657824915103</v>
      </c>
      <c r="H13" s="5">
        <v>-216.9600019851419</v>
      </c>
      <c r="I13" s="5">
        <v>-358.22381696334509</v>
      </c>
      <c r="J13" s="5">
        <v>-152.25296489942858</v>
      </c>
      <c r="K13" s="5">
        <v>-819.91301824450602</v>
      </c>
      <c r="L13" s="5">
        <v>126.9715607555305</v>
      </c>
      <c r="M13" s="5">
        <v>-143.98809132237685</v>
      </c>
      <c r="N13" s="5">
        <v>-592.39520845124218</v>
      </c>
      <c r="O13" s="6">
        <v>-743.09999999999991</v>
      </c>
      <c r="P13" s="5">
        <v>-863.70377622555748</v>
      </c>
    </row>
    <row r="14" spans="1:18">
      <c r="A14" s="4">
        <v>2021</v>
      </c>
      <c r="B14" s="7">
        <v>10.889999999999986</v>
      </c>
      <c r="C14" s="5">
        <v>-534.96752542298861</v>
      </c>
      <c r="D14" s="5">
        <v>-183.18492574696828</v>
      </c>
      <c r="E14" s="5">
        <v>322.89191545781961</v>
      </c>
      <c r="F14" s="5">
        <v>323.20427631713187</v>
      </c>
      <c r="G14" s="5">
        <v>322.4983402190299</v>
      </c>
      <c r="H14" s="5">
        <v>-723.38104602058149</v>
      </c>
      <c r="I14" s="5">
        <v>-711.59326708316257</v>
      </c>
      <c r="J14" s="5">
        <v>-916.70564066560769</v>
      </c>
      <c r="K14" s="5">
        <v>-789.85443561679631</v>
      </c>
      <c r="L14" s="5">
        <v>305.85531573690247</v>
      </c>
      <c r="M14" s="5">
        <v>305.46174049811276</v>
      </c>
      <c r="N14" s="5">
        <v>-892.27775439573782</v>
      </c>
      <c r="O14" s="6">
        <v>-891.72</v>
      </c>
      <c r="P14" s="5">
        <v>-892.48441051145176</v>
      </c>
    </row>
    <row r="15" spans="1:18">
      <c r="A15" s="4">
        <v>2022</v>
      </c>
      <c r="B15" s="7">
        <v>92.02</v>
      </c>
      <c r="C15" s="5">
        <v>-291.16578319154831</v>
      </c>
      <c r="D15" s="5">
        <v>-195.54382381170365</v>
      </c>
      <c r="E15" s="5">
        <v>275.91373257349881</v>
      </c>
      <c r="F15" s="5">
        <v>376.90530602375617</v>
      </c>
      <c r="G15" s="5">
        <v>376.73037867231164</v>
      </c>
      <c r="H15" s="5">
        <v>-1087.1509764114855</v>
      </c>
      <c r="I15" s="5">
        <v>-1060.2260289976377</v>
      </c>
      <c r="J15" s="5">
        <v>-1374.42638503082</v>
      </c>
      <c r="K15" s="5">
        <v>-565.71857535740855</v>
      </c>
      <c r="L15" s="5">
        <v>109.28200468118898</v>
      </c>
      <c r="M15" s="5">
        <v>210.36864506888904</v>
      </c>
      <c r="N15" s="5">
        <v>-718.05448281767451</v>
      </c>
      <c r="O15" s="6">
        <v>-705.30999999999983</v>
      </c>
      <c r="P15" s="5">
        <v>-705.76622013639144</v>
      </c>
    </row>
    <row r="16" spans="1:18">
      <c r="A16" s="4">
        <v>2023</v>
      </c>
      <c r="B16" s="7">
        <v>6.9299999999999926</v>
      </c>
      <c r="C16" s="5">
        <v>69.027443313676926</v>
      </c>
      <c r="D16" s="5">
        <v>-355.38734210198737</v>
      </c>
      <c r="E16" s="5">
        <v>234.640817601967</v>
      </c>
      <c r="F16" s="5">
        <v>248.0469190754859</v>
      </c>
      <c r="G16" s="5">
        <v>341.40258241892496</v>
      </c>
      <c r="H16" s="5">
        <v>-989.63622348148601</v>
      </c>
      <c r="I16" s="5">
        <v>-962.49968857516626</v>
      </c>
      <c r="J16" s="5">
        <v>-1253.7197791225899</v>
      </c>
      <c r="K16" s="5">
        <v>-216.29056338719093</v>
      </c>
      <c r="L16" s="5">
        <v>-20.599272554744424</v>
      </c>
      <c r="M16" s="5">
        <v>86.494792925459322</v>
      </c>
      <c r="N16" s="5">
        <v>-462.5064128605498</v>
      </c>
      <c r="O16" s="6">
        <v>-458.35</v>
      </c>
      <c r="P16" s="5">
        <v>-458.12831317163426</v>
      </c>
    </row>
    <row r="17" spans="1:16">
      <c r="A17" s="4">
        <v>2024</v>
      </c>
      <c r="B17" s="7">
        <v>-113.69999999999999</v>
      </c>
      <c r="C17" s="5">
        <v>184.75006233333457</v>
      </c>
      <c r="D17" s="5">
        <v>-141.65820581064108</v>
      </c>
      <c r="E17" s="5">
        <v>326.9205836082424</v>
      </c>
      <c r="F17" s="5">
        <v>115.54944278440296</v>
      </c>
      <c r="G17" s="5">
        <v>316.88886524079817</v>
      </c>
      <c r="H17" s="5">
        <v>-709.38781994785779</v>
      </c>
      <c r="I17" s="5">
        <v>-678.1079111466928</v>
      </c>
      <c r="J17" s="5">
        <v>-675.96730678531708</v>
      </c>
      <c r="K17" s="5">
        <v>-574.60763502879843</v>
      </c>
      <c r="L17" s="5">
        <v>48.311791327769335</v>
      </c>
      <c r="M17" s="5">
        <v>38.498145270580061</v>
      </c>
      <c r="N17" s="5">
        <v>-287.32402752295019</v>
      </c>
      <c r="O17" s="6">
        <v>-288.12</v>
      </c>
      <c r="P17" s="5">
        <v>-287.59995797542825</v>
      </c>
    </row>
    <row r="18" spans="1:16">
      <c r="A18" s="4">
        <v>2025</v>
      </c>
      <c r="B18" s="7">
        <v>-9.59</v>
      </c>
      <c r="C18" s="5">
        <v>201.34325617726876</v>
      </c>
      <c r="D18" s="5">
        <v>11.843879082093443</v>
      </c>
      <c r="E18" s="5">
        <v>245.66132708399132</v>
      </c>
      <c r="F18" s="5">
        <v>64.810569879300886</v>
      </c>
      <c r="G18" s="5">
        <v>258.07522032911658</v>
      </c>
      <c r="H18" s="5">
        <v>-526.20693175426356</v>
      </c>
      <c r="I18" s="5">
        <v>-507.48175738635166</v>
      </c>
      <c r="J18" s="5">
        <v>-521.66994147288574</v>
      </c>
      <c r="K18" s="5">
        <v>-1041.4047842187197</v>
      </c>
      <c r="L18" s="5">
        <v>-43.558495994943648</v>
      </c>
      <c r="M18" s="5">
        <v>-31.396943565970634</v>
      </c>
      <c r="N18" s="5">
        <v>-106.24337147501785</v>
      </c>
      <c r="O18" s="6">
        <v>-99.050000000000011</v>
      </c>
      <c r="P18" s="5">
        <v>-98.310997321675387</v>
      </c>
    </row>
    <row r="19" spans="1:16">
      <c r="A19" s="4">
        <v>2026</v>
      </c>
      <c r="B19" s="7">
        <v>-88.45</v>
      </c>
      <c r="C19" s="5">
        <v>182.02129782457413</v>
      </c>
      <c r="D19" s="5">
        <v>-191.08589451360496</v>
      </c>
      <c r="E19" s="5">
        <v>217.20825455148037</v>
      </c>
      <c r="F19" s="5">
        <v>165.97900016443194</v>
      </c>
      <c r="G19" s="5">
        <v>229.82309831937991</v>
      </c>
      <c r="H19" s="5">
        <v>-262.52946105186385</v>
      </c>
      <c r="I19" s="5">
        <v>-259.05896400607651</v>
      </c>
      <c r="J19" s="5">
        <v>-219.48713141688611</v>
      </c>
      <c r="K19" s="5">
        <v>-925.75228626886542</v>
      </c>
      <c r="L19" s="5">
        <v>-550.7070094609694</v>
      </c>
      <c r="M19" s="5">
        <v>-539.78482219647776</v>
      </c>
      <c r="N19" s="5">
        <v>245.61043109222888</v>
      </c>
      <c r="O19" s="6">
        <v>290.94</v>
      </c>
      <c r="P19" s="5">
        <v>274.59873770573364</v>
      </c>
    </row>
    <row r="20" spans="1:16">
      <c r="A20" s="4">
        <v>2027</v>
      </c>
      <c r="B20" s="7">
        <v>-142.53</v>
      </c>
      <c r="C20" s="5">
        <v>47.632749805409439</v>
      </c>
      <c r="D20" s="5">
        <v>-328.80717512989656</v>
      </c>
      <c r="E20" s="5">
        <v>106.83208745905884</v>
      </c>
      <c r="F20" s="5">
        <v>135.0574684115756</v>
      </c>
      <c r="G20" s="5">
        <v>190.92637237592047</v>
      </c>
      <c r="H20" s="5">
        <v>101.55844050541329</v>
      </c>
      <c r="I20" s="5">
        <v>104.22933908026559</v>
      </c>
      <c r="J20" s="5">
        <v>146.29342664379899</v>
      </c>
      <c r="K20" s="5">
        <v>-677.94073281518195</v>
      </c>
      <c r="L20" s="5">
        <v>-1150.3112427378555</v>
      </c>
      <c r="M20" s="5">
        <v>-1068.1110716014948</v>
      </c>
      <c r="N20" s="5">
        <v>428.6646563466893</v>
      </c>
      <c r="O20" s="6">
        <v>506.09000000000015</v>
      </c>
      <c r="P20" s="5">
        <v>473.37506918002424</v>
      </c>
    </row>
    <row r="21" spans="1:16">
      <c r="A21" s="4">
        <v>2028</v>
      </c>
      <c r="B21" s="7">
        <v>-251.8</v>
      </c>
      <c r="C21" s="5">
        <v>-11.991521060607061</v>
      </c>
      <c r="D21" s="5">
        <v>-198.84544706817499</v>
      </c>
      <c r="E21" s="5">
        <v>-20.157964399951162</v>
      </c>
      <c r="F21" s="5">
        <v>183.17148482012146</v>
      </c>
      <c r="G21" s="5">
        <v>160.19364151022418</v>
      </c>
      <c r="H21" s="5">
        <v>203.72880406033323</v>
      </c>
      <c r="I21" s="5">
        <v>209.79540003772792</v>
      </c>
      <c r="J21" s="5">
        <v>244.81886729874225</v>
      </c>
      <c r="K21" s="5">
        <v>-504.50563953178931</v>
      </c>
      <c r="L21" s="5">
        <v>-1075.1900410028652</v>
      </c>
      <c r="M21" s="5">
        <v>-963.41623212055856</v>
      </c>
      <c r="N21" s="5">
        <v>451.99419356014715</v>
      </c>
      <c r="O21" s="6">
        <v>534.23000000000013</v>
      </c>
      <c r="P21" s="5">
        <v>500.68674848620321</v>
      </c>
    </row>
    <row r="22" spans="1:16">
      <c r="A22" s="4">
        <v>2029</v>
      </c>
      <c r="B22" s="7">
        <v>-333.03999999999996</v>
      </c>
      <c r="C22" s="5">
        <v>90.019062299593585</v>
      </c>
      <c r="D22" s="5">
        <v>-275.97286573523348</v>
      </c>
      <c r="E22" s="5">
        <v>-44.748337028880862</v>
      </c>
      <c r="F22" s="5">
        <v>96.821817365289775</v>
      </c>
      <c r="G22" s="5">
        <v>-43.624349968477766</v>
      </c>
      <c r="H22" s="5">
        <v>218.93283926656466</v>
      </c>
      <c r="I22" s="5">
        <v>225.20712315848792</v>
      </c>
      <c r="J22" s="5">
        <v>260.99903570325802</v>
      </c>
      <c r="K22" s="5">
        <v>-243.93299842656936</v>
      </c>
      <c r="L22" s="5">
        <v>-724.4178292256762</v>
      </c>
      <c r="M22" s="5">
        <v>-708.53631427437995</v>
      </c>
      <c r="N22" s="5">
        <v>430.30145282295319</v>
      </c>
      <c r="O22" s="6">
        <v>511.35999999999996</v>
      </c>
      <c r="P22" s="5">
        <v>480.09539788386672</v>
      </c>
    </row>
    <row r="23" spans="1:16">
      <c r="A23" s="4">
        <v>2030</v>
      </c>
      <c r="B23" s="7">
        <v>-199.78000000000003</v>
      </c>
      <c r="C23" s="5">
        <v>11.68925095796304</v>
      </c>
      <c r="D23" s="5">
        <v>-307.31312339593944</v>
      </c>
      <c r="E23" s="5">
        <v>-101.38929182638769</v>
      </c>
      <c r="F23" s="5">
        <v>1.4275056504663959</v>
      </c>
      <c r="G23" s="5">
        <v>-192.45901779435613</v>
      </c>
      <c r="H23" s="5">
        <v>205.10838001144171</v>
      </c>
      <c r="I23" s="5">
        <v>195.44261646329596</v>
      </c>
      <c r="J23" s="5">
        <v>250.45604549768672</v>
      </c>
      <c r="K23" s="5">
        <v>113.33066987640801</v>
      </c>
      <c r="L23" s="5">
        <v>-471.24638445863422</v>
      </c>
      <c r="M23" s="5">
        <v>-514.9244505549018</v>
      </c>
      <c r="N23" s="5">
        <v>425.98600467324229</v>
      </c>
      <c r="O23" s="6">
        <v>507.00000000000006</v>
      </c>
      <c r="P23" s="5">
        <v>478.34515587968394</v>
      </c>
    </row>
    <row r="24" spans="1:16">
      <c r="A24" s="4">
        <v>2031</v>
      </c>
      <c r="B24" s="7">
        <v>-132.09</v>
      </c>
      <c r="C24" s="5">
        <v>-267.11704662804027</v>
      </c>
      <c r="D24" s="5">
        <v>-312.60663455599388</v>
      </c>
      <c r="E24" s="5">
        <v>32.076543398337506</v>
      </c>
      <c r="F24" s="5">
        <v>71.000977733853944</v>
      </c>
      <c r="G24" s="5">
        <v>-85.812345466457856</v>
      </c>
      <c r="H24" s="5">
        <v>178.89344279013355</v>
      </c>
      <c r="I24" s="5">
        <v>204.9188473537254</v>
      </c>
      <c r="J24" s="5">
        <v>234.8851138959686</v>
      </c>
      <c r="K24" s="5">
        <v>318.06600891653517</v>
      </c>
      <c r="L24" s="5">
        <v>-240.6936760153763</v>
      </c>
      <c r="M24" s="5">
        <v>-223.18753250461836</v>
      </c>
      <c r="N24" s="5">
        <v>411.60674719668617</v>
      </c>
      <c r="O24" s="6">
        <v>493.57</v>
      </c>
      <c r="P24" s="5">
        <v>467.85939678744262</v>
      </c>
    </row>
    <row r="25" spans="1:16">
      <c r="A25" s="4">
        <v>2032</v>
      </c>
      <c r="B25" s="7">
        <v>-238.46</v>
      </c>
      <c r="C25" s="5">
        <v>-206.35821955167705</v>
      </c>
      <c r="D25" s="5">
        <v>-397.11303299915448</v>
      </c>
      <c r="E25" s="5">
        <v>102.77410238058596</v>
      </c>
      <c r="F25" s="5">
        <v>20.259515840595022</v>
      </c>
      <c r="G25" s="5">
        <v>3.7318973503385218</v>
      </c>
      <c r="H25" s="5">
        <v>149.01754118663121</v>
      </c>
      <c r="I25" s="5">
        <v>159.87134359390978</v>
      </c>
      <c r="J25" s="5">
        <v>214.46316616180749</v>
      </c>
      <c r="K25" s="5">
        <v>334.88665245066124</v>
      </c>
      <c r="L25" s="5">
        <v>124.15083483567125</v>
      </c>
      <c r="M25" s="5">
        <v>159.13508017261364</v>
      </c>
      <c r="N25" s="5">
        <v>393.33145726103362</v>
      </c>
      <c r="O25" s="6">
        <v>474.71999999999997</v>
      </c>
      <c r="P25" s="5">
        <v>452.01521927037857</v>
      </c>
    </row>
    <row r="26" spans="1:16">
      <c r="A26" s="4">
        <v>2033</v>
      </c>
      <c r="B26" s="7">
        <v>-365.23</v>
      </c>
      <c r="C26" s="5">
        <v>-61.39321594236376</v>
      </c>
      <c r="D26" s="5">
        <v>-256.25388695334675</v>
      </c>
      <c r="E26" s="5">
        <v>87.603061561163287</v>
      </c>
      <c r="F26" s="5">
        <v>76.126649393242914</v>
      </c>
      <c r="G26" s="5">
        <v>-31.224476356911964</v>
      </c>
      <c r="H26" s="5">
        <v>123.08582589748659</v>
      </c>
      <c r="I26" s="5">
        <v>139.00721341926263</v>
      </c>
      <c r="J26" s="5">
        <v>189.40997075111881</v>
      </c>
      <c r="K26" s="5">
        <v>316.67877668354299</v>
      </c>
      <c r="L26" s="5">
        <v>332.73691289559599</v>
      </c>
      <c r="M26" s="5">
        <v>391.08850772293096</v>
      </c>
      <c r="N26" s="5">
        <v>370.592756323267</v>
      </c>
      <c r="O26" s="6">
        <v>450.26</v>
      </c>
      <c r="P26" s="5">
        <v>430.76394602741806</v>
      </c>
    </row>
    <row r="27" spans="1:16">
      <c r="A27" s="4">
        <v>2034</v>
      </c>
      <c r="B27" s="7">
        <v>-412.83000000000004</v>
      </c>
      <c r="C27" s="5">
        <v>7.8799664410967711</v>
      </c>
      <c r="D27" s="5">
        <v>-345.23875433999109</v>
      </c>
      <c r="E27" s="5">
        <v>64.159457457090994</v>
      </c>
      <c r="F27" s="5">
        <v>80.726188300141985</v>
      </c>
      <c r="G27" s="5">
        <v>43.407591145758616</v>
      </c>
      <c r="H27" s="5">
        <v>103.28278324718589</v>
      </c>
      <c r="I27" s="5">
        <v>112.75546102284935</v>
      </c>
      <c r="J27" s="5">
        <v>66.369990001894351</v>
      </c>
      <c r="K27" s="5">
        <v>295.98833798869526</v>
      </c>
      <c r="L27" s="5">
        <v>345.69752701823029</v>
      </c>
      <c r="M27" s="5">
        <v>407.96001857742186</v>
      </c>
      <c r="N27" s="5">
        <v>347.80024444374811</v>
      </c>
      <c r="O27" s="6">
        <v>425.99000000000007</v>
      </c>
      <c r="P27" s="5">
        <v>409.58737942421493</v>
      </c>
    </row>
    <row r="28" spans="1:16">
      <c r="A28" s="4">
        <v>2035</v>
      </c>
      <c r="B28" s="7">
        <v>-491.05</v>
      </c>
      <c r="C28" s="5">
        <v>-176.78208964511037</v>
      </c>
      <c r="D28" s="5">
        <v>-398.92699558850529</v>
      </c>
      <c r="E28" s="5">
        <v>-154.74860913091888</v>
      </c>
      <c r="F28" s="5">
        <v>22.087019639077493</v>
      </c>
      <c r="G28" s="5">
        <v>-6.3780879869895601</v>
      </c>
      <c r="H28" s="5">
        <v>87.683531902968824</v>
      </c>
      <c r="I28" s="5">
        <v>96.055463731630809</v>
      </c>
      <c r="J28" s="5">
        <v>19.394893324603977</v>
      </c>
      <c r="K28" s="5">
        <v>275.35767428482865</v>
      </c>
      <c r="L28" s="5">
        <v>310.44418447302309</v>
      </c>
      <c r="M28" s="5">
        <v>357.0534124479168</v>
      </c>
      <c r="N28" s="5">
        <v>311.46765156693698</v>
      </c>
      <c r="O28" s="6">
        <v>390.21</v>
      </c>
      <c r="P28" s="5">
        <v>356.91615284516143</v>
      </c>
    </row>
    <row r="29" spans="1:16">
      <c r="A29" s="4">
        <v>2036</v>
      </c>
      <c r="B29" s="7">
        <v>-369.19</v>
      </c>
      <c r="C29" s="5">
        <v>-274.2231836768936</v>
      </c>
      <c r="D29" s="5">
        <v>-414.24344135327442</v>
      </c>
      <c r="E29" s="5">
        <v>-259.42762698402328</v>
      </c>
      <c r="F29" s="5">
        <v>-35.969316783171109</v>
      </c>
      <c r="G29" s="5">
        <v>-198.36496543803133</v>
      </c>
      <c r="H29" s="5">
        <v>-3.7806440859193549</v>
      </c>
      <c r="I29" s="5">
        <v>69.458924556944481</v>
      </c>
      <c r="J29" s="5">
        <v>21.052076179414222</v>
      </c>
      <c r="K29" s="5">
        <v>251.45819562374197</v>
      </c>
      <c r="L29" s="5">
        <v>283.37772680214778</v>
      </c>
      <c r="M29" s="5">
        <v>328.42375616961192</v>
      </c>
      <c r="N29" s="5">
        <v>285.87306834413715</v>
      </c>
      <c r="O29" s="6">
        <v>341.33</v>
      </c>
      <c r="P29" s="5">
        <v>330.43958737458593</v>
      </c>
    </row>
    <row r="30" spans="1:16">
      <c r="A30" s="4">
        <v>2037</v>
      </c>
      <c r="B30" s="7">
        <v>-475.16999999999996</v>
      </c>
      <c r="C30" s="5">
        <v>-132.3008054530433</v>
      </c>
      <c r="D30" s="5">
        <v>-447.95913339383077</v>
      </c>
      <c r="E30" s="5">
        <v>-117.59268537218951</v>
      </c>
      <c r="F30" s="5">
        <v>-70.817728331390299</v>
      </c>
      <c r="G30" s="5">
        <v>-295.48071477252529</v>
      </c>
      <c r="H30" s="5">
        <v>-60.451713830444838</v>
      </c>
      <c r="I30" s="5">
        <v>-11.332600855461362</v>
      </c>
      <c r="J30" s="5">
        <v>-19.836836247194086</v>
      </c>
      <c r="K30" s="5">
        <v>226.87730288410685</v>
      </c>
      <c r="L30" s="5">
        <v>251.69806604536038</v>
      </c>
      <c r="M30" s="5">
        <v>304.28482122261471</v>
      </c>
      <c r="N30" s="5">
        <v>260.68675494925554</v>
      </c>
      <c r="O30" s="6">
        <v>309.58</v>
      </c>
      <c r="P30" s="5">
        <v>305.63292049654871</v>
      </c>
    </row>
    <row r="31" spans="1:16">
      <c r="A31" s="4">
        <v>2038</v>
      </c>
      <c r="B31" s="7">
        <v>-573.68000000000006</v>
      </c>
      <c r="C31" s="5">
        <v>-240.70029271151918</v>
      </c>
      <c r="D31" s="5">
        <v>-458.43723164186946</v>
      </c>
      <c r="E31" s="5">
        <v>-226.68641368408078</v>
      </c>
      <c r="F31" s="5">
        <v>-81.571701591980187</v>
      </c>
      <c r="G31" s="5">
        <v>-225.77693624274193</v>
      </c>
      <c r="H31" s="5">
        <v>4.2335131229624148</v>
      </c>
      <c r="I31" s="5">
        <v>-65.197012731554167</v>
      </c>
      <c r="J31" s="5">
        <v>53.841277405300964</v>
      </c>
      <c r="K31" s="5">
        <v>101.94331239382564</v>
      </c>
      <c r="L31" s="5">
        <v>216.12237282947657</v>
      </c>
      <c r="M31" s="5">
        <v>278.31726293816348</v>
      </c>
      <c r="N31" s="5">
        <v>132.79784984340907</v>
      </c>
      <c r="O31" s="6">
        <v>282.43</v>
      </c>
      <c r="P31" s="5">
        <v>279.54988731624383</v>
      </c>
    </row>
    <row r="32" spans="1:16">
      <c r="A32" s="4">
        <v>2039</v>
      </c>
      <c r="B32" s="7">
        <v>-461.92999999999995</v>
      </c>
      <c r="C32" s="5">
        <v>-339.8526948316923</v>
      </c>
      <c r="D32" s="5">
        <v>-557.80486067509139</v>
      </c>
      <c r="E32" s="5">
        <v>-328.94691005721921</v>
      </c>
      <c r="F32" s="5">
        <v>-298.88892560806499</v>
      </c>
      <c r="G32" s="5">
        <v>-106.77590935004194</v>
      </c>
      <c r="H32" s="5">
        <v>-85.686208827785961</v>
      </c>
      <c r="I32" s="5">
        <v>-10.532787172727076</v>
      </c>
      <c r="J32" s="5">
        <v>-31.010859430949896</v>
      </c>
      <c r="K32" s="5">
        <v>40.80140365961099</v>
      </c>
      <c r="L32" s="5">
        <v>177.2163692611017</v>
      </c>
      <c r="M32" s="5">
        <v>142.84426012804369</v>
      </c>
      <c r="N32" s="5">
        <v>73.258441285807493</v>
      </c>
      <c r="O32" s="6">
        <v>146.17000000000002</v>
      </c>
      <c r="P32" s="5">
        <v>144.12568078164253</v>
      </c>
    </row>
    <row r="33" spans="1:16">
      <c r="A33" s="4">
        <v>2040</v>
      </c>
      <c r="B33" s="7">
        <v>-406.57000000000005</v>
      </c>
      <c r="C33" s="5">
        <v>-280.81497210998072</v>
      </c>
      <c r="D33" s="5">
        <v>-431.96345391926332</v>
      </c>
      <c r="E33" s="5">
        <v>-271.06305677658344</v>
      </c>
      <c r="F33" s="5">
        <v>-399.7592583925757</v>
      </c>
      <c r="G33" s="5">
        <v>-137.50526788905105</v>
      </c>
      <c r="H33" s="5">
        <v>-211.19063473063562</v>
      </c>
      <c r="I33" s="5">
        <v>-98.647655421021355</v>
      </c>
      <c r="J33" s="5">
        <v>-177.07816242307572</v>
      </c>
      <c r="K33" s="5">
        <v>132.5461623522695</v>
      </c>
      <c r="L33" s="5">
        <v>156.42684424134154</v>
      </c>
      <c r="M33" s="5">
        <v>96.308250744067465</v>
      </c>
      <c r="N33" s="5">
        <v>158.92832847850485</v>
      </c>
      <c r="O33" s="6">
        <v>99.880000000000052</v>
      </c>
      <c r="P33" s="5">
        <v>97.796122572201412</v>
      </c>
    </row>
    <row r="34" spans="1:16">
      <c r="A34" s="4">
        <v>2041</v>
      </c>
      <c r="B34" s="7">
        <v>-609.45000000000005</v>
      </c>
      <c r="C34" s="5">
        <v>-161.29975475700175</v>
      </c>
      <c r="D34" s="5">
        <v>-814.28363011970805</v>
      </c>
      <c r="E34" s="5">
        <v>-148.32867674841134</v>
      </c>
      <c r="F34" s="5">
        <v>-267.8155296112547</v>
      </c>
      <c r="G34" s="5">
        <v>-250.68975125131357</v>
      </c>
      <c r="H34" s="5">
        <v>-167.7685318830107</v>
      </c>
      <c r="I34" s="5">
        <v>-226.60329568532003</v>
      </c>
      <c r="J34" s="5">
        <v>-406.84873891950258</v>
      </c>
      <c r="K34" s="5">
        <v>128.35606579473267</v>
      </c>
      <c r="L34" s="5">
        <v>127.90919185726581</v>
      </c>
      <c r="M34" s="5">
        <v>176.44350120777713</v>
      </c>
      <c r="N34" s="5">
        <v>153.80814579485528</v>
      </c>
      <c r="O34" s="6">
        <v>183.4</v>
      </c>
      <c r="P34" s="5">
        <v>181.2921440641145</v>
      </c>
    </row>
    <row r="35" spans="1:16">
      <c r="A35" s="4">
        <v>2042</v>
      </c>
      <c r="B35" s="7">
        <v>-715.71</v>
      </c>
      <c r="C35" s="5">
        <v>-361.58728981414725</v>
      </c>
      <c r="D35" s="5">
        <v>-879.89751258409376</v>
      </c>
      <c r="E35" s="5">
        <v>-344.99325921247521</v>
      </c>
      <c r="F35" s="5">
        <v>-192.04574590999673</v>
      </c>
      <c r="G35" s="5">
        <v>-478.66909939837547</v>
      </c>
      <c r="H35" s="5">
        <v>-209.7321863961111</v>
      </c>
      <c r="I35" s="5">
        <v>-170.65962764201205</v>
      </c>
      <c r="J35" s="5">
        <v>-449.22398466863768</v>
      </c>
      <c r="K35" s="5">
        <v>26.322967371619573</v>
      </c>
      <c r="L35" s="5">
        <v>124.27033651885547</v>
      </c>
      <c r="M35" s="5">
        <v>92.792421608636033</v>
      </c>
      <c r="N35" s="5">
        <v>55.771838210975361</v>
      </c>
      <c r="O35" s="6">
        <v>96.740000000000038</v>
      </c>
      <c r="P35" s="5">
        <v>94.76578836419462</v>
      </c>
    </row>
    <row r="36" spans="1:16">
      <c r="A36" s="4">
        <v>2043</v>
      </c>
      <c r="B36" s="7">
        <v>-652.88</v>
      </c>
      <c r="C36" s="5">
        <v>-462.58177106904009</v>
      </c>
      <c r="D36" s="5">
        <v>-891.03292783240795</v>
      </c>
      <c r="E36" s="5">
        <v>-448.73840381942961</v>
      </c>
      <c r="F36" s="5">
        <v>-308.84254874478711</v>
      </c>
      <c r="G36" s="5">
        <v>-486.7291076165024</v>
      </c>
      <c r="H36" s="5">
        <v>-231.08856652209207</v>
      </c>
      <c r="I36" s="5">
        <v>-215.68472224070536</v>
      </c>
      <c r="J36" s="5">
        <v>-460.05358612612929</v>
      </c>
      <c r="K36" s="5">
        <v>-32.087283704897423</v>
      </c>
      <c r="L36" s="5">
        <v>105.99691535905779</v>
      </c>
      <c r="M36" s="5">
        <v>34.732160821262845</v>
      </c>
      <c r="N36" s="5">
        <v>-3.1771999278738434</v>
      </c>
      <c r="O36" s="6">
        <v>38.730000000000018</v>
      </c>
      <c r="P36" s="5">
        <v>36.695143181094991</v>
      </c>
    </row>
    <row r="37" spans="1:16">
      <c r="A37" s="4">
        <v>2044</v>
      </c>
      <c r="B37" s="7">
        <v>-532.48</v>
      </c>
      <c r="C37" s="5">
        <v>-341.75379258133438</v>
      </c>
      <c r="D37" s="5">
        <v>-639.93088303199704</v>
      </c>
      <c r="E37" s="5">
        <v>-334.45602748839963</v>
      </c>
      <c r="F37" s="5">
        <v>-446.10950723360202</v>
      </c>
      <c r="G37" s="5">
        <v>-406.16741919319082</v>
      </c>
      <c r="H37" s="5">
        <v>-333.54061310048871</v>
      </c>
      <c r="I37" s="5">
        <v>-159.27262125444466</v>
      </c>
      <c r="J37" s="5">
        <v>-286.44124789330931</v>
      </c>
      <c r="K37" s="5">
        <v>-46.008172190107828</v>
      </c>
      <c r="L37" s="5">
        <v>-6.0598552319410057</v>
      </c>
      <c r="M37" s="5">
        <v>32.190170260474702</v>
      </c>
      <c r="N37" s="5">
        <v>-20.943747680888361</v>
      </c>
      <c r="O37" s="6">
        <v>36.059999999999974</v>
      </c>
      <c r="P37" s="5">
        <v>34.142768224580429</v>
      </c>
    </row>
    <row r="38" spans="1:16">
      <c r="A38" s="4">
        <v>2045</v>
      </c>
      <c r="B38" s="7">
        <v>-607.30999999999995</v>
      </c>
      <c r="C38" s="5">
        <v>-280.64718538494611</v>
      </c>
      <c r="D38" s="5">
        <v>-609.33208002836375</v>
      </c>
      <c r="E38" s="5">
        <v>-291.8232602893292</v>
      </c>
      <c r="F38" s="5">
        <v>-370.01127202027749</v>
      </c>
      <c r="G38" s="5">
        <v>-279.89384837310467</v>
      </c>
      <c r="H38" s="5">
        <v>-225.6785008695087</v>
      </c>
      <c r="I38" s="5">
        <v>-252.0631447597267</v>
      </c>
      <c r="J38" s="5">
        <v>-162.70995133869746</v>
      </c>
      <c r="K38" s="5">
        <v>-155.01892000875901</v>
      </c>
      <c r="L38" s="5">
        <v>-137.52435522249485</v>
      </c>
      <c r="M38" s="5">
        <v>-95.250639830269634</v>
      </c>
      <c r="N38" s="5">
        <v>-138.73261786219612</v>
      </c>
      <c r="O38" s="6">
        <v>-94.29000000000002</v>
      </c>
      <c r="P38" s="5">
        <v>-96.183702362669095</v>
      </c>
    </row>
    <row r="39" spans="1:16">
      <c r="A39" s="4">
        <v>2046</v>
      </c>
      <c r="B39" s="7">
        <v>-657.44</v>
      </c>
      <c r="C39" s="5">
        <v>-304.88241452967327</v>
      </c>
      <c r="D39" s="5">
        <v>-763.44824583988361</v>
      </c>
      <c r="E39" s="5">
        <v>-275.16473906337774</v>
      </c>
      <c r="F39" s="5">
        <v>-402.86257329213089</v>
      </c>
      <c r="G39" s="5">
        <v>-304.31351989244661</v>
      </c>
      <c r="H39" s="5">
        <v>-242.70590378919934</v>
      </c>
      <c r="I39" s="5">
        <v>-362.54370813494427</v>
      </c>
      <c r="J39" s="5">
        <v>-176.49742279174217</v>
      </c>
      <c r="K39" s="5">
        <v>15.212930386652426</v>
      </c>
      <c r="L39" s="5">
        <v>0.48471523380646558</v>
      </c>
      <c r="M39" s="5">
        <v>39.302903597591644</v>
      </c>
      <c r="N39" s="5">
        <v>2.2244194649689892</v>
      </c>
      <c r="O39" s="6">
        <v>43.11999999999999</v>
      </c>
      <c r="P39" s="5">
        <v>41.265885957423819</v>
      </c>
    </row>
    <row r="40" spans="1:16">
      <c r="A40" s="4">
        <v>2047</v>
      </c>
      <c r="B40" s="7">
        <v>-650.46</v>
      </c>
      <c r="C40" s="5">
        <v>-346.11792136214427</v>
      </c>
      <c r="D40" s="5">
        <v>-597.31289662037318</v>
      </c>
      <c r="E40" s="5">
        <v>-331.8938072440065</v>
      </c>
      <c r="F40" s="5">
        <v>-385.52147940367075</v>
      </c>
      <c r="G40" s="5">
        <v>-341.88915011706467</v>
      </c>
      <c r="H40" s="5">
        <v>-271.39482925056058</v>
      </c>
      <c r="I40" s="5">
        <v>-258.76109991876712</v>
      </c>
      <c r="J40" s="5">
        <v>-202.63178690440182</v>
      </c>
      <c r="K40" s="5">
        <v>-25.915590745348528</v>
      </c>
      <c r="L40" s="5">
        <v>-8.1154119180772692</v>
      </c>
      <c r="M40" s="5">
        <v>33.276695872816092</v>
      </c>
      <c r="N40" s="5">
        <v>-6.9617433368607085</v>
      </c>
      <c r="O40" s="6">
        <v>36.379999999999981</v>
      </c>
      <c r="P40" s="5">
        <v>34.580951812617329</v>
      </c>
    </row>
    <row r="41" spans="1:16">
      <c r="A41" s="4">
        <v>2048</v>
      </c>
      <c r="B41" s="7">
        <v>-609.04</v>
      </c>
      <c r="C41" s="5">
        <v>-309.12088087315584</v>
      </c>
      <c r="D41" s="5">
        <v>-565.99292233631911</v>
      </c>
      <c r="E41" s="5">
        <v>-295.59253557679727</v>
      </c>
      <c r="F41" s="5">
        <v>-349.03578562945904</v>
      </c>
      <c r="G41" s="5">
        <v>-303.79374020171633</v>
      </c>
      <c r="H41" s="5">
        <v>-240.12305227207685</v>
      </c>
      <c r="I41" s="5">
        <v>-203.48685325441085</v>
      </c>
      <c r="J41" s="5">
        <v>-174.14302798060109</v>
      </c>
      <c r="K41" s="5">
        <v>9.3844317940268471</v>
      </c>
      <c r="L41" s="5">
        <v>19.28553263061913</v>
      </c>
      <c r="M41" s="5">
        <v>60.973864200766577</v>
      </c>
      <c r="N41" s="5">
        <v>20.373433372234974</v>
      </c>
      <c r="O41" s="6">
        <v>64.030000000000015</v>
      </c>
      <c r="P41" s="5">
        <v>62.278120140567815</v>
      </c>
    </row>
    <row r="42" spans="1:16">
      <c r="A42" s="4">
        <v>2049</v>
      </c>
      <c r="B42" s="7">
        <v>-618.91999999999996</v>
      </c>
      <c r="C42" s="5">
        <v>-318.9860568132637</v>
      </c>
      <c r="D42" s="5">
        <v>-569.86148061569008</v>
      </c>
      <c r="E42" s="5">
        <v>-309.24349284725503</v>
      </c>
      <c r="F42" s="5">
        <v>-362.855154196885</v>
      </c>
      <c r="G42" s="5">
        <v>-317.56530318736316</v>
      </c>
      <c r="H42" s="5">
        <v>-249.99425116170596</v>
      </c>
      <c r="I42" s="5">
        <v>-359.45057781712399</v>
      </c>
      <c r="J42" s="5">
        <v>-184.01422687023029</v>
      </c>
      <c r="K42" s="5">
        <v>-3.3767890383126402</v>
      </c>
      <c r="L42" s="5">
        <v>5.6345753601613549</v>
      </c>
      <c r="M42" s="5">
        <v>47.208324164641112</v>
      </c>
      <c r="N42" s="5">
        <v>6.7224761017771977</v>
      </c>
      <c r="O42" s="6">
        <v>50.210000000000008</v>
      </c>
      <c r="P42" s="5">
        <v>48.51258010444235</v>
      </c>
    </row>
    <row r="43" spans="1:16">
      <c r="A43" s="4">
        <v>2050</v>
      </c>
      <c r="B43" s="7">
        <v>-690.14</v>
      </c>
      <c r="C43" s="5">
        <v>-318.52258066237778</v>
      </c>
      <c r="D43" s="5">
        <v>-569.78044524189625</v>
      </c>
      <c r="E43" s="5">
        <v>-306.19169491654645</v>
      </c>
      <c r="F43" s="5">
        <v>-359.98329795073386</v>
      </c>
      <c r="G43" s="5">
        <v>-314.64728297133394</v>
      </c>
      <c r="H43" s="5">
        <v>-321.22413835193623</v>
      </c>
      <c r="I43" s="5">
        <v>-424.41609782737351</v>
      </c>
      <c r="J43" s="5">
        <v>-184.0202498197516</v>
      </c>
      <c r="K43" s="5">
        <v>-2.3290944716475501E-2</v>
      </c>
      <c r="L43" s="5">
        <v>8.6803503413486069</v>
      </c>
      <c r="M43" s="5">
        <v>50.126344380670332</v>
      </c>
      <c r="N43" s="5">
        <v>8.0306241476254598</v>
      </c>
      <c r="O43" s="6">
        <v>51.350000000000009</v>
      </c>
      <c r="P43" s="5">
        <v>49.692973385132582</v>
      </c>
    </row>
    <row r="44" spans="1:16">
      <c r="A44" s="4">
        <v>2051</v>
      </c>
      <c r="B44" s="7">
        <v>-716.19999999999993</v>
      </c>
      <c r="C44" s="5">
        <v>-317.70772767175913</v>
      </c>
      <c r="D44" s="5">
        <v>-569.78044524189625</v>
      </c>
      <c r="E44" s="5">
        <v>-321.41980243300236</v>
      </c>
      <c r="F44" s="5">
        <v>-376.96824103774122</v>
      </c>
      <c r="G44" s="5">
        <v>-331.58765931533725</v>
      </c>
      <c r="H44" s="5">
        <v>-349.01928627253278</v>
      </c>
      <c r="I44" s="5">
        <v>-309.63047129391941</v>
      </c>
      <c r="J44" s="5">
        <v>-185.76389970461193</v>
      </c>
      <c r="K44" s="5">
        <v>0.78553909638088026</v>
      </c>
      <c r="L44" s="5">
        <v>-9.4498250168602915</v>
      </c>
      <c r="M44" s="5">
        <v>30.289923144435324</v>
      </c>
      <c r="N44" s="5">
        <v>-7.2035063183517982</v>
      </c>
      <c r="O44" s="6">
        <v>34.360000000000007</v>
      </c>
      <c r="P44" s="5">
        <v>32.752597041129214</v>
      </c>
    </row>
    <row r="45" spans="1:16">
      <c r="A45" s="4">
        <v>2052</v>
      </c>
      <c r="B45" s="7">
        <v>-633.67999999999995</v>
      </c>
      <c r="C45" s="5">
        <v>-320.61592633613628</v>
      </c>
      <c r="D45" s="5">
        <v>-569.78044524189625</v>
      </c>
      <c r="E45" s="5">
        <v>-397.86601929153113</v>
      </c>
      <c r="F45" s="5">
        <v>-382.72244981218893</v>
      </c>
      <c r="G45" s="5">
        <v>-337.29885527329134</v>
      </c>
      <c r="H45" s="5">
        <v>-266.50643586452634</v>
      </c>
      <c r="I45" s="5">
        <v>-222.05904788900781</v>
      </c>
      <c r="J45" s="5">
        <v>-185.76992265413324</v>
      </c>
      <c r="K45" s="5">
        <v>-2.1286825175175306</v>
      </c>
      <c r="L45" s="5">
        <v>-83.006019932678683</v>
      </c>
      <c r="M45" s="5">
        <v>27.474772078712942</v>
      </c>
      <c r="N45" s="5">
        <v>-11.717862646679817</v>
      </c>
      <c r="O45" s="6">
        <v>28.61</v>
      </c>
      <c r="P45" s="5">
        <v>27.041401083175192</v>
      </c>
    </row>
    <row r="46" spans="1:16">
      <c r="A46" s="4">
        <v>2053</v>
      </c>
      <c r="B46" s="7">
        <v>-681.3599999999999</v>
      </c>
      <c r="C46" s="5">
        <v>-307.81981444299134</v>
      </c>
      <c r="D46" s="5">
        <v>-704.51041509602976</v>
      </c>
      <c r="E46" s="5">
        <v>-418.78821778307446</v>
      </c>
      <c r="F46" s="5">
        <v>-458.70838321532972</v>
      </c>
      <c r="G46" s="5">
        <v>-340.94571464860974</v>
      </c>
      <c r="H46" s="5">
        <v>-241.88477100550111</v>
      </c>
      <c r="I46" s="5">
        <v>-205.24857198783513</v>
      </c>
      <c r="J46" s="5">
        <v>-175.90474671402538</v>
      </c>
      <c r="K46" s="5">
        <v>10.661406426106003</v>
      </c>
      <c r="L46" s="5">
        <v>-103.93424137374339</v>
      </c>
      <c r="M46" s="5">
        <v>23.821889753873116</v>
      </c>
      <c r="N46" s="5">
        <v>-6.3334197842000313</v>
      </c>
      <c r="O46" s="6">
        <v>24.910000000000004</v>
      </c>
      <c r="P46" s="5">
        <v>23.388518758335369</v>
      </c>
    </row>
    <row r="47" spans="1:16">
      <c r="A47" s="4">
        <v>2054</v>
      </c>
      <c r="B47" s="7">
        <v>-707.8</v>
      </c>
      <c r="C47" s="5">
        <v>-321.70852784242612</v>
      </c>
      <c r="D47" s="5">
        <v>-757.39887034615401</v>
      </c>
      <c r="E47" s="5">
        <v>-331.65760121549289</v>
      </c>
      <c r="F47" s="5">
        <v>-553.72235969927965</v>
      </c>
      <c r="G47" s="5">
        <v>-336.81637209544806</v>
      </c>
      <c r="H47" s="5">
        <v>-241.88477100550111</v>
      </c>
      <c r="I47" s="5">
        <v>-205.25459493735647</v>
      </c>
      <c r="J47" s="5">
        <v>-175.90474671402538</v>
      </c>
      <c r="K47" s="5">
        <v>-4.9649339086677102</v>
      </c>
      <c r="L47" s="5">
        <v>-16.803624806161828</v>
      </c>
      <c r="M47" s="5">
        <v>27.951232307034864</v>
      </c>
      <c r="N47" s="5">
        <v>-3.4211162173680987</v>
      </c>
      <c r="O47" s="6">
        <v>28.140000000000008</v>
      </c>
      <c r="P47" s="5">
        <v>26.645673373684513</v>
      </c>
    </row>
    <row r="48" spans="1:16">
      <c r="A48" s="4">
        <v>2055</v>
      </c>
      <c r="B48" s="7">
        <v>-624.04</v>
      </c>
      <c r="C48" s="5">
        <v>-326.38636311657638</v>
      </c>
      <c r="D48" s="5">
        <v>-593.2563085606904</v>
      </c>
      <c r="E48" s="5">
        <v>-300.15751593813565</v>
      </c>
      <c r="F48" s="5">
        <v>-480.16743767356019</v>
      </c>
      <c r="G48" s="5">
        <v>-320.40925663034045</v>
      </c>
      <c r="H48" s="5">
        <v>-241.88477100550111</v>
      </c>
      <c r="I48" s="5">
        <v>-205.25459493735647</v>
      </c>
      <c r="J48" s="5">
        <v>-179.287896305065</v>
      </c>
      <c r="K48" s="5">
        <v>-9.6427691828179718</v>
      </c>
      <c r="L48" s="5">
        <v>14.696460471195484</v>
      </c>
      <c r="M48" s="5">
        <v>44.358347772142473</v>
      </c>
      <c r="N48" s="5">
        <v>12.016128382767088</v>
      </c>
      <c r="O48" s="6">
        <v>43.34</v>
      </c>
      <c r="P48" s="5">
        <v>41.894370881899476</v>
      </c>
    </row>
    <row r="49" spans="1:16">
      <c r="A49" s="4">
        <v>2056</v>
      </c>
      <c r="B49" s="7">
        <v>-691.7299999999999</v>
      </c>
      <c r="C49" s="5">
        <v>-327.92644301239415</v>
      </c>
      <c r="D49" s="5">
        <v>-638.94131979926237</v>
      </c>
      <c r="E49" s="5">
        <v>-311.08637575023647</v>
      </c>
      <c r="F49" s="5">
        <v>-450.42532591199597</v>
      </c>
      <c r="G49" s="5">
        <v>-316.40308253881062</v>
      </c>
      <c r="H49" s="5">
        <v>-252.32268498353102</v>
      </c>
      <c r="I49" s="5">
        <v>-215.69250891538638</v>
      </c>
      <c r="J49" s="5">
        <v>-182.70174732265073</v>
      </c>
      <c r="K49" s="5">
        <v>-11.182849078635792</v>
      </c>
      <c r="L49" s="5">
        <v>2.0299737237555906</v>
      </c>
      <c r="M49" s="5">
        <v>46.626894928333265</v>
      </c>
      <c r="N49" s="5">
        <v>-5.6107538530407721</v>
      </c>
      <c r="O49" s="6">
        <v>40.61</v>
      </c>
      <c r="P49" s="5">
        <v>39.202522549722282</v>
      </c>
    </row>
    <row r="50" spans="1:16">
      <c r="A50" s="4">
        <v>2057</v>
      </c>
      <c r="B50" s="7">
        <v>-709.29</v>
      </c>
      <c r="C50" s="5">
        <v>-397.89635669271956</v>
      </c>
      <c r="D50" s="5">
        <v>-666.99294936544118</v>
      </c>
      <c r="E50" s="5">
        <v>-369.3469407617672</v>
      </c>
      <c r="F50" s="5">
        <v>-446.44513914793902</v>
      </c>
      <c r="G50" s="5">
        <v>-300.59800122420063</v>
      </c>
      <c r="H50" s="5">
        <v>-240.14714407016211</v>
      </c>
      <c r="I50" s="5">
        <v>-203.51696800201748</v>
      </c>
      <c r="J50" s="5">
        <v>-180.93341896076564</v>
      </c>
      <c r="K50" s="5">
        <v>-7.3983575739912455</v>
      </c>
      <c r="L50" s="5">
        <v>-56.230591287775134</v>
      </c>
      <c r="M50" s="5">
        <v>62.431976242943286</v>
      </c>
      <c r="N50" s="5">
        <v>15.116213947274071</v>
      </c>
      <c r="O50" s="6">
        <v>61.620000000000005</v>
      </c>
      <c r="P50" s="5">
        <v>60.240731491207931</v>
      </c>
    </row>
    <row r="51" spans="1:16">
      <c r="A51" s="4">
        <v>2058</v>
      </c>
      <c r="B51" s="7">
        <v>-777.06</v>
      </c>
      <c r="C51" s="5">
        <v>-408.11475117313546</v>
      </c>
      <c r="D51" s="5">
        <v>-578.90835006146756</v>
      </c>
      <c r="E51" s="5">
        <v>-421.0973690066923</v>
      </c>
      <c r="F51" s="5">
        <v>-376.6472930242723</v>
      </c>
      <c r="G51" s="5">
        <v>-315.79120540154855</v>
      </c>
      <c r="H51" s="5">
        <v>-240.14714407016211</v>
      </c>
      <c r="I51" s="5">
        <v>-203.51696800201748</v>
      </c>
      <c r="J51" s="5">
        <v>-177.55026936972601</v>
      </c>
      <c r="K51" s="5">
        <v>8.4881520581289287</v>
      </c>
      <c r="L51" s="5">
        <v>-107.98101953270023</v>
      </c>
      <c r="M51" s="5">
        <v>47.238772065595313</v>
      </c>
      <c r="N51" s="5">
        <v>-3.8663779774155875</v>
      </c>
      <c r="O51" s="6">
        <v>42.90000000000002</v>
      </c>
      <c r="P51" s="5">
        <v>41.558775562609533</v>
      </c>
    </row>
    <row r="52" spans="1:16">
      <c r="A52" s="4">
        <v>2059</v>
      </c>
      <c r="B52" s="7">
        <v>-884.6099999999999</v>
      </c>
      <c r="C52" s="5">
        <v>-338.15787218242519</v>
      </c>
      <c r="D52" s="5">
        <v>-654.82508933550241</v>
      </c>
      <c r="E52" s="5">
        <v>-467.33307526637589</v>
      </c>
      <c r="F52" s="5">
        <v>-432.36097761823606</v>
      </c>
      <c r="G52" s="5">
        <v>-451.89067962551178</v>
      </c>
      <c r="H52" s="5">
        <v>-240.14714407016211</v>
      </c>
      <c r="I52" s="5">
        <v>-203.51696800201748</v>
      </c>
      <c r="J52" s="5">
        <v>-175.29483630903295</v>
      </c>
      <c r="K52" s="5">
        <v>-8.1641060722029817</v>
      </c>
      <c r="L52" s="5">
        <v>-0.65300906620590793</v>
      </c>
      <c r="M52" s="5">
        <v>60.126884035530715</v>
      </c>
      <c r="N52" s="5">
        <v>2.6261017391038486</v>
      </c>
      <c r="O52" s="6">
        <v>49.650000000000006</v>
      </c>
      <c r="P52" s="5">
        <v>48.34157196785678</v>
      </c>
    </row>
    <row r="53" spans="1:16">
      <c r="A53" s="4">
        <v>2060</v>
      </c>
      <c r="B53" s="7">
        <v>-707.93</v>
      </c>
      <c r="C53" s="5">
        <v>-382.24951600025088</v>
      </c>
      <c r="D53" s="5">
        <v>-672.93854999914288</v>
      </c>
      <c r="E53" s="5">
        <v>-532.93795775808667</v>
      </c>
      <c r="F53" s="5">
        <v>-514.77212049354137</v>
      </c>
      <c r="G53" s="5">
        <v>-590.30083930920875</v>
      </c>
      <c r="H53" s="5">
        <v>-240.14714407016211</v>
      </c>
      <c r="I53" s="5">
        <v>-203.51696800201748</v>
      </c>
      <c r="J53" s="5">
        <v>-183.74732713126957</v>
      </c>
      <c r="K53" s="5">
        <v>0.63171167752930724</v>
      </c>
      <c r="L53" s="5">
        <v>1.157785785942991</v>
      </c>
      <c r="M53" s="5">
        <v>50.20587327276192</v>
      </c>
      <c r="N53" s="5">
        <v>-16.077009106791952</v>
      </c>
      <c r="O53" s="6">
        <v>33.910000000000018</v>
      </c>
      <c r="P53" s="5">
        <v>33.187433578212378</v>
      </c>
    </row>
    <row r="54" spans="1:16">
      <c r="A54" s="4">
        <v>2061</v>
      </c>
      <c r="B54" s="7">
        <v>-616.32999999999993</v>
      </c>
      <c r="C54" s="5">
        <v>-580.23032424519192</v>
      </c>
      <c r="D54" s="5">
        <v>-945.79176484920822</v>
      </c>
      <c r="E54" s="5">
        <v>-394.9555185836827</v>
      </c>
      <c r="F54" s="5">
        <v>-433.40443577225778</v>
      </c>
      <c r="G54" s="5">
        <v>-429.57604897337336</v>
      </c>
      <c r="H54" s="5">
        <v>-240.14714407016211</v>
      </c>
      <c r="I54" s="5">
        <v>-203.51696800201748</v>
      </c>
      <c r="J54" s="5">
        <v>-466.64086316430479</v>
      </c>
      <c r="K54" s="5">
        <v>-9.6290008690343249</v>
      </c>
      <c r="L54" s="5">
        <v>15.49320800248957</v>
      </c>
      <c r="M54" s="5">
        <v>64.541295489308496</v>
      </c>
      <c r="N54" s="5">
        <v>-4.9441086224156772</v>
      </c>
      <c r="O54" s="6">
        <v>45.050000000000018</v>
      </c>
      <c r="P54" s="5">
        <v>44.320334062588636</v>
      </c>
    </row>
    <row r="55" spans="1:16">
      <c r="A55" s="4">
        <v>2062</v>
      </c>
      <c r="B55" s="7">
        <v>-684.68</v>
      </c>
      <c r="C55" s="5">
        <v>-549.86608065821645</v>
      </c>
      <c r="D55" s="5">
        <v>-1019.3755010436481</v>
      </c>
      <c r="E55" s="5">
        <v>-318.39319023232821</v>
      </c>
      <c r="F55" s="5">
        <v>-460.98500203493427</v>
      </c>
      <c r="G55" s="5">
        <v>-403.07985030686842</v>
      </c>
      <c r="H55" s="5">
        <v>-240.14714407016211</v>
      </c>
      <c r="I55" s="5">
        <v>-203.51696800201748</v>
      </c>
      <c r="J55" s="5">
        <v>-472.11526736578094</v>
      </c>
      <c r="K55" s="5">
        <v>-0.51995733907710429</v>
      </c>
      <c r="L55" s="5">
        <v>-6.6986545946566149</v>
      </c>
      <c r="M55" s="5">
        <v>42.349432892162298</v>
      </c>
      <c r="N55" s="5">
        <v>-10.638338772728837</v>
      </c>
      <c r="O55" s="6">
        <v>39.350000000000009</v>
      </c>
      <c r="P55" s="5">
        <v>38.626103912275489</v>
      </c>
    </row>
    <row r="56" spans="1:16">
      <c r="A56" s="4">
        <v>2063</v>
      </c>
      <c r="B56" s="7">
        <v>-712.33999999999992</v>
      </c>
      <c r="C56" s="5">
        <v>-432.51568704392275</v>
      </c>
      <c r="D56" s="5">
        <v>-869.27426118845869</v>
      </c>
      <c r="E56" s="5">
        <v>-353.20339771975358</v>
      </c>
      <c r="F56" s="5">
        <v>-358.31856792742167</v>
      </c>
      <c r="G56" s="5">
        <v>-399.73316985311277</v>
      </c>
      <c r="H56" s="5">
        <v>-255.64098424360139</v>
      </c>
      <c r="I56" s="5">
        <v>-219.01080817545676</v>
      </c>
      <c r="J56" s="5">
        <v>-478.02890018663692</v>
      </c>
      <c r="K56" s="5">
        <v>-19.223068184972906</v>
      </c>
      <c r="L56" s="5">
        <v>1.94503033838507</v>
      </c>
      <c r="M56" s="5">
        <v>63.076400692477158</v>
      </c>
      <c r="N56" s="5">
        <v>17.545554728013737</v>
      </c>
      <c r="O56" s="6">
        <v>70.340000000000018</v>
      </c>
      <c r="P56" s="5">
        <v>69.613784259153988</v>
      </c>
    </row>
    <row r="57" spans="1:16">
      <c r="A57" s="4">
        <v>2064</v>
      </c>
      <c r="B57" s="7">
        <v>-782.17</v>
      </c>
      <c r="C57" s="5">
        <v>-314.7633192350915</v>
      </c>
      <c r="D57" s="5">
        <v>-647.1668864790953</v>
      </c>
      <c r="E57" s="5">
        <v>-325.31118676337036</v>
      </c>
      <c r="F57" s="5">
        <v>-370.72666782244266</v>
      </c>
      <c r="G57" s="5">
        <v>-340.12150624363261</v>
      </c>
      <c r="H57" s="5">
        <v>-240.14714407016211</v>
      </c>
      <c r="I57" s="5">
        <v>-203.51696800201748</v>
      </c>
      <c r="J57" s="5">
        <v>-256.01637870307695</v>
      </c>
      <c r="K57" s="5">
        <v>-9.8345435762218596</v>
      </c>
      <c r="L57" s="5">
        <v>-19.179089732165338</v>
      </c>
      <c r="M57" s="5">
        <v>31.590855646963153</v>
      </c>
      <c r="N57" s="5">
        <v>-24.863149785862742</v>
      </c>
      <c r="O57" s="6">
        <v>26.850000000000009</v>
      </c>
      <c r="P57" s="5">
        <v>26.123150791451145</v>
      </c>
    </row>
    <row r="58" spans="1:16">
      <c r="A58" s="4">
        <v>2065</v>
      </c>
      <c r="B58" s="7">
        <v>-845.79</v>
      </c>
      <c r="C58" s="5">
        <v>-481.6186832337105</v>
      </c>
      <c r="D58" s="5">
        <v>-674.41815781602281</v>
      </c>
      <c r="E58" s="5">
        <v>-464.86204721931466</v>
      </c>
      <c r="F58" s="5">
        <v>-401.65791731792814</v>
      </c>
      <c r="G58" s="5">
        <v>-327.83761506012814</v>
      </c>
      <c r="H58" s="5">
        <v>-255.64098424360139</v>
      </c>
      <c r="I58" s="5">
        <v>-219.01080817545676</v>
      </c>
      <c r="J58" s="5">
        <v>-293.97138653715228</v>
      </c>
      <c r="K58" s="5">
        <v>-30.202312587609693</v>
      </c>
      <c r="L58" s="5">
        <v>-6.6066657792289725</v>
      </c>
      <c r="M58" s="5">
        <v>40.661786441815103</v>
      </c>
      <c r="N58" s="5">
        <v>6.4123850129693798</v>
      </c>
      <c r="O58" s="6">
        <v>54.620000000000012</v>
      </c>
      <c r="P58" s="5">
        <v>53.897192432198871</v>
      </c>
    </row>
    <row r="59" spans="1:16">
      <c r="A59" s="4">
        <v>2066</v>
      </c>
      <c r="B59" s="7">
        <v>-710.93</v>
      </c>
      <c r="C59" s="5">
        <v>-591.32327521587183</v>
      </c>
      <c r="D59" s="5">
        <v>-799.72860311355691</v>
      </c>
      <c r="E59" s="5">
        <v>-552.97816748567675</v>
      </c>
      <c r="F59" s="5">
        <v>-371.78971595813459</v>
      </c>
      <c r="G59" s="5">
        <v>-539.34473578334268</v>
      </c>
      <c r="H59" s="5">
        <v>-320.18370160390543</v>
      </c>
      <c r="I59" s="5">
        <v>-206.41301289424914</v>
      </c>
      <c r="J59" s="5">
        <v>-270.02737221325259</v>
      </c>
      <c r="K59" s="5">
        <v>-4.9379386990783578</v>
      </c>
      <c r="L59" s="5">
        <v>-21.186325038395701</v>
      </c>
      <c r="M59" s="5">
        <v>18.317176381894825</v>
      </c>
      <c r="N59" s="5">
        <v>-14.65975396271674</v>
      </c>
      <c r="O59" s="6">
        <v>25.780000000000008</v>
      </c>
      <c r="P59" s="5">
        <v>25.060102655759195</v>
      </c>
    </row>
    <row r="60" spans="1:16">
      <c r="A60" s="4">
        <v>2067</v>
      </c>
      <c r="B60" s="7">
        <v>-776.36999999999989</v>
      </c>
      <c r="C60" s="5">
        <v>-442.07392906763266</v>
      </c>
      <c r="D60" s="5">
        <v>-719.51846412200985</v>
      </c>
      <c r="E60" s="5">
        <v>-411.46075066752854</v>
      </c>
      <c r="F60" s="5">
        <v>-370.53358576213333</v>
      </c>
      <c r="G60" s="5">
        <v>-553.99562224402109</v>
      </c>
      <c r="H60" s="5">
        <v>-360.99712285514289</v>
      </c>
      <c r="I60" s="5">
        <v>-296.53702338017592</v>
      </c>
      <c r="J60" s="5">
        <v>-295.01709856366716</v>
      </c>
      <c r="K60" s="5">
        <v>-21.211325241965724</v>
      </c>
      <c r="L60" s="5">
        <v>-19.518841498193193</v>
      </c>
      <c r="M60" s="5">
        <v>15.21236688883315</v>
      </c>
      <c r="N60" s="5">
        <v>6.8625094399879938</v>
      </c>
      <c r="O60" s="6">
        <v>42.54000000000002</v>
      </c>
      <c r="P60" s="5">
        <v>41.810073025199721</v>
      </c>
    </row>
    <row r="61" spans="1:16">
      <c r="A61" s="4">
        <v>2068</v>
      </c>
      <c r="B61" s="7">
        <v>-886.05</v>
      </c>
      <c r="C61" s="5">
        <v>-493.23315967540913</v>
      </c>
      <c r="D61" s="5">
        <v>-659.2138012776511</v>
      </c>
      <c r="E61" s="5">
        <v>-511.92696604757919</v>
      </c>
      <c r="F61" s="5">
        <v>-433.87224909393359</v>
      </c>
      <c r="G61" s="5">
        <v>-490.49374052023711</v>
      </c>
      <c r="H61" s="5">
        <v>-256.1294715123658</v>
      </c>
      <c r="I61" s="5">
        <v>-309.39988730661668</v>
      </c>
      <c r="J61" s="5">
        <v>-190.14944722089004</v>
      </c>
      <c r="K61" s="5">
        <v>-90.737436034951358</v>
      </c>
      <c r="L61" s="5">
        <v>-44.424136607282193</v>
      </c>
      <c r="M61" s="5">
        <v>-38.326686419841053</v>
      </c>
      <c r="N61" s="5">
        <v>-121.25008214640916</v>
      </c>
      <c r="O61" s="6">
        <v>-36.299999999999997</v>
      </c>
      <c r="P61" s="5">
        <v>-37.022430480039816</v>
      </c>
    </row>
    <row r="62" spans="1:16">
      <c r="A62" s="4">
        <v>2069</v>
      </c>
      <c r="B62" s="7">
        <v>-712.46999999999991</v>
      </c>
      <c r="C62" s="5">
        <v>-556.02154462752242</v>
      </c>
      <c r="D62" s="5">
        <v>-671.72996145582681</v>
      </c>
      <c r="E62" s="5">
        <v>-574.36513457634658</v>
      </c>
      <c r="F62" s="5">
        <v>-593.83317968125584</v>
      </c>
      <c r="G62" s="5">
        <v>-393.71081695417632</v>
      </c>
      <c r="H62" s="5">
        <v>-333.94439975574784</v>
      </c>
      <c r="I62" s="5">
        <v>-235.07304725487143</v>
      </c>
      <c r="J62" s="5">
        <v>-267.96437546427217</v>
      </c>
      <c r="K62" s="5">
        <v>-114.81178592969975</v>
      </c>
      <c r="L62" s="5">
        <v>-27.474241544936351</v>
      </c>
      <c r="M62" s="5">
        <v>-99.68020686964168</v>
      </c>
      <c r="N62" s="5">
        <v>-135.45718131361602</v>
      </c>
      <c r="O62" s="6">
        <v>-100.30999999999999</v>
      </c>
      <c r="P62" s="5">
        <v>-101.03445753901381</v>
      </c>
    </row>
    <row r="63" spans="1:16">
      <c r="A63" s="4">
        <v>2070</v>
      </c>
      <c r="B63" s="7">
        <v>-616.66</v>
      </c>
      <c r="C63" s="5">
        <v>-420.38885775942771</v>
      </c>
      <c r="D63" s="5">
        <v>-591.60962660263522</v>
      </c>
      <c r="E63" s="5">
        <v>-415.17834891419807</v>
      </c>
      <c r="F63" s="5">
        <v>-636.12939561225573</v>
      </c>
      <c r="G63" s="5">
        <v>-356.66049596201742</v>
      </c>
      <c r="H63" s="5">
        <v>-347.09153964078985</v>
      </c>
      <c r="I63" s="5">
        <v>-282.21190059172471</v>
      </c>
      <c r="J63" s="5">
        <v>-300.54046014357021</v>
      </c>
      <c r="K63" s="5">
        <v>-29.61923223626864</v>
      </c>
      <c r="L63" s="5">
        <v>-11.893417575993505</v>
      </c>
      <c r="M63" s="5">
        <v>-114.33112730360153</v>
      </c>
      <c r="N63" s="5">
        <v>-29.606573718362775</v>
      </c>
      <c r="O63" s="6">
        <v>-114.96999999999998</v>
      </c>
      <c r="P63" s="5">
        <v>-115.68537797297367</v>
      </c>
    </row>
    <row r="64" spans="1:16">
      <c r="A64" s="4">
        <v>2071</v>
      </c>
      <c r="B64" s="7">
        <v>-772.09999999999991</v>
      </c>
      <c r="C64" s="5">
        <v>-349.8159137454885</v>
      </c>
      <c r="D64" s="5">
        <v>-661.32178276255854</v>
      </c>
      <c r="E64" s="5">
        <v>-304.97243707880631</v>
      </c>
      <c r="F64" s="5">
        <v>-448.91192054134228</v>
      </c>
      <c r="G64" s="5">
        <v>-377.28411027112492</v>
      </c>
      <c r="H64" s="5">
        <v>-350.95265452244291</v>
      </c>
      <c r="I64" s="5">
        <v>-326.48992572393763</v>
      </c>
      <c r="J64" s="5">
        <v>-301.88837818616526</v>
      </c>
      <c r="K64" s="5">
        <v>-23.692418309721091</v>
      </c>
      <c r="L64" s="5">
        <v>14.627769004963181</v>
      </c>
      <c r="M64" s="5">
        <v>47.452593465596316</v>
      </c>
      <c r="N64" s="5">
        <v>-13.826074878004791</v>
      </c>
      <c r="O64" s="6">
        <v>19.940000000000012</v>
      </c>
      <c r="P64" s="5">
        <v>19.215104780813771</v>
      </c>
    </row>
    <row r="65" spans="1:16">
      <c r="A65" s="4">
        <v>2072</v>
      </c>
      <c r="B65" s="7">
        <v>-844.58999999999992</v>
      </c>
      <c r="C65" s="5">
        <v>-504.55178107250975</v>
      </c>
      <c r="D65" s="5">
        <v>-693.7140736109593</v>
      </c>
      <c r="E65" s="5">
        <v>-461.18052922154249</v>
      </c>
      <c r="F65" s="5">
        <v>-352.14798740302143</v>
      </c>
      <c r="G65" s="5">
        <v>-570.06258286409866</v>
      </c>
      <c r="H65" s="5">
        <v>-357.97886343425768</v>
      </c>
      <c r="I65" s="5">
        <v>-299.84090683898825</v>
      </c>
      <c r="J65" s="5">
        <v>-312.29773668901959</v>
      </c>
      <c r="K65" s="5">
        <v>-117.19788295636448</v>
      </c>
      <c r="L65" s="5">
        <v>2.0299737237555906</v>
      </c>
      <c r="M65" s="5">
        <v>-28.405788078344472</v>
      </c>
      <c r="N65" s="5">
        <v>-93.388435930497408</v>
      </c>
      <c r="O65" s="6">
        <v>-43.41</v>
      </c>
      <c r="P65" s="5">
        <v>-44.123993245493068</v>
      </c>
    </row>
    <row r="66" spans="1:16">
      <c r="A66" s="4">
        <v>2073</v>
      </c>
      <c r="B66" s="7">
        <v>-714.55</v>
      </c>
      <c r="C66" s="5">
        <v>-545.8423816187285</v>
      </c>
      <c r="D66" s="5">
        <v>-671.97735222259166</v>
      </c>
      <c r="E66" s="5">
        <v>-533.17392569996207</v>
      </c>
      <c r="F66" s="5">
        <v>-423.47995653121211</v>
      </c>
      <c r="G66" s="5">
        <v>-596.53286329934383</v>
      </c>
      <c r="H66" s="5">
        <v>-352.97957546889791</v>
      </c>
      <c r="I66" s="5">
        <v>-337.91832135040801</v>
      </c>
      <c r="J66" s="5">
        <v>-297.148999950541</v>
      </c>
      <c r="K66" s="5">
        <v>-101.86368640521363</v>
      </c>
      <c r="L66" s="5">
        <v>18.392627364864314</v>
      </c>
      <c r="M66" s="5">
        <v>-41.115880850221146</v>
      </c>
      <c r="N66" s="5">
        <v>-117.8039765909772</v>
      </c>
      <c r="O66" s="6">
        <v>-67.809999999999988</v>
      </c>
      <c r="P66" s="5">
        <v>-68.539533905972888</v>
      </c>
    </row>
    <row r="67" spans="1:16">
      <c r="A67" s="4">
        <v>2074</v>
      </c>
      <c r="B67" s="7">
        <v>-635.08999999999992</v>
      </c>
      <c r="C67" s="5">
        <v>-415.13981262413063</v>
      </c>
      <c r="D67" s="5">
        <v>-725.12318228808988</v>
      </c>
      <c r="E67" s="5">
        <v>-401.611467327772</v>
      </c>
      <c r="F67" s="5">
        <v>-451.82925320859295</v>
      </c>
      <c r="G67" s="5">
        <v>-402.47700783410488</v>
      </c>
      <c r="H67" s="5">
        <v>-351.38936565439525</v>
      </c>
      <c r="I67" s="5">
        <v>-222.12764165005018</v>
      </c>
      <c r="J67" s="5">
        <v>-288.79249095395915</v>
      </c>
      <c r="K67" s="5">
        <v>-114.82000843006215</v>
      </c>
      <c r="L67" s="5">
        <v>-76.513074218945803</v>
      </c>
      <c r="M67" s="5">
        <v>-43.93281747634029</v>
      </c>
      <c r="N67" s="5">
        <v>-151.18850757456192</v>
      </c>
      <c r="O67" s="6">
        <v>-91.919999999999973</v>
      </c>
      <c r="P67" s="5">
        <v>-92.644568868420293</v>
      </c>
    </row>
    <row r="68" spans="1:16">
      <c r="A68" s="4">
        <v>2075</v>
      </c>
      <c r="B68" s="7">
        <v>-644.54999999999995</v>
      </c>
      <c r="C68" s="5">
        <v>-363.03217564018524</v>
      </c>
      <c r="D68" s="5">
        <v>-619.54607856511848</v>
      </c>
      <c r="E68" s="5">
        <v>-349.49635357890372</v>
      </c>
      <c r="F68" s="5">
        <v>-413.03943015975432</v>
      </c>
      <c r="G68" s="5">
        <v>-304.25434630823236</v>
      </c>
      <c r="H68" s="5">
        <v>-331.81962441429033</v>
      </c>
      <c r="I68" s="5">
        <v>-304.51428140382131</v>
      </c>
      <c r="J68" s="5">
        <v>-265.8396001228146</v>
      </c>
      <c r="K68" s="5">
        <v>-132.72232509468981</v>
      </c>
      <c r="L68" s="5">
        <v>-93.041941350455488</v>
      </c>
      <c r="M68" s="5">
        <v>-53.273349884773758</v>
      </c>
      <c r="N68" s="5">
        <v>-158.13858041587804</v>
      </c>
      <c r="O68" s="6">
        <v>-117.42999999999999</v>
      </c>
      <c r="P68" s="5">
        <v>-118.15363375201089</v>
      </c>
    </row>
    <row r="69" spans="1:16">
      <c r="A69" s="4">
        <v>2076</v>
      </c>
      <c r="B69" s="7">
        <v>-657.53</v>
      </c>
      <c r="C69" s="5">
        <v>-308.25206740548634</v>
      </c>
      <c r="D69" s="5">
        <v>-620.83930034291086</v>
      </c>
      <c r="E69" s="5">
        <v>-295.59253557679727</v>
      </c>
      <c r="F69" s="5">
        <v>-400.48096581746682</v>
      </c>
      <c r="G69" s="5">
        <v>-296.45807608313015</v>
      </c>
      <c r="H69" s="5">
        <v>-245.18603186621306</v>
      </c>
      <c r="I69" s="5">
        <v>-373.55603104657382</v>
      </c>
      <c r="J69" s="5">
        <v>-179.20600757473733</v>
      </c>
      <c r="K69" s="5">
        <v>-38.920068564202218</v>
      </c>
      <c r="L69" s="5">
        <v>-15.523826697502933</v>
      </c>
      <c r="M69" s="5">
        <v>33.524260789315996</v>
      </c>
      <c r="N69" s="5">
        <v>-90.611737948080375</v>
      </c>
      <c r="O69" s="6">
        <v>-40.629999999999995</v>
      </c>
      <c r="P69" s="5">
        <v>-41.347295263076028</v>
      </c>
    </row>
    <row r="70" spans="1:16">
      <c r="A70" s="4">
        <v>2077</v>
      </c>
      <c r="B70" s="7">
        <v>-616.41</v>
      </c>
      <c r="C70" s="5">
        <v>-307.38325393781685</v>
      </c>
      <c r="D70" s="5">
        <v>-602.52779526714073</v>
      </c>
      <c r="E70" s="5">
        <v>-295.59253557679727</v>
      </c>
      <c r="F70" s="5">
        <v>-350.08292407451734</v>
      </c>
      <c r="G70" s="5">
        <v>-296.45807608313015</v>
      </c>
      <c r="H70" s="5">
        <v>-257.37861117894039</v>
      </c>
      <c r="I70" s="5">
        <v>-237.46452046195699</v>
      </c>
      <c r="J70" s="5">
        <v>-191.39858688746463</v>
      </c>
      <c r="K70" s="5">
        <v>-17.629942064272484</v>
      </c>
      <c r="L70" s="5">
        <v>-13.176348684281644</v>
      </c>
      <c r="M70" s="5">
        <v>35.871738802537301</v>
      </c>
      <c r="N70" s="5">
        <v>18.611714638810664</v>
      </c>
      <c r="O70" s="6">
        <v>68.600000000000009</v>
      </c>
      <c r="P70" s="5">
        <v>67.876157323814994</v>
      </c>
    </row>
    <row r="71" spans="1:16">
      <c r="A71" s="4">
        <v>2078</v>
      </c>
      <c r="B71" s="7">
        <v>-655.16999999999996</v>
      </c>
      <c r="C71" s="5">
        <v>-307.38325393781685</v>
      </c>
      <c r="D71" s="5">
        <v>-581.36263156586585</v>
      </c>
      <c r="E71" s="5">
        <v>-313.8615952903898</v>
      </c>
      <c r="F71" s="5">
        <v>-342.72987452817904</v>
      </c>
      <c r="G71" s="5">
        <v>-296.45807608313015</v>
      </c>
      <c r="H71" s="5">
        <v>-241.88477100550111</v>
      </c>
      <c r="I71" s="5">
        <v>-205.25459493735647</v>
      </c>
      <c r="J71" s="5">
        <v>-175.90474671402538</v>
      </c>
      <c r="K71" s="5">
        <v>-63.691376595177267</v>
      </c>
      <c r="L71" s="5">
        <v>-13.25486044785527</v>
      </c>
      <c r="M71" s="5">
        <v>26.513731017826419</v>
      </c>
      <c r="N71" s="5">
        <v>-6.1616215557658069</v>
      </c>
      <c r="O71" s="6">
        <v>43.820000000000007</v>
      </c>
      <c r="P71" s="5">
        <v>43.102821129238535</v>
      </c>
    </row>
    <row r="72" spans="1:16">
      <c r="A72" s="4">
        <v>2079</v>
      </c>
      <c r="B72" s="7">
        <v>-609.05999999999995</v>
      </c>
      <c r="C72" s="5">
        <v>-307.38325393781685</v>
      </c>
      <c r="D72" s="5">
        <v>-581.11952544448457</v>
      </c>
      <c r="E72" s="5">
        <v>-298.48858046902888</v>
      </c>
      <c r="F72" s="5">
        <v>-391.7334152754363</v>
      </c>
      <c r="G72" s="5">
        <v>-345.46161683038741</v>
      </c>
      <c r="H72" s="5">
        <v>-303.4936357208677</v>
      </c>
      <c r="I72" s="5">
        <v>-366.84096078387967</v>
      </c>
      <c r="J72" s="5">
        <v>-237.50613466446887</v>
      </c>
      <c r="K72" s="5">
        <v>-57.745079484931246</v>
      </c>
      <c r="L72" s="5">
        <v>-12.362513055250787</v>
      </c>
      <c r="M72" s="5">
        <v>36.685574431568128</v>
      </c>
      <c r="N72" s="5">
        <v>15.715669746579023</v>
      </c>
      <c r="O72" s="6">
        <v>65.7</v>
      </c>
      <c r="P72" s="5">
        <v>64.98011243158335</v>
      </c>
    </row>
    <row r="73" spans="1:16">
      <c r="A73" s="4">
        <v>2080</v>
      </c>
      <c r="B73" s="7">
        <v>-680.28</v>
      </c>
      <c r="C73" s="5">
        <v>-307.38325393781685</v>
      </c>
      <c r="D73" s="5">
        <v>-590.37559130189277</v>
      </c>
      <c r="E73" s="5">
        <v>-295.59253557679727</v>
      </c>
      <c r="F73" s="5">
        <v>-358.09903981318757</v>
      </c>
      <c r="G73" s="5">
        <v>-296.45807608313015</v>
      </c>
      <c r="H73" s="5">
        <v>-313.10863524621004</v>
      </c>
      <c r="I73" s="5">
        <v>-416.31264062068999</v>
      </c>
      <c r="J73" s="5">
        <v>-185.48495406660857</v>
      </c>
      <c r="K73" s="5">
        <v>-138.03726714034579</v>
      </c>
      <c r="L73" s="5">
        <v>-101.05548196960714</v>
      </c>
      <c r="M73" s="5">
        <v>-52.007394482788193</v>
      </c>
      <c r="N73" s="5">
        <v>-51.689200831448986</v>
      </c>
      <c r="O73" s="6">
        <v>-1.7099999999999937</v>
      </c>
      <c r="P73" s="5">
        <v>-2.4247581464446397</v>
      </c>
    </row>
    <row r="74" spans="1:16">
      <c r="A74" s="4">
        <v>2081</v>
      </c>
      <c r="B74" s="7">
        <v>-706.33999999999992</v>
      </c>
      <c r="C74" s="5">
        <v>-325.65148289975127</v>
      </c>
      <c r="D74" s="5">
        <v>-872.296702849403</v>
      </c>
      <c r="E74" s="5">
        <v>-295.59253557679727</v>
      </c>
      <c r="F74" s="5">
        <v>-342.72987452817904</v>
      </c>
      <c r="G74" s="5">
        <v>-314.72713579672273</v>
      </c>
      <c r="H74" s="5">
        <v>-354.65397345538548</v>
      </c>
      <c r="I74" s="5">
        <v>-361.38475215281903</v>
      </c>
      <c r="J74" s="5">
        <v>-483.87233027308298</v>
      </c>
      <c r="K74" s="5">
        <v>9.3603399959415281</v>
      </c>
      <c r="L74" s="5">
        <v>-49.581605583677941</v>
      </c>
      <c r="M74" s="5">
        <v>-0.53351809685902352</v>
      </c>
      <c r="N74" s="5">
        <v>20.349341574149655</v>
      </c>
      <c r="O74" s="6">
        <v>70.340000000000018</v>
      </c>
      <c r="P74" s="5">
        <v>69.613784259153988</v>
      </c>
    </row>
    <row r="75" spans="1:16">
      <c r="A75" s="4">
        <v>2082</v>
      </c>
      <c r="B75" s="7">
        <v>-623.81999999999994</v>
      </c>
      <c r="C75" s="5">
        <v>-310.27929883004845</v>
      </c>
      <c r="D75" s="5">
        <v>-892.11382426783359</v>
      </c>
      <c r="E75" s="5">
        <v>-367.53041905651929</v>
      </c>
      <c r="F75" s="5">
        <v>-342.72987452817904</v>
      </c>
      <c r="G75" s="5">
        <v>-296.45807608313015</v>
      </c>
      <c r="H75" s="5">
        <v>-254.90363298907948</v>
      </c>
      <c r="I75" s="5">
        <v>-210.46829091260366</v>
      </c>
      <c r="J75" s="5">
        <v>-472.11526736578094</v>
      </c>
      <c r="K75" s="5">
        <v>-9.0295450697293429</v>
      </c>
      <c r="L75" s="5">
        <v>-147.00460142199407</v>
      </c>
      <c r="M75" s="5">
        <v>-26.018630455453142</v>
      </c>
      <c r="N75" s="5">
        <v>20.349341574149655</v>
      </c>
      <c r="O75" s="6">
        <v>70.340000000000018</v>
      </c>
      <c r="P75" s="5">
        <v>69.613784259153988</v>
      </c>
    </row>
    <row r="76" spans="1:16">
      <c r="A76" s="4">
        <v>2083</v>
      </c>
      <c r="B76" s="7">
        <v>-696.7299999999999</v>
      </c>
      <c r="C76" s="5">
        <v>-307.38325393781685</v>
      </c>
      <c r="D76" s="5">
        <v>-1010.5440668175769</v>
      </c>
      <c r="E76" s="5">
        <v>-393.84308336006376</v>
      </c>
      <c r="F76" s="5">
        <v>-415.02744742529973</v>
      </c>
      <c r="G76" s="5">
        <v>-296.45807608313015</v>
      </c>
      <c r="H76" s="5">
        <v>-240.14714407016211</v>
      </c>
      <c r="I76" s="5">
        <v>-203.51696800201748</v>
      </c>
      <c r="J76" s="5">
        <v>-462.53506001319772</v>
      </c>
      <c r="K76" s="5">
        <v>9.3603399959415281</v>
      </c>
      <c r="L76" s="5">
        <v>-80.726733886071685</v>
      </c>
      <c r="M76" s="5">
        <v>66.571901384013756</v>
      </c>
      <c r="N76" s="5">
        <v>20.349341574149655</v>
      </c>
      <c r="O76" s="6">
        <v>70.340000000000018</v>
      </c>
      <c r="P76" s="5">
        <v>69.613784259153988</v>
      </c>
    </row>
    <row r="77" spans="1:16">
      <c r="A77" s="4">
        <v>2084</v>
      </c>
      <c r="B77" s="7">
        <v>-717.67</v>
      </c>
      <c r="C77" s="5">
        <v>-317.24842987792471</v>
      </c>
      <c r="D77" s="5">
        <v>-788.86448987269284</v>
      </c>
      <c r="E77" s="5">
        <v>-321.2518706753529</v>
      </c>
      <c r="F77" s="5">
        <v>-525.40753723433625</v>
      </c>
      <c r="G77" s="5">
        <v>-307.73487750549833</v>
      </c>
      <c r="H77" s="5">
        <v>-250.01232001026997</v>
      </c>
      <c r="I77" s="5">
        <v>-213.38214394212534</v>
      </c>
      <c r="J77" s="5">
        <v>-189.50669992027034</v>
      </c>
      <c r="K77" s="5">
        <v>-15.998676117605548</v>
      </c>
      <c r="L77" s="5">
        <v>-23.62936137480002</v>
      </c>
      <c r="M77" s="5">
        <v>39.801259788206387</v>
      </c>
      <c r="N77" s="5">
        <v>9.5944291959235191</v>
      </c>
      <c r="O77" s="6">
        <v>59.060000000000016</v>
      </c>
      <c r="P77" s="5">
        <v>58.33698283678585</v>
      </c>
    </row>
    <row r="78" spans="1:16">
      <c r="A78" s="4">
        <v>2085</v>
      </c>
      <c r="B78" s="7">
        <v>-633.9</v>
      </c>
      <c r="C78" s="5">
        <v>-317.24842987792471</v>
      </c>
      <c r="D78" s="5">
        <v>-620.49240722341756</v>
      </c>
      <c r="E78" s="5">
        <v>-306.19169491654645</v>
      </c>
      <c r="F78" s="5">
        <v>-468.58726631493704</v>
      </c>
      <c r="G78" s="5">
        <v>-308.10101351116333</v>
      </c>
      <c r="H78" s="5">
        <v>-250.01232001026997</v>
      </c>
      <c r="I78" s="5">
        <v>-213.38214394212534</v>
      </c>
      <c r="J78" s="5">
        <v>-184.03229571879427</v>
      </c>
      <c r="K78" s="5">
        <v>1.2327909911726418</v>
      </c>
      <c r="L78" s="5">
        <v>6.9246545574456349</v>
      </c>
      <c r="M78" s="5">
        <v>54.928963955980549</v>
      </c>
      <c r="N78" s="5">
        <v>6.8541373421688272</v>
      </c>
      <c r="O78" s="6">
        <v>55.800000000000011</v>
      </c>
      <c r="P78" s="5">
        <v>55.074801938889138</v>
      </c>
    </row>
    <row r="79" spans="1:16">
      <c r="A79" s="4">
        <v>2086</v>
      </c>
      <c r="B79" s="7">
        <v>-692.31</v>
      </c>
      <c r="C79" s="5">
        <v>-317.24842987792471</v>
      </c>
      <c r="D79" s="5">
        <v>-799.60622525599774</v>
      </c>
      <c r="E79" s="5">
        <v>-321.41980243300236</v>
      </c>
      <c r="F79" s="5">
        <v>-460.12978305307826</v>
      </c>
      <c r="G79" s="5">
        <v>-325.41667720418735</v>
      </c>
      <c r="H79" s="5">
        <v>-252.9083649025016</v>
      </c>
      <c r="I79" s="5">
        <v>-216.27818883435697</v>
      </c>
      <c r="J79" s="5">
        <v>-186.9283406110259</v>
      </c>
      <c r="K79" s="5">
        <v>1.2327909911726418</v>
      </c>
      <c r="L79" s="5">
        <v>-23.797293132449532</v>
      </c>
      <c r="M79" s="5">
        <v>22.119460089517325</v>
      </c>
      <c r="N79" s="5">
        <v>-5.4779252820554678</v>
      </c>
      <c r="O79" s="6">
        <v>41.380000000000017</v>
      </c>
      <c r="P79" s="5">
        <v>40.655183138096788</v>
      </c>
    </row>
    <row r="80" spans="1:16">
      <c r="A80" s="4">
        <v>2087</v>
      </c>
      <c r="B80" s="7">
        <v>-719.16</v>
      </c>
      <c r="C80" s="5">
        <v>-391.00283506289469</v>
      </c>
      <c r="D80" s="5">
        <v>-686.7671125167318</v>
      </c>
      <c r="E80" s="5">
        <v>-399.68254099677904</v>
      </c>
      <c r="F80" s="5">
        <v>-477.99282166824867</v>
      </c>
      <c r="G80" s="5">
        <v>-331.49067771542008</v>
      </c>
      <c r="H80" s="5">
        <v>-250.01232001026997</v>
      </c>
      <c r="I80" s="5">
        <v>-213.38214394212534</v>
      </c>
      <c r="J80" s="5">
        <v>-184.03229571879427</v>
      </c>
      <c r="K80" s="5">
        <v>1.2327909911726418</v>
      </c>
      <c r="L80" s="5">
        <v>-84.828564587447985</v>
      </c>
      <c r="M80" s="5">
        <v>33.276926687062819</v>
      </c>
      <c r="N80" s="5">
        <v>-9.9862586608621644</v>
      </c>
      <c r="O80" s="6">
        <v>35.310000000000016</v>
      </c>
      <c r="P80" s="5">
        <v>34.581182626864056</v>
      </c>
    </row>
    <row r="81" spans="1:16">
      <c r="A81" s="4">
        <v>2088</v>
      </c>
      <c r="B81" s="7">
        <v>-624.26</v>
      </c>
      <c r="C81" s="5">
        <v>-408.11475117313546</v>
      </c>
      <c r="D81" s="5">
        <v>-584.2770208401522</v>
      </c>
      <c r="E81" s="5">
        <v>-421.26916723512659</v>
      </c>
      <c r="F81" s="5">
        <v>-396.97076744269481</v>
      </c>
      <c r="G81" s="5">
        <v>-350.86337998298376</v>
      </c>
      <c r="H81" s="5">
        <v>-240.14714407016211</v>
      </c>
      <c r="I81" s="5">
        <v>-203.51696800201748</v>
      </c>
      <c r="J81" s="5">
        <v>-174.16711977868644</v>
      </c>
      <c r="K81" s="5">
        <v>11.097966931280489</v>
      </c>
      <c r="L81" s="5">
        <v>-106.41519082579549</v>
      </c>
      <c r="M81" s="5">
        <v>29.273389704507736</v>
      </c>
      <c r="N81" s="5">
        <v>-4.5957928488610404</v>
      </c>
      <c r="O81" s="6">
        <v>31.300000000000018</v>
      </c>
      <c r="P81" s="5">
        <v>30.577645644308973</v>
      </c>
    </row>
    <row r="82" spans="1:16">
      <c r="A82" s="4">
        <v>2089</v>
      </c>
      <c r="B82" s="7">
        <v>-609.05999999999995</v>
      </c>
      <c r="C82" s="5">
        <v>-322.66403200898594</v>
      </c>
      <c r="D82" s="5">
        <v>-575.11334721674882</v>
      </c>
      <c r="E82" s="5">
        <v>-334.93000145856411</v>
      </c>
      <c r="F82" s="5">
        <v>-380.87756653061115</v>
      </c>
      <c r="G82" s="5">
        <v>-334.60576808556226</v>
      </c>
      <c r="H82" s="5">
        <v>-240.14714407016211</v>
      </c>
      <c r="I82" s="5">
        <v>-203.51696800201748</v>
      </c>
      <c r="J82" s="5">
        <v>-174.16711977868644</v>
      </c>
      <c r="K82" s="5">
        <v>8.2019220390488776</v>
      </c>
      <c r="L82" s="5">
        <v>-20.076025049233081</v>
      </c>
      <c r="M82" s="5">
        <v>30.161836316920624</v>
      </c>
      <c r="N82" s="5">
        <v>-3.7073462364481493</v>
      </c>
      <c r="O82" s="6">
        <v>32.190000000000012</v>
      </c>
      <c r="P82" s="5">
        <v>31.466092256721865</v>
      </c>
    </row>
    <row r="83" spans="1:16">
      <c r="A83" s="4">
        <v>2090</v>
      </c>
      <c r="B83" s="7">
        <v>-609.05999999999995</v>
      </c>
      <c r="C83" s="5">
        <v>-322.75247114480402</v>
      </c>
      <c r="D83" s="5">
        <v>-413.75943298277309</v>
      </c>
      <c r="E83" s="5">
        <v>-318.42277803735442</v>
      </c>
      <c r="F83" s="5">
        <v>-364.80379301772535</v>
      </c>
      <c r="G83" s="5">
        <v>-318.53199457267647</v>
      </c>
      <c r="H83" s="5">
        <v>-258.41620378375472</v>
      </c>
      <c r="I83" s="5">
        <v>-203.51696800201748</v>
      </c>
      <c r="J83" s="5">
        <v>-192.43617949227897</v>
      </c>
      <c r="K83" s="5">
        <v>11.097966931280489</v>
      </c>
      <c r="L83" s="5">
        <v>11.800415578963843</v>
      </c>
      <c r="M83" s="5">
        <v>46.23560982980645</v>
      </c>
      <c r="N83" s="5">
        <v>12.888316320579687</v>
      </c>
      <c r="O83" s="6">
        <v>48.260000000000012</v>
      </c>
      <c r="P83" s="5">
        <v>47.539865769607687</v>
      </c>
    </row>
    <row r="84" spans="1:16">
      <c r="B84" s="9">
        <v>43.829766387215031</v>
      </c>
      <c r="C84" s="10">
        <v>23.777623940906953</v>
      </c>
      <c r="D84" s="11">
        <v>83.740045386516385</v>
      </c>
      <c r="E84" s="12">
        <v>28.866942010050156</v>
      </c>
      <c r="F84" s="13">
        <v>31.267843804843011</v>
      </c>
      <c r="G84" s="14">
        <v>23.486351903873654</v>
      </c>
      <c r="H84" s="15">
        <v>18.32360060712934</v>
      </c>
      <c r="I84" s="16">
        <v>24.110974785493898</v>
      </c>
      <c r="J84" s="17">
        <v>30.350901064970962</v>
      </c>
      <c r="K84" s="21">
        <v>28.037780825732863</v>
      </c>
      <c r="L84" s="22">
        <v>40.380616702067478</v>
      </c>
      <c r="M84" s="24">
        <v>39.966532959023922</v>
      </c>
      <c r="N84" s="18">
        <v>20.245476680033125</v>
      </c>
      <c r="O84" s="19">
        <v>23.93428546326323</v>
      </c>
      <c r="P84" s="20">
        <v>23.93428546326323</v>
      </c>
    </row>
    <row r="86" spans="1:16">
      <c r="B86">
        <f>(NPV(B2,B6:B83)+B5)*(1+B2)^2</f>
        <v>-8.7460625652250028E-4</v>
      </c>
      <c r="C86" s="23">
        <f t="shared" ref="C86:P86" si="0">(NPV(C2,C6:C83)+C5)*(1+C2)^2</f>
        <v>-1.2717331019456049E-5</v>
      </c>
      <c r="D86" s="23">
        <f t="shared" si="0"/>
        <v>-5476.4028530446349</v>
      </c>
      <c r="E86" s="23">
        <f t="shared" si="0"/>
        <v>-3299.7769764630198</v>
      </c>
      <c r="F86" s="23">
        <f t="shared" si="0"/>
        <v>-3552.0827802972276</v>
      </c>
      <c r="G86" s="23">
        <f t="shared" si="0"/>
        <v>-3550.0426964394737</v>
      </c>
      <c r="H86" s="23">
        <f t="shared" si="0"/>
        <v>-3897.46920197794</v>
      </c>
      <c r="I86" s="23">
        <f t="shared" si="0"/>
        <v>-3857.8942496432269</v>
      </c>
      <c r="J86" s="23">
        <f t="shared" si="0"/>
        <v>-4116.8979888116855</v>
      </c>
      <c r="K86" s="23">
        <f t="shared" si="0"/>
        <v>-3839.5179058092631</v>
      </c>
      <c r="L86" s="23">
        <f t="shared" si="0"/>
        <v>-3442.6729152846542</v>
      </c>
      <c r="M86" s="23">
        <f t="shared" si="0"/>
        <v>-3297.2586120828846</v>
      </c>
      <c r="N86" s="23">
        <f t="shared" si="0"/>
        <v>-3343.1149345535787</v>
      </c>
      <c r="O86" s="23">
        <f t="shared" si="0"/>
        <v>-1.7158650235704601E-4</v>
      </c>
      <c r="P86" s="23">
        <f t="shared" si="0"/>
        <v>-3214.7154952358551</v>
      </c>
    </row>
    <row r="88" spans="1:16">
      <c r="B88" s="219">
        <f>IRR(B5:B83)</f>
        <v>0.14971125121364359</v>
      </c>
      <c r="C88" s="219">
        <f t="shared" ref="C88:P88" si="1">IRR(C5:C83)</f>
        <v>1.7791842493312715</v>
      </c>
      <c r="D88" s="219">
        <f t="shared" si="1"/>
        <v>0.19847256537196767</v>
      </c>
      <c r="E88" s="219" t="e">
        <f t="shared" si="1"/>
        <v>#NUM!</v>
      </c>
      <c r="F88" s="219" t="e">
        <f t="shared" si="1"/>
        <v>#NUM!</v>
      </c>
      <c r="G88" s="219" t="e">
        <f t="shared" si="1"/>
        <v>#NUM!</v>
      </c>
      <c r="H88" s="219">
        <f t="shared" si="1"/>
        <v>1.0749079226829412</v>
      </c>
      <c r="I88" s="219">
        <f t="shared" si="1"/>
        <v>1.1803289491100082</v>
      </c>
      <c r="J88" s="219">
        <f t="shared" si="1"/>
        <v>1.1036264608161281</v>
      </c>
      <c r="K88" s="219" t="e">
        <f t="shared" si="1"/>
        <v>#NUM!</v>
      </c>
      <c r="L88" s="219" t="e">
        <f t="shared" si="1"/>
        <v>#NUM!</v>
      </c>
      <c r="M88" s="219">
        <f t="shared" si="1"/>
        <v>-2.632609873605507E-2</v>
      </c>
      <c r="N88" s="219" t="e">
        <f t="shared" si="1"/>
        <v>#NUM!</v>
      </c>
      <c r="O88" s="219">
        <f t="shared" si="1"/>
        <v>-8.8406474959890069E-5</v>
      </c>
      <c r="P88" s="219">
        <f t="shared" si="1"/>
        <v>-4.078137186256936E-3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>
      <selection activeCell="B28" sqref="B28"/>
    </sheetView>
  </sheetViews>
  <sheetFormatPr defaultRowHeight="15"/>
  <cols>
    <col min="2" max="2" width="23.85546875" bestFit="1" customWidth="1"/>
    <col min="3" max="4" width="10.5703125" bestFit="1" customWidth="1"/>
    <col min="5" max="5" width="21.140625" bestFit="1" customWidth="1"/>
    <col min="6" max="6" width="10.5703125" bestFit="1" customWidth="1"/>
    <col min="9" max="9" width="16.85546875" bestFit="1" customWidth="1"/>
  </cols>
  <sheetData>
    <row r="1" spans="1:10">
      <c r="A1" s="63" t="s">
        <v>9</v>
      </c>
      <c r="B1" s="64" t="s">
        <v>0</v>
      </c>
      <c r="C1" s="64" t="s">
        <v>17</v>
      </c>
      <c r="D1" s="64" t="s">
        <v>20</v>
      </c>
      <c r="E1" s="64" t="s">
        <v>18</v>
      </c>
      <c r="F1" s="65" t="s">
        <v>19</v>
      </c>
      <c r="I1" t="s">
        <v>35</v>
      </c>
      <c r="J1" s="8">
        <v>5.0500000000000003E-2</v>
      </c>
    </row>
    <row r="2" spans="1:10">
      <c r="A2" s="41">
        <v>1</v>
      </c>
      <c r="B2" s="27" t="s">
        <v>1</v>
      </c>
      <c r="C2" s="160">
        <v>-4617.3996475133599</v>
      </c>
      <c r="D2" s="161">
        <f>(NPV($J$1,'9.3 Values'!$B$6:$B$55)+'9.3 Values'!$B$5)*(1+$J$1)^2</f>
        <v>-3666.4899168996517</v>
      </c>
      <c r="E2" s="160">
        <f>(NPV($J$1,'9.3 Values'!$B$6:$B$40)+'9.3 Values'!$B$5)*(1+$J$1)^2</f>
        <v>-2274.0629982579148</v>
      </c>
      <c r="F2" s="162">
        <f>(NPV($J$1,'9.3 Values'!$B$6:$B$25)+'9.3 Values'!$B$5)*(1+$J$1)^2</f>
        <v>-85.762900772400812</v>
      </c>
    </row>
    <row r="3" spans="1:10">
      <c r="A3" s="41">
        <v>2</v>
      </c>
      <c r="B3" s="27" t="s">
        <v>2</v>
      </c>
      <c r="C3" s="160">
        <f>(NPV($J$1,'9.3 Values'!C$6:C$83)+'9.3 Values'!C$5)*(1+$J$1)^2+'9.3 Values'!C84</f>
        <v>-3730.3773972677645</v>
      </c>
      <c r="D3" s="161">
        <f ca="1">(NPV($J$1,OFFSET('9.3 Values'!$B$6:$B$55,0,A2))+OFFSET('9.3 Values'!$B$5,0,A2))*(1+$J$1)^2</f>
        <v>-3189.0483586329178</v>
      </c>
      <c r="E3" s="160">
        <f ca="1">(NPV($J$1,OFFSET('9.3 Values'!$B$6:$B$40,0,A2))+OFFSET('9.3 Values'!$B$5,0,A2))*(1+$J$1)^2</f>
        <v>-2464.9957167984862</v>
      </c>
      <c r="F3" s="162">
        <f ca="1">(NPV($J$1,OFFSET('9.3 Values'!$B$6:$B$25,0,A2))+OFFSET('9.3 Values'!$B$5,0,A2))*(1+$J$1)^2</f>
        <v>-1480.1849200657955</v>
      </c>
    </row>
    <row r="4" spans="1:10">
      <c r="A4" s="41">
        <v>3</v>
      </c>
      <c r="B4" s="27" t="s">
        <v>3</v>
      </c>
      <c r="C4" s="160">
        <f ca="1">(NPV($J$1,OFFSET('9.3 Values'!$C$6:$C$83,0,A2))+OFFSET('9.3 Values'!$C$5,0,A2))*(1+$J$1)^2+OFFSET('9.3 Values'!$C$84,0,A2)</f>
        <v>-5392.6628076581183</v>
      </c>
      <c r="D4" s="161">
        <f ca="1">(NPV($J$1,OFFSET('9.3 Values'!$B$6:$B$55,0,A3))+OFFSET('9.3 Values'!$B$5,0,A3))*(1+$J$1)^2</f>
        <v>-4511.2908748000955</v>
      </c>
      <c r="E4" s="160">
        <f ca="1">(NPV($J$1,OFFSET('9.3 Values'!$B$6:$B$40,0,A3))+OFFSET('9.3 Values'!$B$5,0,A3))*(1+$J$1)^2</f>
        <v>-3182.4816135719161</v>
      </c>
      <c r="F4" s="162">
        <f ca="1">(NPV($J$1,OFFSET('9.3 Values'!$B$6:$B$25,0,A3))+OFFSET('9.3 Values'!$B$5,0,A3))*(1+$J$1)^2</f>
        <v>-899.74778909429335</v>
      </c>
    </row>
    <row r="5" spans="1:10">
      <c r="A5" s="41">
        <v>4</v>
      </c>
      <c r="B5" s="27" t="s">
        <v>4</v>
      </c>
      <c r="C5" s="160">
        <f ca="1">(NPV($J$1,OFFSET('9.3 Values'!$C$6:$C$83,0,A3))+OFFSET('9.3 Values'!$C$5,0,A3))*(1+$J$1)^2+OFFSET('9.3 Values'!$C$84,0,A3)</f>
        <v>-3270.9100344529697</v>
      </c>
      <c r="D5" s="161">
        <f ca="1">(NPV($J$1,OFFSET('9.3 Values'!$B$6:$B$55,0,A4))+OFFSET('9.3 Values'!$B$5,0,A4))*(1+$J$1)^2</f>
        <v>-2749.6790568230172</v>
      </c>
      <c r="E5" s="160">
        <f ca="1">(NPV($J$1,OFFSET('9.3 Values'!$B$6:$B$40,0,A4))+OFFSET('9.3 Values'!$B$5,0,A4))*(1+$J$1)^2</f>
        <v>-2019.7720376712298</v>
      </c>
      <c r="F5" s="162">
        <f ca="1">(NPV($J$1,OFFSET('9.3 Values'!$B$6:$B$25,0,A4))+OFFSET('9.3 Values'!$B$5,0,A4))*(1+$J$1)^2</f>
        <v>-1161.2651730493774</v>
      </c>
    </row>
    <row r="6" spans="1:10">
      <c r="A6" s="41">
        <v>5</v>
      </c>
      <c r="B6" s="27" t="s">
        <v>14</v>
      </c>
      <c r="C6" s="160">
        <f ca="1">(NPV($J$1,OFFSET('9.3 Values'!$C$6:$C$83,0,A4))+OFFSET('9.3 Values'!$C$5,0,A4))*(1+$J$1)^2+OFFSET('9.3 Values'!$C$84,0,A4)</f>
        <v>-3520.8149364923847</v>
      </c>
      <c r="D6" s="161">
        <f ca="1">(NPV($J$1,OFFSET('9.3 Values'!$B$6:$B$55,0,A5))+OFFSET('9.3 Values'!$B$5,0,A5))*(1+$J$1)^2</f>
        <v>-2972.1846738137101</v>
      </c>
      <c r="E6" s="160">
        <f ca="1">(NPV($J$1,OFFSET('9.3 Values'!$B$6:$B$40,0,A5))+OFFSET('9.3 Values'!$B$5,0,A5))*(1+$J$1)^2</f>
        <v>-2112.9796804077614</v>
      </c>
      <c r="F6" s="162">
        <f ca="1">(NPV($J$1,OFFSET('9.3 Values'!$B$6:$B$25,0,A5))+OFFSET('9.3 Values'!$B$5,0,A5))*(1+$J$1)^2</f>
        <v>-1388.1954091092605</v>
      </c>
    </row>
    <row r="7" spans="1:10">
      <c r="A7" s="41">
        <v>6</v>
      </c>
      <c r="B7" s="27" t="s">
        <v>5</v>
      </c>
      <c r="C7" s="160">
        <f ca="1">(NPV($J$1,OFFSET('9.3 Values'!$C$6:$C$83,0,A5))+OFFSET('9.3 Values'!$C$5,0,A5))*(1+$J$1)^2+OFFSET('9.3 Values'!$C$84,0,A5)</f>
        <v>-3526.5563445356001</v>
      </c>
      <c r="D7" s="161">
        <f ca="1">(NPV($J$1,OFFSET('9.3 Values'!$B$6:$B$55,0,A6))+OFFSET('9.3 Values'!$B$5,0,A6))*(1+$J$1)^2</f>
        <v>-3009.2917137267082</v>
      </c>
      <c r="E7" s="160">
        <f ca="1">(NPV($J$1,OFFSET('9.3 Values'!$B$6:$B$40,0,A6))+OFFSET('9.3 Values'!$B$5,0,A6))*(1+$J$1)^2</f>
        <v>-2294.5955264047666</v>
      </c>
      <c r="F7" s="162">
        <f ca="1">(NPV($J$1,OFFSET('9.3 Values'!$B$6:$B$25,0,A6))+OFFSET('9.3 Values'!$B$5,0,A6))*(1+$J$1)^2</f>
        <v>-1408.473066275184</v>
      </c>
    </row>
    <row r="8" spans="1:10">
      <c r="A8" s="41">
        <v>7</v>
      </c>
      <c r="B8" s="27" t="s">
        <v>6</v>
      </c>
      <c r="C8" s="160">
        <f ca="1">(NPV($J$1,OFFSET('9.3 Values'!$C$6:$C$83,0,A6))+OFFSET('9.3 Values'!$C$5,0,A6))*(1+$J$1)^2+OFFSET('9.3 Values'!$C$84,0,A6)</f>
        <v>-3879.1456013708107</v>
      </c>
      <c r="D8" s="161">
        <f ca="1">(NPV($J$1,OFFSET('9.3 Values'!$B$6:$B$55,0,A7))+OFFSET('9.3 Values'!$B$5,0,A7))*(1+$J$1)^2</f>
        <v>-3488.4074570407065</v>
      </c>
      <c r="E8" s="160">
        <f ca="1">(NPV($J$1,OFFSET('9.3 Values'!$B$6:$B$40,0,A7))+OFFSET('9.3 Values'!$B$5,0,A7))*(1+$J$1)^2</f>
        <v>-2960.1950404649747</v>
      </c>
      <c r="F8" s="162">
        <f ca="1">(NPV($J$1,OFFSET('9.3 Values'!$B$6:$B$25,0,A7))+OFFSET('9.3 Values'!$B$5,0,A7))*(1+$J$1)^2</f>
        <v>-2593.8927434984857</v>
      </c>
    </row>
    <row r="9" spans="1:10">
      <c r="A9" s="41">
        <v>8</v>
      </c>
      <c r="B9" s="27" t="s">
        <v>10</v>
      </c>
      <c r="C9" s="160">
        <f ca="1">(NPV($J$1,OFFSET('9.3 Values'!$C$6:$C$83,0,A7))+OFFSET('9.3 Values'!$C$5,0,A7))*(1+$J$1)^2+OFFSET('9.3 Values'!$C$84,0,A7)</f>
        <v>-3833.783274857733</v>
      </c>
      <c r="D9" s="161">
        <f ca="1">(NPV($J$1,OFFSET('9.3 Values'!$B$6:$B$55,0,A8))+OFFSET('9.3 Values'!$B$5,0,A8))*(1+$J$1)^2</f>
        <v>-3492.2587164338875</v>
      </c>
      <c r="E9" s="160">
        <f ca="1">(NPV($J$1,OFFSET('9.3 Values'!$B$6:$B$40,0,A8))+OFFSET('9.3 Values'!$B$5,0,A8))*(1+$J$1)^2</f>
        <v>-2990.4752755889749</v>
      </c>
      <c r="F9" s="162">
        <f ca="1">(NPV($J$1,OFFSET('9.3 Values'!$B$6:$B$25,0,A8))+OFFSET('9.3 Values'!$B$5,0,A8))*(1+$J$1)^2</f>
        <v>-2719.1369091849242</v>
      </c>
    </row>
    <row r="10" spans="1:10">
      <c r="A10" s="41">
        <v>9</v>
      </c>
      <c r="B10" s="27" t="s">
        <v>11</v>
      </c>
      <c r="C10" s="160">
        <f ca="1">(NPV($J$1,OFFSET('9.3 Values'!$C$6:$C$83,0,A8))+OFFSET('9.3 Values'!$C$5,0,A8))*(1+$J$1)^2+OFFSET('9.3 Values'!$C$84,0,A8)</f>
        <v>-4086.5470877467146</v>
      </c>
      <c r="D10" s="161">
        <f ca="1">(NPV($J$1,OFFSET('9.3 Values'!$B$6:$B$55,0,A9))+OFFSET('9.3 Values'!$B$5,0,A9))*(1+$J$1)^2</f>
        <v>-3728.5729913747446</v>
      </c>
      <c r="E10" s="160">
        <f ca="1">(NPV($J$1,OFFSET('9.3 Values'!$B$6:$B$40,0,A9))+OFFSET('9.3 Values'!$B$5,0,A9))*(1+$J$1)^2</f>
        <v>-3305.5536462411114</v>
      </c>
      <c r="F10" s="162">
        <f ca="1">(NPV($J$1,OFFSET('9.3 Values'!$B$6:$B$25,0,A9))+OFFSET('9.3 Values'!$B$5,0,A9))*(1+$J$1)^2</f>
        <v>-2862.5942601119027</v>
      </c>
    </row>
    <row r="11" spans="1:10">
      <c r="A11" s="41">
        <v>10</v>
      </c>
      <c r="B11" s="27" t="s">
        <v>12</v>
      </c>
      <c r="C11" s="160">
        <f ca="1">(NPV($J$1,OFFSET('9.3 Values'!$C$6:$C$83,0,A9))+OFFSET('9.3 Values'!$C$5,0,A9))*(1+$J$1)^2+OFFSET('9.3 Values'!$C$84,0,A9)</f>
        <v>-3811.48012498353</v>
      </c>
      <c r="D11" s="161">
        <f ca="1">(NPV($J$1,OFFSET('9.3 Values'!$B$6:$B$55,0,A10))+OFFSET('9.3 Values'!$B$5,0,A10))*(1+$J$1)^2</f>
        <v>-3778.0933557068288</v>
      </c>
      <c r="E11" s="160">
        <f ca="1">(NPV($J$1,OFFSET('9.3 Values'!$B$6:$B$40,0,A10))+OFFSET('9.3 Values'!$B$5,0,A10))*(1+$J$1)^2</f>
        <v>-3775.4806419573438</v>
      </c>
      <c r="F11" s="162">
        <f ca="1">(NPV($J$1,OFFSET('9.3 Values'!$B$6:$B$25,0,A10))+OFFSET('9.3 Values'!$B$5,0,A10))*(1+$J$1)^2</f>
        <v>-4332.8954854527628</v>
      </c>
    </row>
    <row r="12" spans="1:10">
      <c r="A12" s="41">
        <v>11</v>
      </c>
      <c r="B12" s="27" t="s">
        <v>7</v>
      </c>
      <c r="C12" s="160">
        <f ca="1">(NPV($J$1,OFFSET('9.3 Values'!$C$6:$C$83,0,A10))+OFFSET('9.3 Values'!$C$5,0,A10))*(1+$J$1)^2+OFFSET('9.3 Values'!$C$84,0,A10)</f>
        <v>-3402.2922985825867</v>
      </c>
      <c r="D12" s="161">
        <f ca="1">(NPV($J$1,OFFSET('9.3 Values'!$B$6:$B$55,0,A11))+OFFSET('9.3 Values'!$B$5,0,A11))*(1+$J$1)^2</f>
        <v>-3402.8012123539197</v>
      </c>
      <c r="E12" s="160">
        <f ca="1">(NPV($J$1,OFFSET('9.3 Values'!$B$6:$B$40,0,A11))+OFFSET('9.3 Values'!$B$5,0,A11))*(1+$J$1)^2</f>
        <v>-3361.0778786740607</v>
      </c>
      <c r="F12" s="162">
        <f ca="1">(NPV($J$1,OFFSET('9.3 Values'!$B$6:$B$25,0,A11))+OFFSET('9.3 Values'!$B$5,0,A11))*(1+$J$1)^2</f>
        <v>-4127.0415868881018</v>
      </c>
    </row>
    <row r="13" spans="1:10">
      <c r="A13" s="41">
        <v>12</v>
      </c>
      <c r="B13" s="27" t="s">
        <v>8</v>
      </c>
      <c r="C13" s="160">
        <f ca="1">(NPV($J$1,OFFSET('9.3 Values'!$C$6:$C$83,0,A11))+OFFSET('9.3 Values'!$C$5,0,A11))*(1+$J$1)^2+OFFSET('9.3 Values'!$C$84,0,A11)</f>
        <v>-3257.2920791238607</v>
      </c>
      <c r="D13" s="161">
        <f ca="1">(NPV($J$1,OFFSET('9.3 Values'!$B$6:$B$55,0,A12))+OFFSET('9.3 Values'!$B$5,0,A12))*(1+$J$1)^2</f>
        <v>-3301.0955834807755</v>
      </c>
      <c r="E13" s="160">
        <f ca="1">(NPV($J$1,OFFSET('9.3 Values'!$B$6:$B$40,0,A12))+OFFSET('9.3 Values'!$B$5,0,A12))*(1+$J$1)^2</f>
        <v>-3392.7349067487962</v>
      </c>
      <c r="F13" s="162">
        <f ca="1">(NPV($J$1,OFFSET('9.3 Values'!$B$6:$B$25,0,A12))+OFFSET('9.3 Values'!$B$5,0,A12))*(1+$J$1)^2</f>
        <v>-4267.8036533638669</v>
      </c>
    </row>
    <row r="14" spans="1:10">
      <c r="A14" s="41">
        <v>13</v>
      </c>
      <c r="B14" s="27" t="s">
        <v>13</v>
      </c>
      <c r="C14" s="160">
        <f ca="1">(NPV($J$1,OFFSET('9.3 Values'!$C$6:$C$83,0,A12))+OFFSET('9.3 Values'!$C$5,0,A12))*(1+$J$1)^2+OFFSET('9.3 Values'!$C$84,0,A12)</f>
        <v>-3322.8694578735453</v>
      </c>
      <c r="D14" s="161">
        <f ca="1">(NPV($J$1,OFFSET('9.3 Values'!$B$6:$B$55,0,A13))+OFFSET('9.3 Values'!$B$5,0,A13))*(1+$J$1)^2</f>
        <v>-3292.0123378481003</v>
      </c>
      <c r="E14" s="160">
        <f ca="1">(NPV($J$1,OFFSET('9.3 Values'!$B$6:$B$40,0,A13))+OFFSET('9.3 Values'!$B$5,0,A13))*(1+$J$1)^2</f>
        <v>-3293.4112564501347</v>
      </c>
      <c r="F14" s="162">
        <f ca="1">(NPV($J$1,OFFSET('9.3 Values'!$B$6:$B$25,0,A13))+OFFSET('9.3 Values'!$B$5,0,A13))*(1+$J$1)^2</f>
        <v>-3984.3003399725167</v>
      </c>
    </row>
    <row r="15" spans="1:10">
      <c r="A15" s="41">
        <v>14</v>
      </c>
      <c r="B15" s="27" t="s">
        <v>15</v>
      </c>
      <c r="C15" s="160">
        <f ca="1">(NPV($J$1,OFFSET('9.3 Values'!$C$6:$C$83,0,A13))+OFFSET('9.3 Values'!$C$5,0,A13))*(1+$J$1)^2+OFFSET('9.3 Values'!$C$84,0,A13)</f>
        <v>-2921.3862949822042</v>
      </c>
      <c r="D15" s="161">
        <f ca="1">(NPV($J$1,OFFSET('9.3 Values'!$B$6:$B$55,0,A14))+OFFSET('9.3 Values'!$B$5,0,A14))*(1+$J$1)^2</f>
        <v>-2952.8810735566017</v>
      </c>
      <c r="E15" s="160">
        <f ca="1">(NPV($J$1,OFFSET('9.3 Values'!$B$6:$B$40,0,A14))+OFFSET('9.3 Values'!$B$5,0,A14))*(1+$J$1)^2</f>
        <v>-3040.3271843598964</v>
      </c>
      <c r="F15" s="162">
        <f ca="1">(NPV($J$1,OFFSET('9.3 Values'!$B$6:$B$25,0,A14))+OFFSET('9.3 Values'!$B$5,0,A14))*(1+$J$1)^2</f>
        <v>-3972.6916135006891</v>
      </c>
    </row>
    <row r="16" spans="1:10" ht="15.75" thickBot="1">
      <c r="A16" s="48">
        <v>15</v>
      </c>
      <c r="B16" s="49" t="s">
        <v>16</v>
      </c>
      <c r="C16" s="163">
        <f ca="1">(NPV($J$1,OFFSET('9.3 Values'!$C$6:$C$83,0,A14))+OFFSET('9.3 Values'!$C$5,0,A14))*(1+$J$1)^2+OFFSET('9.3 Values'!$C$84,0,A14)</f>
        <v>-3190.7812097725919</v>
      </c>
      <c r="D16" s="164">
        <f ca="1">(NPV($J$1,OFFSET('9.3 Values'!$B$6:$B$55,0,A15))+OFFSET('9.3 Values'!$B$5,0,A15))*(1+$J$1)^2</f>
        <v>-3221.2691411777769</v>
      </c>
      <c r="E16" s="163">
        <f ca="1">(NPV($J$1,OFFSET('9.3 Values'!$B$6:$B$40,0,A15))+OFFSET('9.3 Values'!$B$5,0,A15))*(1+$J$1)^2</f>
        <v>-3305.8249362501019</v>
      </c>
      <c r="F16" s="165">
        <f ca="1">(NPV($J$1,OFFSET('9.3 Values'!$B$6:$B$25,0,A15))+OFFSET('9.3 Values'!$B$5,0,A15))*(1+$J$1)^2</f>
        <v>-4202.447448365956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" sqref="B1:I16"/>
    </sheetView>
  </sheetViews>
  <sheetFormatPr defaultRowHeight="15"/>
  <cols>
    <col min="1" max="1" width="12.5703125" bestFit="1" customWidth="1"/>
    <col min="2" max="2" width="23.85546875" bestFit="1" customWidth="1"/>
    <col min="3" max="3" width="12.7109375" bestFit="1" customWidth="1"/>
    <col min="4" max="4" width="23.85546875" style="23" bestFit="1" customWidth="1"/>
    <col min="5" max="5" width="11.5703125" bestFit="1" customWidth="1"/>
    <col min="6" max="6" width="23.85546875" style="23" bestFit="1" customWidth="1"/>
    <col min="7" max="7" width="9.85546875" bestFit="1" customWidth="1"/>
    <col min="8" max="8" width="23.85546875" style="23" bestFit="1" customWidth="1"/>
    <col min="9" max="9" width="10.5703125" bestFit="1" customWidth="1"/>
  </cols>
  <sheetData>
    <row r="1" spans="1:9" ht="15.75" thickBot="1">
      <c r="A1" s="23" t="s">
        <v>9</v>
      </c>
      <c r="B1" s="66" t="s">
        <v>0</v>
      </c>
      <c r="C1" s="67" t="s">
        <v>17</v>
      </c>
      <c r="D1" s="66" t="s">
        <v>0</v>
      </c>
      <c r="E1" s="67" t="s">
        <v>20</v>
      </c>
      <c r="F1" s="66" t="s">
        <v>0</v>
      </c>
      <c r="G1" s="67" t="s">
        <v>18</v>
      </c>
      <c r="H1" s="66" t="s">
        <v>0</v>
      </c>
      <c r="I1" s="67" t="s">
        <v>19</v>
      </c>
    </row>
    <row r="2" spans="1:9">
      <c r="A2" s="23">
        <v>1</v>
      </c>
      <c r="B2" s="68" t="s">
        <v>95</v>
      </c>
      <c r="C2" s="152">
        <f>'NPV Reference'!C2-'NPV- Gas 0'!$C$18</f>
        <v>0</v>
      </c>
      <c r="D2" s="69" t="s">
        <v>95</v>
      </c>
      <c r="E2" s="152">
        <f>'NPV Reference'!D2-$E$18</f>
        <v>0</v>
      </c>
      <c r="F2" s="69" t="s">
        <v>95</v>
      </c>
      <c r="G2" s="152">
        <f>'NPV Reference'!E2-'NPV- Gas 0'!$G$18</f>
        <v>0</v>
      </c>
      <c r="H2" s="69" t="s">
        <v>95</v>
      </c>
      <c r="I2" s="155">
        <f>'NPV Reference'!F2-'NPV- Gas 0'!$I$18</f>
        <v>0</v>
      </c>
    </row>
    <row r="3" spans="1:9">
      <c r="A3" s="23">
        <v>2</v>
      </c>
      <c r="B3" s="70" t="s">
        <v>96</v>
      </c>
      <c r="C3" s="153">
        <f>'NPV Reference'!C3-'NPV- Gas 0'!$C$18</f>
        <v>887.02225024559993</v>
      </c>
      <c r="D3" s="61" t="s">
        <v>96</v>
      </c>
      <c r="E3" s="153">
        <f ca="1">'NPV Reference'!D3-$E$18</f>
        <v>477.44155826673477</v>
      </c>
      <c r="F3" s="61" t="s">
        <v>96</v>
      </c>
      <c r="G3" s="153">
        <f ca="1">'NPV Reference'!E3-'NPV- Gas 0'!$G$18</f>
        <v>-190.93271854057139</v>
      </c>
      <c r="H3" s="61" t="s">
        <v>96</v>
      </c>
      <c r="I3" s="156">
        <f ca="1">'NPV Reference'!F3-'NPV- Gas 0'!$I$18</f>
        <v>-1394.4220192933947</v>
      </c>
    </row>
    <row r="4" spans="1:9">
      <c r="A4" s="23">
        <v>3</v>
      </c>
      <c r="B4" s="70" t="s">
        <v>97</v>
      </c>
      <c r="C4" s="153">
        <f ca="1">'NPV Reference'!C4-'NPV- Gas 0'!$C$18</f>
        <v>-775.26316014475378</v>
      </c>
      <c r="D4" s="61" t="s">
        <v>97</v>
      </c>
      <c r="E4" s="153">
        <f ca="1">'NPV Reference'!D4-$E$18</f>
        <v>-844.80095790044288</v>
      </c>
      <c r="F4" s="61" t="s">
        <v>97</v>
      </c>
      <c r="G4" s="153">
        <f ca="1">'NPV Reference'!E4-'NPV- Gas 0'!$G$18</f>
        <v>-908.41861531400127</v>
      </c>
      <c r="H4" s="61" t="s">
        <v>97</v>
      </c>
      <c r="I4" s="156">
        <f ca="1">'NPV Reference'!F4-'NPV- Gas 0'!$I$18</f>
        <v>-813.98488832189241</v>
      </c>
    </row>
    <row r="5" spans="1:9">
      <c r="A5" s="23">
        <v>4</v>
      </c>
      <c r="B5" s="70" t="s">
        <v>98</v>
      </c>
      <c r="C5" s="153">
        <f ca="1">'NPV Reference'!C5-'NPV- Gas 0'!$C$18</f>
        <v>1346.4896130603947</v>
      </c>
      <c r="D5" s="61" t="s">
        <v>98</v>
      </c>
      <c r="E5" s="153">
        <f ca="1">'NPV Reference'!D5-$E$18</f>
        <v>916.81086007663544</v>
      </c>
      <c r="F5" s="61" t="s">
        <v>98</v>
      </c>
      <c r="G5" s="153">
        <f ca="1">'NPV Reference'!E5-'NPV- Gas 0'!$G$18</f>
        <v>254.29096058668506</v>
      </c>
      <c r="H5" s="61" t="s">
        <v>98</v>
      </c>
      <c r="I5" s="156">
        <f ca="1">'NPV Reference'!F5-'NPV- Gas 0'!$I$18</f>
        <v>-1075.5022722769766</v>
      </c>
    </row>
    <row r="6" spans="1:9">
      <c r="A6" s="23">
        <v>5</v>
      </c>
      <c r="B6" s="70" t="s">
        <v>99</v>
      </c>
      <c r="C6" s="153">
        <f ca="1">'NPV Reference'!C6-'NPV- Gas 0'!$C$18</f>
        <v>1096.5847110209797</v>
      </c>
      <c r="D6" s="61" t="s">
        <v>99</v>
      </c>
      <c r="E6" s="153">
        <f ca="1">'NPV Reference'!D6-$E$18</f>
        <v>694.30524308594249</v>
      </c>
      <c r="F6" s="61" t="s">
        <v>99</v>
      </c>
      <c r="G6" s="153">
        <f ca="1">'NPV Reference'!E6-'NPV- Gas 0'!$G$18</f>
        <v>161.08331785015343</v>
      </c>
      <c r="H6" s="61" t="s">
        <v>99</v>
      </c>
      <c r="I6" s="156">
        <f ca="1">'NPV Reference'!F6-'NPV- Gas 0'!$I$18</f>
        <v>-1302.4325083368597</v>
      </c>
    </row>
    <row r="7" spans="1:9">
      <c r="A7" s="23">
        <v>6</v>
      </c>
      <c r="B7" s="70" t="s">
        <v>100</v>
      </c>
      <c r="C7" s="153">
        <f ca="1">'NPV Reference'!C7-'NPV- Gas 0'!$C$18</f>
        <v>1090.8433029777643</v>
      </c>
      <c r="D7" s="61" t="s">
        <v>100</v>
      </c>
      <c r="E7" s="153">
        <f ca="1">'NPV Reference'!D7-$E$18</f>
        <v>657.19820317294443</v>
      </c>
      <c r="F7" s="61" t="s">
        <v>100</v>
      </c>
      <c r="G7" s="153">
        <f ca="1">'NPV Reference'!E7-'NPV- Gas 0'!$G$18</f>
        <v>-20.532528146851746</v>
      </c>
      <c r="H7" s="61" t="s">
        <v>100</v>
      </c>
      <c r="I7" s="156">
        <f ca="1">'NPV Reference'!F7-'NPV- Gas 0'!$I$18</f>
        <v>-1322.7101655027832</v>
      </c>
    </row>
    <row r="8" spans="1:9">
      <c r="A8" s="23">
        <v>7</v>
      </c>
      <c r="B8" s="70" t="s">
        <v>101</v>
      </c>
      <c r="C8" s="153">
        <f ca="1">'NPV Reference'!C8-'NPV- Gas 0'!$C$18</f>
        <v>738.25404614255376</v>
      </c>
      <c r="D8" s="61" t="s">
        <v>101</v>
      </c>
      <c r="E8" s="153">
        <f ca="1">'NPV Reference'!D8-$E$18</f>
        <v>178.08245985894609</v>
      </c>
      <c r="F8" s="61" t="s">
        <v>101</v>
      </c>
      <c r="G8" s="153">
        <f ca="1">'NPV Reference'!E8-'NPV- Gas 0'!$G$18</f>
        <v>-686.13204220705984</v>
      </c>
      <c r="H8" s="61" t="s">
        <v>101</v>
      </c>
      <c r="I8" s="156">
        <f ca="1">'NPV Reference'!F8-'NPV- Gas 0'!$I$18</f>
        <v>-2508.1298427260849</v>
      </c>
    </row>
    <row r="9" spans="1:9">
      <c r="A9" s="23">
        <v>8</v>
      </c>
      <c r="B9" s="70" t="s">
        <v>102</v>
      </c>
      <c r="C9" s="153">
        <f ca="1">'NPV Reference'!C9-'NPV- Gas 0'!$C$18</f>
        <v>783.61637265563149</v>
      </c>
      <c r="D9" s="61" t="s">
        <v>102</v>
      </c>
      <c r="E9" s="153">
        <f ca="1">'NPV Reference'!D9-$E$18</f>
        <v>174.23120046576514</v>
      </c>
      <c r="F9" s="61" t="s">
        <v>102</v>
      </c>
      <c r="G9" s="153">
        <f ca="1">'NPV Reference'!E9-'NPV- Gas 0'!$G$18</f>
        <v>-716.41227733106007</v>
      </c>
      <c r="H9" s="61" t="s">
        <v>102</v>
      </c>
      <c r="I9" s="156">
        <f ca="1">'NPV Reference'!F9-'NPV- Gas 0'!$I$18</f>
        <v>-2633.3740084125234</v>
      </c>
    </row>
    <row r="10" spans="1:9">
      <c r="A10" s="23">
        <v>9</v>
      </c>
      <c r="B10" s="70" t="s">
        <v>103</v>
      </c>
      <c r="C10" s="153">
        <f ca="1">'NPV Reference'!C10-'NPV- Gas 0'!$C$18</f>
        <v>530.85255976664985</v>
      </c>
      <c r="D10" s="61" t="s">
        <v>103</v>
      </c>
      <c r="E10" s="153">
        <f ca="1">'NPV Reference'!D10-$E$18</f>
        <v>-62.083074475091962</v>
      </c>
      <c r="F10" s="61" t="s">
        <v>103</v>
      </c>
      <c r="G10" s="153">
        <f ca="1">'NPV Reference'!E10-'NPV- Gas 0'!$G$18</f>
        <v>-1031.4906479831966</v>
      </c>
      <c r="H10" s="61" t="s">
        <v>103</v>
      </c>
      <c r="I10" s="156">
        <f ca="1">'NPV Reference'!F10-'NPV- Gas 0'!$I$18</f>
        <v>-2776.8313593395019</v>
      </c>
    </row>
    <row r="11" spans="1:9">
      <c r="A11" s="23">
        <v>10</v>
      </c>
      <c r="B11" s="70" t="s">
        <v>104</v>
      </c>
      <c r="C11" s="153">
        <f ca="1">'NPV Reference'!C11-'NPV- Gas 0'!$C$18</f>
        <v>805.91952252983447</v>
      </c>
      <c r="D11" s="61" t="s">
        <v>104</v>
      </c>
      <c r="E11" s="153">
        <f ca="1">'NPV Reference'!D11-$E$18</f>
        <v>-111.60343880717619</v>
      </c>
      <c r="F11" s="61" t="s">
        <v>104</v>
      </c>
      <c r="G11" s="153">
        <f ca="1">'NPV Reference'!E11-'NPV- Gas 0'!$G$18</f>
        <v>-1501.4176436994289</v>
      </c>
      <c r="H11" s="61" t="s">
        <v>104</v>
      </c>
      <c r="I11" s="156">
        <f ca="1">'NPV Reference'!F11-'NPV- Gas 0'!$I$18</f>
        <v>-4247.132584680362</v>
      </c>
    </row>
    <row r="12" spans="1:9">
      <c r="A12" s="23">
        <v>11</v>
      </c>
      <c r="B12" s="70" t="s">
        <v>105</v>
      </c>
      <c r="C12" s="153">
        <f ca="1">'NPV Reference'!C12-'NPV- Gas 0'!$C$18</f>
        <v>1215.1073489307778</v>
      </c>
      <c r="D12" s="61" t="s">
        <v>105</v>
      </c>
      <c r="E12" s="153">
        <f ca="1">'NPV Reference'!D12-$E$18</f>
        <v>263.68870454573289</v>
      </c>
      <c r="F12" s="61" t="s">
        <v>105</v>
      </c>
      <c r="G12" s="153">
        <f ca="1">'NPV Reference'!E12-'NPV- Gas 0'!$G$18</f>
        <v>-1087.0148804161458</v>
      </c>
      <c r="H12" s="61" t="s">
        <v>105</v>
      </c>
      <c r="I12" s="156">
        <f ca="1">'NPV Reference'!F12-'NPV- Gas 0'!$I$18</f>
        <v>-4041.278686115701</v>
      </c>
    </row>
    <row r="13" spans="1:9">
      <c r="A13" s="23">
        <v>12</v>
      </c>
      <c r="B13" s="70" t="s">
        <v>106</v>
      </c>
      <c r="C13" s="153">
        <f ca="1">'NPV Reference'!C13-'NPV- Gas 0'!$C$18</f>
        <v>1360.1075683895037</v>
      </c>
      <c r="D13" s="61" t="s">
        <v>106</v>
      </c>
      <c r="E13" s="153">
        <f ca="1">'NPV Reference'!D13-$E$18</f>
        <v>365.39433341887707</v>
      </c>
      <c r="F13" s="61" t="s">
        <v>106</v>
      </c>
      <c r="G13" s="153">
        <f ca="1">'NPV Reference'!E13-'NPV- Gas 0'!$G$18</f>
        <v>-1118.6719084908814</v>
      </c>
      <c r="H13" s="61" t="s">
        <v>106</v>
      </c>
      <c r="I13" s="156">
        <f ca="1">'NPV Reference'!F13-'NPV- Gas 0'!$I$18</f>
        <v>-4182.0407525914661</v>
      </c>
    </row>
    <row r="14" spans="1:9">
      <c r="A14" s="23">
        <v>13</v>
      </c>
      <c r="B14" s="70" t="s">
        <v>107</v>
      </c>
      <c r="C14" s="153">
        <f ca="1">'NPV Reference'!C14-'NPV- Gas 0'!$C$18</f>
        <v>1294.5301896398191</v>
      </c>
      <c r="D14" s="61" t="s">
        <v>107</v>
      </c>
      <c r="E14" s="153">
        <f ca="1">'NPV Reference'!D14-$E$18</f>
        <v>374.47757905155231</v>
      </c>
      <c r="F14" s="61" t="s">
        <v>107</v>
      </c>
      <c r="G14" s="153">
        <f ca="1">'NPV Reference'!E14-'NPV- Gas 0'!$G$18</f>
        <v>-1019.3482581922199</v>
      </c>
      <c r="H14" s="61" t="s">
        <v>107</v>
      </c>
      <c r="I14" s="156">
        <f ca="1">'NPV Reference'!F14-'NPV- Gas 0'!$I$18</f>
        <v>-3898.5374392001158</v>
      </c>
    </row>
    <row r="15" spans="1:9">
      <c r="A15" s="23">
        <v>14</v>
      </c>
      <c r="B15" s="70" t="s">
        <v>108</v>
      </c>
      <c r="C15" s="153">
        <f ca="1">'NPV Reference'!C15-'NPV- Gas 0'!$C$18</f>
        <v>1696.0133525311603</v>
      </c>
      <c r="D15" s="61" t="s">
        <v>108</v>
      </c>
      <c r="E15" s="153">
        <f ca="1">'NPV Reference'!D15-$E$18</f>
        <v>713.60884334305092</v>
      </c>
      <c r="F15" s="61" t="s">
        <v>108</v>
      </c>
      <c r="G15" s="153">
        <f ca="1">'NPV Reference'!E15-'NPV- Gas 0'!$G$18</f>
        <v>-766.26418610198152</v>
      </c>
      <c r="H15" s="61" t="s">
        <v>108</v>
      </c>
      <c r="I15" s="156">
        <f ca="1">'NPV Reference'!F15-'NPV- Gas 0'!$I$18</f>
        <v>-3886.9287127282882</v>
      </c>
    </row>
    <row r="16" spans="1:9" ht="15.75" thickBot="1">
      <c r="A16" s="23">
        <v>15</v>
      </c>
      <c r="B16" s="71" t="s">
        <v>109</v>
      </c>
      <c r="C16" s="154">
        <f ca="1">'NPV Reference'!C16-'NPV- Gas 0'!$C$18</f>
        <v>1426.6184377407726</v>
      </c>
      <c r="D16" s="72" t="s">
        <v>109</v>
      </c>
      <c r="E16" s="154">
        <f ca="1">'NPV Reference'!D16-$E$18</f>
        <v>445.22077572187573</v>
      </c>
      <c r="F16" s="72" t="s">
        <v>109</v>
      </c>
      <c r="G16" s="154">
        <f ca="1">'NPV Reference'!E16-'NPV- Gas 0'!$G$18</f>
        <v>-1031.7619379921871</v>
      </c>
      <c r="H16" s="72" t="s">
        <v>109</v>
      </c>
      <c r="I16" s="157">
        <f ca="1">'NPV Reference'!F16-'NPV- Gas 0'!$I$18</f>
        <v>-4116.6845475935552</v>
      </c>
    </row>
    <row r="18" spans="1:9">
      <c r="A18" t="s">
        <v>37</v>
      </c>
      <c r="B18" s="23" t="s">
        <v>1</v>
      </c>
      <c r="C18" s="158">
        <v>-4617.3996475133645</v>
      </c>
      <c r="D18" s="158"/>
      <c r="E18" s="159">
        <v>-3666.4899168996526</v>
      </c>
      <c r="F18" s="159"/>
      <c r="G18" s="158">
        <v>-2274.0629982579148</v>
      </c>
      <c r="H18" s="158"/>
      <c r="I18" s="158">
        <v>-85.762900772400883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R75"/>
  <sheetViews>
    <sheetView topLeftCell="A61" zoomScale="70" zoomScaleNormal="70" workbookViewId="0">
      <selection activeCell="X59" sqref="X59"/>
    </sheetView>
  </sheetViews>
  <sheetFormatPr defaultRowHeight="15"/>
  <sheetData>
    <row r="1" spans="6:6" ht="15.75" thickBot="1"/>
    <row r="2" spans="6:6">
      <c r="F2" s="69" t="s">
        <v>95</v>
      </c>
    </row>
    <row r="3" spans="6:6">
      <c r="F3" s="61" t="s">
        <v>96</v>
      </c>
    </row>
    <row r="4" spans="6:6">
      <c r="F4" s="61" t="s">
        <v>97</v>
      </c>
    </row>
    <row r="5" spans="6:6">
      <c r="F5" s="61" t="s">
        <v>98</v>
      </c>
    </row>
    <row r="6" spans="6:6">
      <c r="F6" s="61" t="s">
        <v>99</v>
      </c>
    </row>
    <row r="7" spans="6:6">
      <c r="F7" s="61" t="s">
        <v>100</v>
      </c>
    </row>
    <row r="8" spans="6:6">
      <c r="F8" s="61" t="s">
        <v>101</v>
      </c>
    </row>
    <row r="9" spans="6:6">
      <c r="F9" s="61" t="s">
        <v>102</v>
      </c>
    </row>
    <row r="10" spans="6:6">
      <c r="F10" s="61" t="s">
        <v>103</v>
      </c>
    </row>
    <row r="11" spans="6:6">
      <c r="F11" s="61" t="s">
        <v>104</v>
      </c>
    </row>
    <row r="12" spans="6:6">
      <c r="F12" s="61" t="s">
        <v>105</v>
      </c>
    </row>
    <row r="13" spans="6:6">
      <c r="F13" s="61" t="s">
        <v>106</v>
      </c>
    </row>
    <row r="14" spans="6:6">
      <c r="F14" s="61" t="s">
        <v>107</v>
      </c>
    </row>
    <row r="15" spans="6:6">
      <c r="F15" s="61" t="s">
        <v>108</v>
      </c>
    </row>
    <row r="16" spans="6:6" ht="15.75" thickBot="1">
      <c r="F16" s="72" t="s">
        <v>109</v>
      </c>
    </row>
    <row r="75" spans="18:18">
      <c r="R75" t="s">
        <v>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="70" zoomScaleNormal="70" workbookViewId="0">
      <selection activeCell="J28" sqref="J28"/>
    </sheetView>
  </sheetViews>
  <sheetFormatPr defaultRowHeight="15"/>
  <cols>
    <col min="2" max="2" width="9.7109375" bestFit="1" customWidth="1"/>
    <col min="3" max="3" width="10.7109375" bestFit="1" customWidth="1"/>
    <col min="4" max="4" width="15.85546875" bestFit="1" customWidth="1"/>
    <col min="8" max="8" width="15.85546875" bestFit="1" customWidth="1"/>
  </cols>
  <sheetData>
    <row r="1" spans="1:9" s="23" customFormat="1">
      <c r="A1" s="34" t="s">
        <v>60</v>
      </c>
      <c r="B1" s="35"/>
      <c r="C1" s="35"/>
      <c r="D1" s="35"/>
      <c r="E1" s="35"/>
      <c r="F1" s="35"/>
      <c r="G1" s="35"/>
      <c r="H1" s="36"/>
    </row>
    <row r="2" spans="1:9">
      <c r="A2" s="37" t="s">
        <v>9</v>
      </c>
      <c r="B2" s="28" t="s">
        <v>0</v>
      </c>
      <c r="C2" s="28" t="s">
        <v>1</v>
      </c>
      <c r="D2" s="28" t="s">
        <v>2</v>
      </c>
      <c r="E2" s="28" t="s">
        <v>3</v>
      </c>
      <c r="F2" s="28" t="s">
        <v>6</v>
      </c>
      <c r="G2" s="28" t="s">
        <v>10</v>
      </c>
      <c r="H2" s="38" t="s">
        <v>11</v>
      </c>
      <c r="I2" s="25"/>
    </row>
    <row r="3" spans="1:9">
      <c r="A3" s="128">
        <v>1</v>
      </c>
      <c r="B3" s="129" t="s">
        <v>1</v>
      </c>
      <c r="C3" s="129" t="s">
        <v>59</v>
      </c>
      <c r="D3" s="129"/>
      <c r="E3" s="129"/>
      <c r="F3" s="129"/>
      <c r="G3" s="129"/>
      <c r="H3" s="131"/>
    </row>
    <row r="4" spans="1:9">
      <c r="A4" s="132"/>
      <c r="B4" s="133"/>
      <c r="C4" s="133"/>
      <c r="D4" s="133"/>
      <c r="E4" s="133"/>
      <c r="F4" s="133"/>
      <c r="G4" s="133"/>
      <c r="H4" s="135"/>
    </row>
    <row r="5" spans="1:9">
      <c r="A5" s="128">
        <v>2</v>
      </c>
      <c r="B5" s="129" t="s">
        <v>2</v>
      </c>
      <c r="C5" s="137" t="s">
        <v>39</v>
      </c>
      <c r="D5" s="137"/>
      <c r="E5" s="137"/>
      <c r="F5" s="137"/>
      <c r="G5" s="137"/>
      <c r="H5" s="139"/>
    </row>
    <row r="6" spans="1:9">
      <c r="A6" s="132"/>
      <c r="B6" s="133"/>
      <c r="C6" s="116">
        <f>'NPV Reference'!C3-'NPV Reference'!C2</f>
        <v>887.02225024559539</v>
      </c>
      <c r="D6" s="116"/>
      <c r="E6" s="116"/>
      <c r="F6" s="116"/>
      <c r="G6" s="116"/>
      <c r="H6" s="127"/>
    </row>
    <row r="7" spans="1:9">
      <c r="A7" s="128">
        <v>3</v>
      </c>
      <c r="B7" s="129" t="s">
        <v>3</v>
      </c>
      <c r="C7" s="137" t="s">
        <v>40</v>
      </c>
      <c r="D7" s="137" t="s">
        <v>45</v>
      </c>
      <c r="E7" s="137"/>
      <c r="F7" s="137"/>
      <c r="G7" s="137"/>
      <c r="H7" s="139"/>
    </row>
    <row r="8" spans="1:9">
      <c r="A8" s="132"/>
      <c r="B8" s="133"/>
      <c r="C8" s="116">
        <f ca="1">'NPV Reference'!C4-'NPV Reference'!C2</f>
        <v>-775.26316014475833</v>
      </c>
      <c r="D8" s="116">
        <f ca="1">'NPV Reference'!C4-'NPV Reference'!C3</f>
        <v>-1662.2854103903537</v>
      </c>
      <c r="E8" s="116"/>
      <c r="F8" s="116"/>
      <c r="G8" s="116"/>
      <c r="H8" s="127"/>
    </row>
    <row r="9" spans="1:9">
      <c r="A9" s="128">
        <v>7</v>
      </c>
      <c r="B9" s="129" t="s">
        <v>6</v>
      </c>
      <c r="C9" s="137" t="s">
        <v>41</v>
      </c>
      <c r="D9" s="137" t="s">
        <v>46</v>
      </c>
      <c r="E9" s="137" t="s">
        <v>50</v>
      </c>
      <c r="F9" s="137"/>
      <c r="G9" s="137"/>
      <c r="H9" s="139"/>
    </row>
    <row r="10" spans="1:9">
      <c r="A10" s="132"/>
      <c r="B10" s="133"/>
      <c r="C10" s="116">
        <f ca="1">'NPV Reference'!C8-'NPV Reference'!C2</f>
        <v>738.25404614254921</v>
      </c>
      <c r="D10" s="116">
        <f ca="1">'NPV Reference'!C8-'NPV Reference'!C3</f>
        <v>-148.76820410304617</v>
      </c>
      <c r="E10" s="116">
        <f ca="1">'NPV Reference'!C8-'NPV Reference'!C4</f>
        <v>1513.5172062873075</v>
      </c>
      <c r="F10" s="116"/>
      <c r="G10" s="116"/>
      <c r="H10" s="127"/>
    </row>
    <row r="11" spans="1:9">
      <c r="A11" s="128">
        <v>8</v>
      </c>
      <c r="B11" s="129" t="s">
        <v>10</v>
      </c>
      <c r="C11" s="137" t="s">
        <v>42</v>
      </c>
      <c r="D11" s="137" t="s">
        <v>47</v>
      </c>
      <c r="E11" s="137" t="s">
        <v>51</v>
      </c>
      <c r="F11" s="137" t="s">
        <v>54</v>
      </c>
      <c r="G11" s="137"/>
      <c r="H11" s="139"/>
    </row>
    <row r="12" spans="1:9">
      <c r="A12" s="132"/>
      <c r="B12" s="133"/>
      <c r="C12" s="116">
        <f ca="1">'NPV Reference'!C9-'NPV Reference'!C2</f>
        <v>783.61637265562695</v>
      </c>
      <c r="D12" s="116">
        <f ca="1">'NPV Reference'!C9-'NPV Reference'!C3</f>
        <v>-103.40587758996844</v>
      </c>
      <c r="E12" s="116">
        <f ca="1">'NPV Reference'!C9-'NPV Reference'!C4</f>
        <v>1558.8795328003853</v>
      </c>
      <c r="F12" s="116">
        <f ca="1">'NPV Reference'!C9-'NPV Reference'!C8</f>
        <v>45.362326513077733</v>
      </c>
      <c r="G12" s="116"/>
      <c r="H12" s="127"/>
    </row>
    <row r="13" spans="1:9">
      <c r="A13" s="128">
        <v>9</v>
      </c>
      <c r="B13" s="129" t="s">
        <v>11</v>
      </c>
      <c r="C13" s="137" t="s">
        <v>43</v>
      </c>
      <c r="D13" s="137" t="s">
        <v>48</v>
      </c>
      <c r="E13" s="137" t="s">
        <v>52</v>
      </c>
      <c r="F13" s="137" t="s">
        <v>55</v>
      </c>
      <c r="G13" s="137" t="s">
        <v>57</v>
      </c>
      <c r="H13" s="139"/>
    </row>
    <row r="14" spans="1:9">
      <c r="A14" s="132"/>
      <c r="B14" s="133"/>
      <c r="C14" s="116">
        <f ca="1">'NPV Reference'!C10-'NPV Reference'!C2</f>
        <v>530.8525597666453</v>
      </c>
      <c r="D14" s="116">
        <f ca="1">'NPV Reference'!C10-'NPV Reference'!C3</f>
        <v>-356.16969047895009</v>
      </c>
      <c r="E14" s="116">
        <f ca="1">'NPV Reference'!C10-'NPV Reference'!C4</f>
        <v>1306.1157199114036</v>
      </c>
      <c r="F14" s="116">
        <f ca="1">'NPV Reference'!C10-'NPV Reference'!C8</f>
        <v>-207.40148637590391</v>
      </c>
      <c r="G14" s="116">
        <f ca="1">'NPV Reference'!C10-'NPV Reference'!C9</f>
        <v>-252.76381288898165</v>
      </c>
      <c r="H14" s="127"/>
    </row>
    <row r="15" spans="1:9">
      <c r="A15" s="128">
        <v>10</v>
      </c>
      <c r="B15" s="129" t="s">
        <v>12</v>
      </c>
      <c r="C15" s="150" t="s">
        <v>44</v>
      </c>
      <c r="D15" s="137" t="s">
        <v>49</v>
      </c>
      <c r="E15" s="137" t="s">
        <v>53</v>
      </c>
      <c r="F15" s="137" t="s">
        <v>56</v>
      </c>
      <c r="G15" s="137" t="s">
        <v>61</v>
      </c>
      <c r="H15" s="139" t="s">
        <v>58</v>
      </c>
    </row>
    <row r="16" spans="1:9" ht="15.75" thickBot="1">
      <c r="A16" s="147"/>
      <c r="B16" s="148"/>
      <c r="C16" s="148">
        <f ca="1">'NPV Reference'!C11-'NPV Reference'!C2</f>
        <v>805.91952252982992</v>
      </c>
      <c r="D16" s="148">
        <f ca="1">'NPV Reference'!C11-'NPV Reference'!C3</f>
        <v>-81.102727715765468</v>
      </c>
      <c r="E16" s="148">
        <f ca="1">'NPV Reference'!C11-'NPV Reference'!C4</f>
        <v>1581.1826826745882</v>
      </c>
      <c r="F16" s="148">
        <f ca="1">'NPV Reference'!C11-'NPV Reference'!C8</f>
        <v>67.665476387280705</v>
      </c>
      <c r="G16" s="148">
        <f ca="1">'NPV Reference'!C11-'NPV Reference'!C9</f>
        <v>22.303149874202973</v>
      </c>
      <c r="H16" s="151">
        <f ca="1">'NPV Reference'!C11-'NPV Reference'!C10</f>
        <v>275.06696276318462</v>
      </c>
    </row>
    <row r="17" spans="1:8" ht="15.75" thickBot="1"/>
    <row r="18" spans="1:8">
      <c r="A18" s="34" t="s">
        <v>62</v>
      </c>
      <c r="B18" s="35"/>
      <c r="C18" s="35"/>
      <c r="D18" s="35"/>
      <c r="E18" s="35"/>
      <c r="F18" s="35"/>
      <c r="G18" s="35"/>
      <c r="H18" s="36"/>
    </row>
    <row r="19" spans="1:8">
      <c r="A19" s="37" t="s">
        <v>9</v>
      </c>
      <c r="B19" s="28" t="s">
        <v>0</v>
      </c>
      <c r="C19" s="28" t="s">
        <v>1</v>
      </c>
      <c r="D19" s="28" t="s">
        <v>2</v>
      </c>
      <c r="E19" s="28" t="s">
        <v>3</v>
      </c>
      <c r="F19" s="28" t="s">
        <v>6</v>
      </c>
      <c r="G19" s="28" t="s">
        <v>10</v>
      </c>
      <c r="H19" s="38" t="s">
        <v>11</v>
      </c>
    </row>
    <row r="20" spans="1:8">
      <c r="A20" s="128">
        <v>1</v>
      </c>
      <c r="B20" s="129" t="s">
        <v>1</v>
      </c>
      <c r="C20" s="129" t="s">
        <v>59</v>
      </c>
      <c r="D20" s="129"/>
      <c r="E20" s="129"/>
      <c r="F20" s="129"/>
      <c r="G20" s="129"/>
      <c r="H20" s="131"/>
    </row>
    <row r="21" spans="1:8">
      <c r="A21" s="132"/>
      <c r="B21" s="133"/>
      <c r="C21" s="133"/>
      <c r="D21" s="133"/>
      <c r="E21" s="133"/>
      <c r="F21" s="133"/>
      <c r="G21" s="133"/>
      <c r="H21" s="135"/>
    </row>
    <row r="22" spans="1:8">
      <c r="A22" s="128">
        <v>2</v>
      </c>
      <c r="B22" s="129" t="s">
        <v>2</v>
      </c>
      <c r="C22" s="137" t="s">
        <v>39</v>
      </c>
      <c r="D22" s="137"/>
      <c r="E22" s="137"/>
      <c r="F22" s="137"/>
      <c r="G22" s="137"/>
      <c r="H22" s="139"/>
    </row>
    <row r="23" spans="1:8">
      <c r="A23" s="132"/>
      <c r="B23" s="133"/>
      <c r="C23" s="116">
        <f ca="1">'NPV Reference'!D3-'NPV Reference'!D2</f>
        <v>477.44155826673386</v>
      </c>
      <c r="D23" s="116"/>
      <c r="E23" s="116"/>
      <c r="F23" s="116"/>
      <c r="G23" s="116"/>
      <c r="H23" s="127"/>
    </row>
    <row r="24" spans="1:8">
      <c r="A24" s="128">
        <v>3</v>
      </c>
      <c r="B24" s="129" t="s">
        <v>3</v>
      </c>
      <c r="C24" s="137" t="s">
        <v>40</v>
      </c>
      <c r="D24" s="137" t="s">
        <v>45</v>
      </c>
      <c r="E24" s="137"/>
      <c r="F24" s="137"/>
      <c r="G24" s="137"/>
      <c r="H24" s="139"/>
    </row>
    <row r="25" spans="1:8">
      <c r="A25" s="132"/>
      <c r="B25" s="133"/>
      <c r="C25" s="116">
        <f ca="1">'NPV Reference'!$D$4-'NPV Reference'!D2</f>
        <v>-844.80095790044379</v>
      </c>
      <c r="D25" s="116">
        <f ca="1">'NPV Reference'!$D$4-'NPV Reference'!D3</f>
        <v>-1322.2425161671777</v>
      </c>
      <c r="E25" s="116"/>
      <c r="F25" s="116"/>
      <c r="G25" s="116"/>
      <c r="H25" s="127"/>
    </row>
    <row r="26" spans="1:8">
      <c r="A26" s="128">
        <v>7</v>
      </c>
      <c r="B26" s="129" t="s">
        <v>6</v>
      </c>
      <c r="C26" s="137" t="s">
        <v>41</v>
      </c>
      <c r="D26" s="137" t="s">
        <v>46</v>
      </c>
      <c r="E26" s="137" t="s">
        <v>50</v>
      </c>
      <c r="F26" s="137"/>
      <c r="G26" s="137"/>
      <c r="H26" s="139"/>
    </row>
    <row r="27" spans="1:8">
      <c r="A27" s="132"/>
      <c r="B27" s="133"/>
      <c r="C27" s="116">
        <f ca="1">'NPV Reference'!D8-'NPV Reference'!D2</f>
        <v>178.08245985894519</v>
      </c>
      <c r="D27" s="116">
        <f ca="1">'NPV Reference'!D8-'NPV Reference'!D3</f>
        <v>-299.35909840778868</v>
      </c>
      <c r="E27" s="116">
        <f ca="1">'NPV Reference'!D8-'NPV Reference'!D4</f>
        <v>1022.883417759389</v>
      </c>
      <c r="F27" s="116"/>
      <c r="G27" s="116"/>
      <c r="H27" s="127"/>
    </row>
    <row r="28" spans="1:8">
      <c r="A28" s="128">
        <v>8</v>
      </c>
      <c r="B28" s="129" t="s">
        <v>10</v>
      </c>
      <c r="C28" s="137" t="s">
        <v>42</v>
      </c>
      <c r="D28" s="137" t="s">
        <v>47</v>
      </c>
      <c r="E28" s="137" t="s">
        <v>51</v>
      </c>
      <c r="F28" s="137" t="s">
        <v>54</v>
      </c>
      <c r="G28" s="137"/>
      <c r="H28" s="139"/>
    </row>
    <row r="29" spans="1:8">
      <c r="A29" s="132"/>
      <c r="B29" s="133"/>
      <c r="C29" s="116">
        <f ca="1">'NPV Reference'!D9-'NPV Reference'!D2</f>
        <v>174.23120046576423</v>
      </c>
      <c r="D29" s="116">
        <f ca="1">'NPV Reference'!D9-'NPV Reference'!D3</f>
        <v>-303.21035780096963</v>
      </c>
      <c r="E29" s="116">
        <f ca="1">'NPV Reference'!D9-'NPV Reference'!D4</f>
        <v>1019.032158366208</v>
      </c>
      <c r="F29" s="116">
        <f ca="1">'NPV Reference'!D9-'NPV Reference'!D8</f>
        <v>-3.8512593931809533</v>
      </c>
      <c r="G29" s="116"/>
      <c r="H29" s="127"/>
    </row>
    <row r="30" spans="1:8">
      <c r="A30" s="128">
        <v>9</v>
      </c>
      <c r="B30" s="129" t="s">
        <v>11</v>
      </c>
      <c r="C30" s="137" t="s">
        <v>43</v>
      </c>
      <c r="D30" s="137" t="s">
        <v>48</v>
      </c>
      <c r="E30" s="137" t="s">
        <v>52</v>
      </c>
      <c r="F30" s="137" t="s">
        <v>55</v>
      </c>
      <c r="G30" s="137" t="s">
        <v>57</v>
      </c>
      <c r="H30" s="139"/>
    </row>
    <row r="31" spans="1:8">
      <c r="A31" s="132"/>
      <c r="B31" s="133"/>
      <c r="C31" s="116">
        <f ca="1">'NPV Reference'!D10-'NPV Reference'!D2</f>
        <v>-62.083074475092872</v>
      </c>
      <c r="D31" s="116">
        <f ca="1">'NPV Reference'!D10-'NPV Reference'!D3</f>
        <v>-539.52463274182674</v>
      </c>
      <c r="E31" s="116">
        <f ca="1">'NPV Reference'!D10-'NPV Reference'!D4</f>
        <v>782.71788342535092</v>
      </c>
      <c r="F31" s="116">
        <f ca="1">'NPV Reference'!D10-'NPV Reference'!D8</f>
        <v>-240.16553433403806</v>
      </c>
      <c r="G31" s="116">
        <f ca="1">'NPV Reference'!D10-'NPV Reference'!D9</f>
        <v>-236.3142749408571</v>
      </c>
      <c r="H31" s="127"/>
    </row>
    <row r="32" spans="1:8">
      <c r="A32" s="128">
        <v>10</v>
      </c>
      <c r="B32" s="129" t="s">
        <v>12</v>
      </c>
      <c r="C32" s="150" t="s">
        <v>44</v>
      </c>
      <c r="D32" s="137" t="s">
        <v>49</v>
      </c>
      <c r="E32" s="137" t="s">
        <v>53</v>
      </c>
      <c r="F32" s="137" t="s">
        <v>56</v>
      </c>
      <c r="G32" s="137" t="s">
        <v>61</v>
      </c>
      <c r="H32" s="139" t="s">
        <v>58</v>
      </c>
    </row>
    <row r="33" spans="1:8" ht="15.75" thickBot="1">
      <c r="A33" s="147"/>
      <c r="B33" s="148"/>
      <c r="C33" s="148">
        <f ca="1">'NPV Reference'!D11-'NPV Reference'!D2</f>
        <v>-111.6034388071771</v>
      </c>
      <c r="D33" s="148">
        <f ca="1">'NPV Reference'!D11-'NPV Reference'!D3</f>
        <v>-589.04499707391096</v>
      </c>
      <c r="E33" s="148">
        <f ca="1">'NPV Reference'!D11-'NPV Reference'!D4</f>
        <v>733.19751909326669</v>
      </c>
      <c r="F33" s="148">
        <f ca="1">'NPV Reference'!D11-'NPV Reference'!D8</f>
        <v>-289.68589866612228</v>
      </c>
      <c r="G33" s="148">
        <f ca="1">'NPV Reference'!D11-'NPV Reference'!D9</f>
        <v>-285.83463927294133</v>
      </c>
      <c r="H33" s="151">
        <f ca="1">'NPV Reference'!D11-'NPV Reference'!D10</f>
        <v>-49.520364332084227</v>
      </c>
    </row>
    <row r="34" spans="1:8" ht="15.75" thickBot="1"/>
    <row r="35" spans="1:8">
      <c r="A35" s="34" t="s">
        <v>63</v>
      </c>
      <c r="B35" s="35"/>
      <c r="C35" s="35"/>
      <c r="D35" s="35"/>
      <c r="E35" s="35"/>
      <c r="F35" s="35"/>
      <c r="G35" s="35"/>
      <c r="H35" s="36"/>
    </row>
    <row r="36" spans="1:8">
      <c r="A36" s="37" t="s">
        <v>9</v>
      </c>
      <c r="B36" s="28" t="s">
        <v>0</v>
      </c>
      <c r="C36" s="28" t="s">
        <v>1</v>
      </c>
      <c r="D36" s="28" t="s">
        <v>2</v>
      </c>
      <c r="E36" s="28" t="s">
        <v>3</v>
      </c>
      <c r="F36" s="28" t="s">
        <v>6</v>
      </c>
      <c r="G36" s="28" t="s">
        <v>10</v>
      </c>
      <c r="H36" s="38" t="s">
        <v>11</v>
      </c>
    </row>
    <row r="37" spans="1:8">
      <c r="A37" s="128">
        <v>1</v>
      </c>
      <c r="B37" s="129" t="s">
        <v>1</v>
      </c>
      <c r="C37" s="129" t="s">
        <v>59</v>
      </c>
      <c r="D37" s="129"/>
      <c r="E37" s="129"/>
      <c r="F37" s="129"/>
      <c r="G37" s="129"/>
      <c r="H37" s="131"/>
    </row>
    <row r="38" spans="1:8">
      <c r="A38" s="132"/>
      <c r="B38" s="133"/>
      <c r="C38" s="133"/>
      <c r="D38" s="133"/>
      <c r="E38" s="133"/>
      <c r="F38" s="133"/>
      <c r="G38" s="133"/>
      <c r="H38" s="135"/>
    </row>
    <row r="39" spans="1:8">
      <c r="A39" s="128">
        <v>2</v>
      </c>
      <c r="B39" s="129" t="s">
        <v>2</v>
      </c>
      <c r="C39" s="137" t="s">
        <v>39</v>
      </c>
      <c r="D39" s="137"/>
      <c r="E39" s="137"/>
      <c r="F39" s="137"/>
      <c r="G39" s="137"/>
      <c r="H39" s="139"/>
    </row>
    <row r="40" spans="1:8">
      <c r="A40" s="132"/>
      <c r="B40" s="133"/>
      <c r="C40" s="116">
        <f ca="1">'NPV Reference'!E3-'NPV Reference'!E2</f>
        <v>-190.93271854057139</v>
      </c>
      <c r="D40" s="116"/>
      <c r="E40" s="116"/>
      <c r="F40" s="116"/>
      <c r="G40" s="116"/>
      <c r="H40" s="127"/>
    </row>
    <row r="41" spans="1:8">
      <c r="A41" s="128">
        <v>3</v>
      </c>
      <c r="B41" s="129" t="s">
        <v>3</v>
      </c>
      <c r="C41" s="137" t="s">
        <v>40</v>
      </c>
      <c r="D41" s="137" t="s">
        <v>45</v>
      </c>
      <c r="E41" s="137"/>
      <c r="F41" s="137"/>
      <c r="G41" s="137"/>
      <c r="H41" s="139"/>
    </row>
    <row r="42" spans="1:8">
      <c r="A42" s="132"/>
      <c r="B42" s="133"/>
      <c r="C42" s="116">
        <f ca="1">'NPV Reference'!$E$4-'NPV Reference'!E2</f>
        <v>-908.41861531400127</v>
      </c>
      <c r="D42" s="116">
        <f ca="1">'NPV Reference'!$E$4-'NPV Reference'!E3</f>
        <v>-717.48589677342989</v>
      </c>
      <c r="E42" s="116"/>
      <c r="F42" s="116"/>
      <c r="G42" s="116"/>
      <c r="H42" s="127"/>
    </row>
    <row r="43" spans="1:8">
      <c r="A43" s="128">
        <v>7</v>
      </c>
      <c r="B43" s="129" t="s">
        <v>6</v>
      </c>
      <c r="C43" s="137" t="s">
        <v>41</v>
      </c>
      <c r="D43" s="137" t="s">
        <v>46</v>
      </c>
      <c r="E43" s="137" t="s">
        <v>50</v>
      </c>
      <c r="F43" s="137"/>
      <c r="G43" s="137"/>
      <c r="H43" s="139"/>
    </row>
    <row r="44" spans="1:8">
      <c r="A44" s="132"/>
      <c r="B44" s="133"/>
      <c r="C44" s="116">
        <f ca="1">'NPV Reference'!E8-'NPV Reference'!E2</f>
        <v>-686.13204220705984</v>
      </c>
      <c r="D44" s="116">
        <f ca="1">'NPV Reference'!E8-'NPV Reference'!E3</f>
        <v>-495.19932366648845</v>
      </c>
      <c r="E44" s="116">
        <f ca="1">'NPV Reference'!E8-'NPV Reference'!E4</f>
        <v>222.28657310694143</v>
      </c>
      <c r="F44" s="116"/>
      <c r="G44" s="116"/>
      <c r="H44" s="127"/>
    </row>
    <row r="45" spans="1:8">
      <c r="A45" s="128">
        <v>8</v>
      </c>
      <c r="B45" s="129" t="s">
        <v>10</v>
      </c>
      <c r="C45" s="137" t="s">
        <v>42</v>
      </c>
      <c r="D45" s="137" t="s">
        <v>47</v>
      </c>
      <c r="E45" s="137" t="s">
        <v>51</v>
      </c>
      <c r="F45" s="137" t="s">
        <v>54</v>
      </c>
      <c r="G45" s="137"/>
      <c r="H45" s="139"/>
    </row>
    <row r="46" spans="1:8">
      <c r="A46" s="132"/>
      <c r="B46" s="133"/>
      <c r="C46" s="116">
        <f ca="1">'NPV Reference'!E9-'NPV Reference'!E2</f>
        <v>-716.41227733106007</v>
      </c>
      <c r="D46" s="116">
        <f ca="1">'NPV Reference'!E9-'NPV Reference'!E3</f>
        <v>-525.47955879048868</v>
      </c>
      <c r="E46" s="116">
        <f ca="1">'NPV Reference'!E9-'NPV Reference'!E4</f>
        <v>192.0063379829412</v>
      </c>
      <c r="F46" s="116">
        <f ca="1">'NPV Reference'!E9-'NPV Reference'!E8</f>
        <v>-30.280235124000228</v>
      </c>
      <c r="G46" s="116"/>
      <c r="H46" s="127"/>
    </row>
    <row r="47" spans="1:8">
      <c r="A47" s="128">
        <v>9</v>
      </c>
      <c r="B47" s="129" t="s">
        <v>11</v>
      </c>
      <c r="C47" s="137" t="s">
        <v>43</v>
      </c>
      <c r="D47" s="137" t="s">
        <v>48</v>
      </c>
      <c r="E47" s="137" t="s">
        <v>52</v>
      </c>
      <c r="F47" s="137" t="s">
        <v>55</v>
      </c>
      <c r="G47" s="137" t="s">
        <v>57</v>
      </c>
      <c r="H47" s="139"/>
    </row>
    <row r="48" spans="1:8">
      <c r="A48" s="132"/>
      <c r="B48" s="133"/>
      <c r="C48" s="116">
        <f ca="1">'NPV Reference'!E10-'NPV Reference'!E2</f>
        <v>-1031.4906479831966</v>
      </c>
      <c r="D48" s="116">
        <f ca="1">'NPV Reference'!E10-'NPV Reference'!E3</f>
        <v>-840.55792944262521</v>
      </c>
      <c r="E48" s="116">
        <f ca="1">'NPV Reference'!E10-'NPV Reference'!E4</f>
        <v>-123.07203266919532</v>
      </c>
      <c r="F48" s="116">
        <f ca="1">'NPV Reference'!E10-'NPV Reference'!E8</f>
        <v>-345.35860577613676</v>
      </c>
      <c r="G48" s="116">
        <f ca="1">'NPV Reference'!E10-'NPV Reference'!E9</f>
        <v>-315.07837065213653</v>
      </c>
      <c r="H48" s="127"/>
    </row>
    <row r="49" spans="1:8">
      <c r="A49" s="128">
        <v>10</v>
      </c>
      <c r="B49" s="129" t="s">
        <v>12</v>
      </c>
      <c r="C49" s="150" t="s">
        <v>44</v>
      </c>
      <c r="D49" s="137" t="s">
        <v>49</v>
      </c>
      <c r="E49" s="137" t="s">
        <v>53</v>
      </c>
      <c r="F49" s="137" t="s">
        <v>56</v>
      </c>
      <c r="G49" s="137" t="s">
        <v>61</v>
      </c>
      <c r="H49" s="139" t="s">
        <v>58</v>
      </c>
    </row>
    <row r="50" spans="1:8" ht="15.75" thickBot="1">
      <c r="A50" s="147"/>
      <c r="B50" s="148"/>
      <c r="C50" s="148">
        <f ca="1">'NPV Reference'!E11-'NPV Reference'!E2</f>
        <v>-1501.4176436994289</v>
      </c>
      <c r="D50" s="148">
        <f ca="1">'NPV Reference'!E11-'NPV Reference'!E3</f>
        <v>-1310.4849251588575</v>
      </c>
      <c r="E50" s="148">
        <f ca="1">'NPV Reference'!E11-'NPV Reference'!E4</f>
        <v>-592.99902838542766</v>
      </c>
      <c r="F50" s="148">
        <f ca="1">'NPV Reference'!E11-'NPV Reference'!E8</f>
        <v>-815.2856014923691</v>
      </c>
      <c r="G50" s="148">
        <f ca="1">'NPV Reference'!E11-'NPV Reference'!E9</f>
        <v>-785.00536636836887</v>
      </c>
      <c r="H50" s="151">
        <f ca="1">'NPV Reference'!E11-'NPV Reference'!E10</f>
        <v>-469.92699571623234</v>
      </c>
    </row>
    <row r="51" spans="1:8" ht="15.75" thickBot="1"/>
    <row r="52" spans="1:8">
      <c r="A52" s="34" t="s">
        <v>63</v>
      </c>
      <c r="B52" s="35"/>
      <c r="C52" s="35"/>
      <c r="D52" s="35"/>
      <c r="E52" s="35"/>
      <c r="F52" s="35"/>
      <c r="G52" s="35"/>
      <c r="H52" s="36"/>
    </row>
    <row r="53" spans="1:8">
      <c r="A53" s="37" t="s">
        <v>9</v>
      </c>
      <c r="B53" s="28" t="s">
        <v>0</v>
      </c>
      <c r="C53" s="28" t="s">
        <v>1</v>
      </c>
      <c r="D53" s="28" t="s">
        <v>2</v>
      </c>
      <c r="E53" s="28" t="s">
        <v>3</v>
      </c>
      <c r="F53" s="28" t="s">
        <v>6</v>
      </c>
      <c r="G53" s="28" t="s">
        <v>10</v>
      </c>
      <c r="H53" s="38" t="s">
        <v>11</v>
      </c>
    </row>
    <row r="54" spans="1:8">
      <c r="A54" s="128">
        <v>1</v>
      </c>
      <c r="B54" s="129" t="s">
        <v>1</v>
      </c>
      <c r="C54" s="129" t="s">
        <v>59</v>
      </c>
      <c r="D54" s="129"/>
      <c r="E54" s="129"/>
      <c r="F54" s="129"/>
      <c r="G54" s="129"/>
      <c r="H54" s="131"/>
    </row>
    <row r="55" spans="1:8">
      <c r="A55" s="132"/>
      <c r="B55" s="133"/>
      <c r="C55" s="133"/>
      <c r="D55" s="133"/>
      <c r="E55" s="133"/>
      <c r="F55" s="133"/>
      <c r="G55" s="133"/>
      <c r="H55" s="135"/>
    </row>
    <row r="56" spans="1:8">
      <c r="A56" s="128">
        <v>2</v>
      </c>
      <c r="B56" s="129" t="s">
        <v>2</v>
      </c>
      <c r="C56" s="137" t="s">
        <v>39</v>
      </c>
      <c r="D56" s="137"/>
      <c r="E56" s="137"/>
      <c r="F56" s="137"/>
      <c r="G56" s="137"/>
      <c r="H56" s="139"/>
    </row>
    <row r="57" spans="1:8">
      <c r="A57" s="132"/>
      <c r="B57" s="133"/>
      <c r="C57" s="116">
        <f ca="1">'NPV Reference'!F3-'NPV Reference'!F2</f>
        <v>-1394.4220192933947</v>
      </c>
      <c r="D57" s="116"/>
      <c r="E57" s="116"/>
      <c r="F57" s="116"/>
      <c r="G57" s="116"/>
      <c r="H57" s="127"/>
    </row>
    <row r="58" spans="1:8">
      <c r="A58" s="128">
        <v>3</v>
      </c>
      <c r="B58" s="129" t="s">
        <v>3</v>
      </c>
      <c r="C58" s="137" t="s">
        <v>40</v>
      </c>
      <c r="D58" s="137" t="s">
        <v>45</v>
      </c>
      <c r="E58" s="137"/>
      <c r="F58" s="137"/>
      <c r="G58" s="137"/>
      <c r="H58" s="139"/>
    </row>
    <row r="59" spans="1:8">
      <c r="A59" s="132"/>
      <c r="B59" s="133"/>
      <c r="C59" s="116">
        <f ca="1">'NPV Reference'!$F$4-'NPV Reference'!F2</f>
        <v>-813.98488832189253</v>
      </c>
      <c r="D59" s="116">
        <f ca="1">'NPV Reference'!$F$4-'NPV Reference'!F2</f>
        <v>-813.98488832189253</v>
      </c>
      <c r="E59" s="116"/>
      <c r="F59" s="116"/>
      <c r="G59" s="116"/>
      <c r="H59" s="127"/>
    </row>
    <row r="60" spans="1:8">
      <c r="A60" s="128">
        <v>7</v>
      </c>
      <c r="B60" s="129" t="s">
        <v>6</v>
      </c>
      <c r="C60" s="137" t="s">
        <v>41</v>
      </c>
      <c r="D60" s="137" t="s">
        <v>46</v>
      </c>
      <c r="E60" s="137" t="s">
        <v>50</v>
      </c>
      <c r="F60" s="137"/>
      <c r="G60" s="137"/>
      <c r="H60" s="139"/>
    </row>
    <row r="61" spans="1:8">
      <c r="A61" s="132"/>
      <c r="B61" s="133"/>
      <c r="C61" s="116">
        <f ca="1">'NPV Reference'!F8-'NPV Reference'!F2</f>
        <v>-2508.1298427260849</v>
      </c>
      <c r="D61" s="116">
        <f ca="1">'NPV Reference'!F8-'NPV Reference'!F3</f>
        <v>-1113.7078234326902</v>
      </c>
      <c r="E61" s="116">
        <f ca="1">'NPV Reference'!F8-'NPV Reference'!F4</f>
        <v>-1694.1449544041925</v>
      </c>
      <c r="F61" s="116"/>
      <c r="G61" s="116"/>
      <c r="H61" s="127"/>
    </row>
    <row r="62" spans="1:8">
      <c r="A62" s="128">
        <v>8</v>
      </c>
      <c r="B62" s="129" t="s">
        <v>10</v>
      </c>
      <c r="C62" s="137" t="s">
        <v>42</v>
      </c>
      <c r="D62" s="137" t="s">
        <v>47</v>
      </c>
      <c r="E62" s="137" t="s">
        <v>51</v>
      </c>
      <c r="F62" s="137" t="s">
        <v>54</v>
      </c>
      <c r="G62" s="137"/>
      <c r="H62" s="139"/>
    </row>
    <row r="63" spans="1:8">
      <c r="A63" s="132"/>
      <c r="B63" s="133"/>
      <c r="C63" s="116">
        <f ca="1">'NPV Reference'!F9-'NPV Reference'!F2</f>
        <v>-2633.3740084125234</v>
      </c>
      <c r="D63" s="116">
        <f ca="1">'NPV Reference'!F9-'NPV Reference'!F3</f>
        <v>-1238.9519891191287</v>
      </c>
      <c r="E63" s="116">
        <f ca="1">'NPV Reference'!F9-'NPV Reference'!F4</f>
        <v>-1819.389120090631</v>
      </c>
      <c r="F63" s="116">
        <f ca="1">'NPV Reference'!F9-'NPV Reference'!F8</f>
        <v>-125.24416568643846</v>
      </c>
      <c r="G63" s="116"/>
      <c r="H63" s="127"/>
    </row>
    <row r="64" spans="1:8">
      <c r="A64" s="128">
        <v>9</v>
      </c>
      <c r="B64" s="129" t="s">
        <v>11</v>
      </c>
      <c r="C64" s="137" t="s">
        <v>43</v>
      </c>
      <c r="D64" s="137" t="s">
        <v>48</v>
      </c>
      <c r="E64" s="137" t="s">
        <v>52</v>
      </c>
      <c r="F64" s="137" t="s">
        <v>55</v>
      </c>
      <c r="G64" s="137" t="s">
        <v>57</v>
      </c>
      <c r="H64" s="139"/>
    </row>
    <row r="65" spans="1:8">
      <c r="A65" s="132"/>
      <c r="B65" s="133"/>
      <c r="C65" s="116">
        <f ca="1">'NPV Reference'!F10-'NPV Reference'!F2</f>
        <v>-2776.8313593395019</v>
      </c>
      <c r="D65" s="116">
        <f ca="1">'NPV Reference'!F10-'NPV Reference'!F3</f>
        <v>-1382.4093400461072</v>
      </c>
      <c r="E65" s="116">
        <f ca="1">'NPV Reference'!F10-'NPV Reference'!F4</f>
        <v>-1962.8464710176095</v>
      </c>
      <c r="F65" s="116">
        <f ca="1">'NPV Reference'!F10-'NPV Reference'!F8</f>
        <v>-268.70151661341697</v>
      </c>
      <c r="G65" s="116">
        <f ca="1">'NPV Reference'!F10-'NPV Reference'!F9</f>
        <v>-143.45735092697851</v>
      </c>
      <c r="H65" s="127"/>
    </row>
    <row r="66" spans="1:8">
      <c r="A66" s="128">
        <v>10</v>
      </c>
      <c r="B66" s="129" t="s">
        <v>12</v>
      </c>
      <c r="C66" s="150" t="s">
        <v>44</v>
      </c>
      <c r="D66" s="137" t="s">
        <v>49</v>
      </c>
      <c r="E66" s="137" t="s">
        <v>53</v>
      </c>
      <c r="F66" s="137" t="s">
        <v>56</v>
      </c>
      <c r="G66" s="137" t="s">
        <v>61</v>
      </c>
      <c r="H66" s="139" t="s">
        <v>58</v>
      </c>
    </row>
    <row r="67" spans="1:8" ht="15.75" thickBot="1">
      <c r="A67" s="48"/>
      <c r="B67" s="49"/>
      <c r="C67" s="51">
        <f ca="1">'NPV Reference'!F11-'NPV Reference'!F2</f>
        <v>-4247.132584680362</v>
      </c>
      <c r="D67" s="49">
        <f ca="1">'NPV Reference'!F11-'NPV Reference'!F3</f>
        <v>-2852.7105653869676</v>
      </c>
      <c r="E67" s="49">
        <f ca="1">'NPV Reference'!F11-'NPV Reference'!F4</f>
        <v>-3433.1476963584696</v>
      </c>
      <c r="F67" s="49">
        <f ca="1">'NPV Reference'!F11-'NPV Reference'!F8</f>
        <v>-1739.0027419542771</v>
      </c>
      <c r="G67" s="49">
        <f ca="1">'NPV Reference'!F11-'NPV Reference'!F9</f>
        <v>-1613.7585762678386</v>
      </c>
      <c r="H67" s="50">
        <f ca="1">'NPV Reference'!F11-'NPV Reference'!F10</f>
        <v>-1470.3012253408601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zoomScale="70" zoomScaleNormal="70" workbookViewId="0">
      <selection activeCell="A36" sqref="A36:E43"/>
    </sheetView>
  </sheetViews>
  <sheetFormatPr defaultColWidth="9.140625" defaultRowHeight="15"/>
  <cols>
    <col min="1" max="1" width="9.140625" style="23"/>
    <col min="2" max="2" width="18.85546875" style="23" bestFit="1" customWidth="1"/>
    <col min="3" max="3" width="12.42578125" style="23" bestFit="1" customWidth="1"/>
    <col min="4" max="4" width="15.85546875" style="23" bestFit="1" customWidth="1"/>
    <col min="5" max="5" width="16.85546875" style="23" bestFit="1" customWidth="1"/>
    <col min="6" max="7" width="9.140625" style="23"/>
    <col min="8" max="8" width="15.85546875" style="23" bestFit="1" customWidth="1"/>
    <col min="9" max="9" width="9.140625" style="23"/>
    <col min="10" max="10" width="13.42578125" style="23" bestFit="1" customWidth="1"/>
    <col min="11" max="11" width="13.42578125" style="23" customWidth="1"/>
    <col min="12" max="16384" width="9.140625" style="23"/>
  </cols>
  <sheetData>
    <row r="1" spans="1:25">
      <c r="A1" s="34" t="s">
        <v>60</v>
      </c>
      <c r="B1" s="35"/>
      <c r="C1" s="35"/>
      <c r="D1" s="35"/>
      <c r="E1" s="36"/>
      <c r="F1" s="35"/>
      <c r="G1" s="35"/>
      <c r="H1" s="36"/>
      <c r="J1" s="34" t="s">
        <v>60</v>
      </c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>
      <c r="A2" s="37" t="s">
        <v>9</v>
      </c>
      <c r="B2" s="28" t="s">
        <v>0</v>
      </c>
      <c r="C2" s="28" t="s">
        <v>1</v>
      </c>
      <c r="D2" s="28" t="s">
        <v>4</v>
      </c>
      <c r="E2" s="38" t="s">
        <v>7</v>
      </c>
      <c r="F2" s="26"/>
      <c r="G2" s="26"/>
      <c r="H2" s="26"/>
      <c r="I2" s="25"/>
      <c r="J2" s="106" t="s">
        <v>9</v>
      </c>
      <c r="K2" s="25"/>
      <c r="L2" s="25">
        <v>1</v>
      </c>
      <c r="M2" s="25">
        <v>2</v>
      </c>
      <c r="N2" s="25">
        <v>3</v>
      </c>
      <c r="O2" s="25">
        <v>4</v>
      </c>
      <c r="P2" s="25">
        <v>5</v>
      </c>
      <c r="Q2" s="25">
        <v>6</v>
      </c>
      <c r="R2" s="25">
        <v>7</v>
      </c>
      <c r="S2" s="25">
        <v>8</v>
      </c>
      <c r="T2" s="25">
        <v>9</v>
      </c>
      <c r="U2" s="25">
        <v>10</v>
      </c>
      <c r="V2" s="25">
        <v>11</v>
      </c>
      <c r="W2" s="25">
        <v>12</v>
      </c>
      <c r="X2" s="25">
        <v>13</v>
      </c>
      <c r="Y2" s="107">
        <v>14</v>
      </c>
    </row>
    <row r="3" spans="1:25">
      <c r="A3" s="39">
        <v>1</v>
      </c>
      <c r="B3" s="29" t="s">
        <v>1</v>
      </c>
      <c r="C3" s="29" t="s">
        <v>59</v>
      </c>
      <c r="D3" s="29"/>
      <c r="E3" s="40"/>
      <c r="F3" s="26"/>
      <c r="G3" s="26"/>
      <c r="H3" s="26"/>
      <c r="J3" s="106">
        <v>1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107"/>
    </row>
    <row r="4" spans="1:25">
      <c r="A4" s="41"/>
      <c r="B4" s="27"/>
      <c r="C4" s="27"/>
      <c r="D4" s="27"/>
      <c r="E4" s="42"/>
      <c r="F4" s="26"/>
      <c r="G4" s="26"/>
      <c r="H4" s="26"/>
      <c r="J4" s="106">
        <v>2</v>
      </c>
      <c r="K4" s="25"/>
      <c r="L4" s="25">
        <f>'NPV Reference'!C3-'NPV Reference'!$C$2</f>
        <v>887.02225024559539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107"/>
    </row>
    <row r="5" spans="1:25">
      <c r="A5" s="39">
        <v>4</v>
      </c>
      <c r="B5" s="53" t="s">
        <v>4</v>
      </c>
      <c r="C5" s="30" t="s">
        <v>65</v>
      </c>
      <c r="D5" s="31"/>
      <c r="E5" s="43"/>
      <c r="F5" s="54"/>
      <c r="G5" s="54"/>
      <c r="H5" s="54"/>
      <c r="J5" s="106">
        <v>3</v>
      </c>
      <c r="K5" s="25"/>
      <c r="L5" s="25">
        <f ca="1">'NPV Reference'!C4-'NPV Reference'!$C$2</f>
        <v>-775.26316014475833</v>
      </c>
      <c r="M5" s="25">
        <f ca="1">'NPV Reference'!C4-'NPV Reference'!$C$3</f>
        <v>-1662.2854103903537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107"/>
    </row>
    <row r="6" spans="1:25">
      <c r="A6" s="41"/>
      <c r="B6" s="27"/>
      <c r="C6" s="33">
        <v>1349.4497180326694</v>
      </c>
      <c r="D6" s="32"/>
      <c r="E6" s="44"/>
      <c r="F6" s="54"/>
      <c r="G6" s="54"/>
      <c r="H6" s="54"/>
      <c r="J6" s="106">
        <v>4</v>
      </c>
      <c r="K6" s="25"/>
      <c r="L6" s="25">
        <f ca="1">'NPV Reference'!C5-'NPV Reference'!$C$2</f>
        <v>1346.4896130603902</v>
      </c>
      <c r="M6" s="25">
        <f ca="1">'NPV Reference'!C5-'NPV Reference'!$C$3</f>
        <v>459.4673628147948</v>
      </c>
      <c r="N6" s="25">
        <f ca="1">'NPV Reference'!C5-'NPV Reference'!$C$4</f>
        <v>2121.7527732051485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107"/>
    </row>
    <row r="7" spans="1:25">
      <c r="A7" s="39">
        <v>11</v>
      </c>
      <c r="B7" s="53" t="s">
        <v>7</v>
      </c>
      <c r="C7" s="30" t="s">
        <v>66</v>
      </c>
      <c r="D7" s="30" t="s">
        <v>68</v>
      </c>
      <c r="E7" s="43"/>
      <c r="F7" s="54"/>
      <c r="G7" s="54"/>
      <c r="H7" s="54"/>
      <c r="J7" s="106">
        <v>5</v>
      </c>
      <c r="K7" s="25"/>
      <c r="L7" s="25">
        <f ca="1">'NPV Reference'!C6-'NPV Reference'!$C$2</f>
        <v>1096.5847110209752</v>
      </c>
      <c r="M7" s="25">
        <f ca="1">'NPV Reference'!C6-'NPV Reference'!$C$3</f>
        <v>209.5624607753798</v>
      </c>
      <c r="N7" s="25">
        <f ca="1">'NPV Reference'!C6-'NPV Reference'!$C$4</f>
        <v>1871.8478711657335</v>
      </c>
      <c r="O7" s="25">
        <f ca="1">'NPV Reference'!C6-'NPV Reference'!$C$5</f>
        <v>-249.90490203941499</v>
      </c>
      <c r="P7" s="25"/>
      <c r="Q7" s="25"/>
      <c r="R7" s="25"/>
      <c r="S7" s="25"/>
      <c r="T7" s="25"/>
      <c r="U7" s="25"/>
      <c r="V7" s="25"/>
      <c r="W7" s="25"/>
      <c r="X7" s="25"/>
      <c r="Y7" s="107"/>
    </row>
    <row r="8" spans="1:25">
      <c r="A8" s="41"/>
      <c r="B8" s="27"/>
      <c r="C8" s="33">
        <v>1218.0674539030533</v>
      </c>
      <c r="D8" s="33">
        <v>-131.38226412961603</v>
      </c>
      <c r="E8" s="44"/>
      <c r="F8" s="54"/>
      <c r="G8" s="54"/>
      <c r="H8" s="54"/>
      <c r="J8" s="106">
        <v>6</v>
      </c>
      <c r="K8" s="25"/>
      <c r="L8" s="25">
        <f ca="1">'NPV Reference'!C7-'NPV Reference'!$C$2</f>
        <v>1090.8433029777598</v>
      </c>
      <c r="M8" s="25">
        <f ca="1">'NPV Reference'!C7-'NPV Reference'!$C$3</f>
        <v>203.82105273216439</v>
      </c>
      <c r="N8" s="25">
        <f ca="1">'NPV Reference'!C7-'NPV Reference'!$C$4</f>
        <v>1866.1064631225181</v>
      </c>
      <c r="O8" s="25">
        <f ca="1">'NPV Reference'!C7-'NPV Reference'!$C$5</f>
        <v>-255.64631008263041</v>
      </c>
      <c r="P8" s="25">
        <f ca="1">'NPV Reference'!C7-'NPV Reference'!$C$6</f>
        <v>-5.7414080432154151</v>
      </c>
      <c r="Q8" s="25"/>
      <c r="R8" s="25"/>
      <c r="S8" s="25"/>
      <c r="T8" s="25"/>
      <c r="U8" s="25"/>
      <c r="V8" s="25"/>
      <c r="W8" s="25"/>
      <c r="X8" s="25"/>
      <c r="Y8" s="107"/>
    </row>
    <row r="9" spans="1:25">
      <c r="A9" s="39">
        <v>13</v>
      </c>
      <c r="B9" s="53" t="s">
        <v>13</v>
      </c>
      <c r="C9" s="30" t="s">
        <v>67</v>
      </c>
      <c r="D9" s="30" t="s">
        <v>69</v>
      </c>
      <c r="E9" s="45" t="s">
        <v>70</v>
      </c>
      <c r="F9" s="54"/>
      <c r="G9" s="54"/>
      <c r="H9" s="54"/>
      <c r="J9" s="106">
        <v>7</v>
      </c>
      <c r="K9" s="25"/>
      <c r="L9" s="25">
        <f ca="1">'NPV Reference'!C8-'NPV Reference'!$C$2</f>
        <v>738.25404614254921</v>
      </c>
      <c r="M9" s="25">
        <f ca="1">'NPV Reference'!C8-'NPV Reference'!$C$3</f>
        <v>-148.76820410304617</v>
      </c>
      <c r="N9" s="25">
        <f ca="1">'NPV Reference'!C8-'NPV Reference'!$C$4</f>
        <v>1513.5172062873075</v>
      </c>
      <c r="O9" s="25">
        <f ca="1">'NPV Reference'!C8-'NPV Reference'!$C$5</f>
        <v>-608.23556691784097</v>
      </c>
      <c r="P9" s="25">
        <f ca="1">'NPV Reference'!C8-'NPV Reference'!$C$6</f>
        <v>-358.33066487842598</v>
      </c>
      <c r="Q9" s="25">
        <f ca="1">'NPV Reference'!C8-'NPV Reference'!$C$7</f>
        <v>-352.58925683521056</v>
      </c>
      <c r="R9" s="25"/>
      <c r="S9" s="25"/>
      <c r="T9" s="25"/>
      <c r="U9" s="25"/>
      <c r="V9" s="25"/>
      <c r="W9" s="25"/>
      <c r="X9" s="25"/>
      <c r="Y9" s="107"/>
    </row>
    <row r="10" spans="1:25" ht="15.75" thickBot="1">
      <c r="A10" s="48"/>
      <c r="B10" s="49"/>
      <c r="C10" s="58">
        <v>1297.4902946120942</v>
      </c>
      <c r="D10" s="59">
        <v>-51.959423420575149</v>
      </c>
      <c r="E10" s="60">
        <v>79.422840709040884</v>
      </c>
      <c r="F10" s="54"/>
      <c r="G10" s="54"/>
      <c r="H10" s="54"/>
      <c r="J10" s="106">
        <v>8</v>
      </c>
      <c r="K10" s="25"/>
      <c r="L10" s="25">
        <f ca="1">'NPV Reference'!C9-'NPV Reference'!$C$2</f>
        <v>783.61637265562695</v>
      </c>
      <c r="M10" s="25">
        <f ca="1">'NPV Reference'!C9-'NPV Reference'!$C$3</f>
        <v>-103.40587758996844</v>
      </c>
      <c r="N10" s="25">
        <f ca="1">'NPV Reference'!C9-'NPV Reference'!$C$4</f>
        <v>1558.8795328003853</v>
      </c>
      <c r="O10" s="25">
        <f ca="1">'NPV Reference'!C9-'NPV Reference'!$C$5</f>
        <v>-562.87324040476324</v>
      </c>
      <c r="P10" s="25">
        <f ca="1">'NPV Reference'!C9-'NPV Reference'!$C$6</f>
        <v>-312.96833836534825</v>
      </c>
      <c r="Q10" s="25">
        <f ca="1">'NPV Reference'!C9-'NPV Reference'!$C$7</f>
        <v>-307.22693032213283</v>
      </c>
      <c r="R10" s="25">
        <f ca="1">'NPV Reference'!C9-'NPV Reference'!$C$8</f>
        <v>45.362326513077733</v>
      </c>
      <c r="S10" s="25"/>
      <c r="T10" s="25"/>
      <c r="U10" s="25"/>
      <c r="V10" s="25"/>
      <c r="W10" s="25"/>
      <c r="X10" s="25"/>
      <c r="Y10" s="107"/>
    </row>
    <row r="11" spans="1:25" ht="15.75" thickBot="1">
      <c r="F11" s="26"/>
      <c r="G11" s="26"/>
      <c r="H11" s="26"/>
      <c r="J11" s="106">
        <v>9</v>
      </c>
      <c r="K11" s="25"/>
      <c r="L11" s="25">
        <f ca="1">'NPV Reference'!C10-'NPV Reference'!$C$2</f>
        <v>530.8525597666453</v>
      </c>
      <c r="M11" s="25">
        <f ca="1">'NPV Reference'!C10-'NPV Reference'!$C$3</f>
        <v>-356.16969047895009</v>
      </c>
      <c r="N11" s="25">
        <f ca="1">'NPV Reference'!C10-'NPV Reference'!$C$4</f>
        <v>1306.1157199114036</v>
      </c>
      <c r="O11" s="25">
        <f ca="1">'NPV Reference'!C10-'NPV Reference'!$C$5</f>
        <v>-815.63705329374488</v>
      </c>
      <c r="P11" s="25">
        <f ca="1">'NPV Reference'!C10-'NPV Reference'!$C$6</f>
        <v>-565.73215125432989</v>
      </c>
      <c r="Q11" s="25">
        <f ca="1">'NPV Reference'!C10-'NPV Reference'!$C$7</f>
        <v>-559.99074321111448</v>
      </c>
      <c r="R11" s="25">
        <f ca="1">'NPV Reference'!C10-'NPV Reference'!$C$8</f>
        <v>-207.40148637590391</v>
      </c>
      <c r="S11" s="25">
        <f ca="1">'NPV Reference'!C10-'NPV Reference'!$C$9</f>
        <v>-252.76381288898165</v>
      </c>
      <c r="T11" s="25"/>
      <c r="U11" s="25"/>
      <c r="V11" s="25"/>
      <c r="W11" s="25"/>
      <c r="X11" s="25"/>
      <c r="Y11" s="107"/>
    </row>
    <row r="12" spans="1:25">
      <c r="A12" s="34" t="s">
        <v>62</v>
      </c>
      <c r="B12" s="35"/>
      <c r="C12" s="35"/>
      <c r="D12" s="35"/>
      <c r="E12" s="36"/>
      <c r="F12" s="26"/>
      <c r="G12" s="26"/>
      <c r="H12" s="26"/>
      <c r="J12" s="106">
        <v>10</v>
      </c>
      <c r="K12" s="25"/>
      <c r="L12" s="25">
        <f ca="1">'NPV Reference'!C11-'NPV Reference'!$C$2</f>
        <v>805.91952252982992</v>
      </c>
      <c r="M12" s="25">
        <f ca="1">'NPV Reference'!C11-'NPV Reference'!$C$3</f>
        <v>-81.102727715765468</v>
      </c>
      <c r="N12" s="25">
        <f ca="1">'NPV Reference'!C11-'NPV Reference'!$C$4</f>
        <v>1581.1826826745882</v>
      </c>
      <c r="O12" s="25">
        <f ca="1">'NPV Reference'!C11-'NPV Reference'!$C$5</f>
        <v>-540.57009053056026</v>
      </c>
      <c r="P12" s="25">
        <f ca="1">'NPV Reference'!C11-'NPV Reference'!$C$6</f>
        <v>-290.66518849114527</v>
      </c>
      <c r="Q12" s="25">
        <f ca="1">'NPV Reference'!C11-'NPV Reference'!$C$7</f>
        <v>-284.92378044792986</v>
      </c>
      <c r="R12" s="25">
        <f ca="1">'NPV Reference'!C11-'NPV Reference'!$C$8</f>
        <v>67.665476387280705</v>
      </c>
      <c r="S12" s="25">
        <f ca="1">'NPV Reference'!C11-'NPV Reference'!$C$9</f>
        <v>22.303149874202973</v>
      </c>
      <c r="T12" s="25">
        <f ca="1">'NPV Reference'!C11-'NPV Reference'!$C$10</f>
        <v>275.06696276318462</v>
      </c>
      <c r="U12" s="25"/>
      <c r="V12" s="25"/>
      <c r="W12" s="25"/>
      <c r="X12" s="25"/>
      <c r="Y12" s="107"/>
    </row>
    <row r="13" spans="1:25">
      <c r="A13" s="37" t="s">
        <v>9</v>
      </c>
      <c r="B13" s="28" t="s">
        <v>0</v>
      </c>
      <c r="C13" s="28" t="s">
        <v>1</v>
      </c>
      <c r="D13" s="28" t="s">
        <v>4</v>
      </c>
      <c r="E13" s="38" t="s">
        <v>7</v>
      </c>
      <c r="F13" s="26"/>
      <c r="G13" s="26"/>
      <c r="H13" s="26"/>
      <c r="J13" s="106">
        <v>11</v>
      </c>
      <c r="K13" s="25"/>
      <c r="L13" s="25">
        <f ca="1">'NPV Reference'!C12-'NPV Reference'!$C$2</f>
        <v>1215.1073489307732</v>
      </c>
      <c r="M13" s="25">
        <f ca="1">'NPV Reference'!C12-'NPV Reference'!$C$3</f>
        <v>328.08509868517785</v>
      </c>
      <c r="N13" s="25">
        <f ca="1">'NPV Reference'!C12-'NPV Reference'!$C$4</f>
        <v>1990.3705090755316</v>
      </c>
      <c r="O13" s="25">
        <f ca="1">'NPV Reference'!C12-'NPV Reference'!$C$5</f>
        <v>-131.38226412961694</v>
      </c>
      <c r="P13" s="25">
        <f ca="1">'NPV Reference'!C12-'NPV Reference'!$C$6</f>
        <v>118.52263790979805</v>
      </c>
      <c r="Q13" s="25">
        <f ca="1">'NPV Reference'!C12-'NPV Reference'!$C$7</f>
        <v>124.26404595301346</v>
      </c>
      <c r="R13" s="25">
        <f ca="1">'NPV Reference'!C12-'NPV Reference'!$C$8</f>
        <v>476.85330278822403</v>
      </c>
      <c r="S13" s="25">
        <f ca="1">'NPV Reference'!C12-'NPV Reference'!$C$9</f>
        <v>431.49097627514629</v>
      </c>
      <c r="T13" s="25">
        <f ca="1">'NPV Reference'!C12-'NPV Reference'!$C$10</f>
        <v>684.25478916412794</v>
      </c>
      <c r="U13" s="25">
        <f ca="1">'NPV Reference'!C12-'NPV Reference'!$C$11</f>
        <v>409.18782640094332</v>
      </c>
      <c r="V13" s="25"/>
      <c r="W13" s="25"/>
      <c r="X13" s="25"/>
      <c r="Y13" s="107"/>
    </row>
    <row r="14" spans="1:25">
      <c r="A14" s="128">
        <v>1</v>
      </c>
      <c r="B14" s="129" t="s">
        <v>1</v>
      </c>
      <c r="C14" s="129" t="s">
        <v>59</v>
      </c>
      <c r="D14" s="129"/>
      <c r="E14" s="131"/>
      <c r="J14" s="106">
        <v>12</v>
      </c>
      <c r="K14" s="25"/>
      <c r="L14" s="25">
        <f ca="1">'NPV Reference'!C13-'NPV Reference'!$C$2</f>
        <v>1360.1075683894992</v>
      </c>
      <c r="M14" s="25">
        <f ca="1">'NPV Reference'!C13-'NPV Reference'!$C$3</f>
        <v>473.08531814390381</v>
      </c>
      <c r="N14" s="25">
        <f ca="1">'NPV Reference'!C13-'NPV Reference'!$C$4</f>
        <v>2135.3707285342575</v>
      </c>
      <c r="O14" s="25">
        <f ca="1">'NPV Reference'!C13-'NPV Reference'!$C$5</f>
        <v>13.617955329109009</v>
      </c>
      <c r="P14" s="25">
        <f ca="1">'NPV Reference'!C13-'NPV Reference'!$C$6</f>
        <v>263.522857368524</v>
      </c>
      <c r="Q14" s="25">
        <f ca="1">'NPV Reference'!C13-'NPV Reference'!$C$7</f>
        <v>269.26426541173942</v>
      </c>
      <c r="R14" s="25">
        <f ca="1">'NPV Reference'!C13-'NPV Reference'!$C$8</f>
        <v>621.85352224694998</v>
      </c>
      <c r="S14" s="25">
        <f ca="1">'NPV Reference'!C13-'NPV Reference'!$C$9</f>
        <v>576.49119573387225</v>
      </c>
      <c r="T14" s="25">
        <f ca="1">'NPV Reference'!C13-'NPV Reference'!$C$10</f>
        <v>829.25500862285389</v>
      </c>
      <c r="U14" s="25">
        <f ca="1">'NPV Reference'!C13-'NPV Reference'!$C$11</f>
        <v>554.18804585966927</v>
      </c>
      <c r="V14" s="25">
        <f ca="1">'NPV Reference'!C13-'NPV Reference'!$C$12</f>
        <v>145.00021945872595</v>
      </c>
      <c r="W14" s="25"/>
      <c r="X14" s="25"/>
      <c r="Y14" s="107"/>
    </row>
    <row r="15" spans="1:25">
      <c r="A15" s="132"/>
      <c r="B15" s="133"/>
      <c r="C15" s="133"/>
      <c r="D15" s="133"/>
      <c r="E15" s="135"/>
      <c r="J15" s="106">
        <v>13</v>
      </c>
      <c r="K15" s="25"/>
      <c r="L15" s="25">
        <f ca="1">'NPV Reference'!C14-'NPV Reference'!$C$2</f>
        <v>1294.5301896398146</v>
      </c>
      <c r="M15" s="25">
        <f ca="1">'NPV Reference'!C14-'NPV Reference'!$C$3</f>
        <v>407.50793939421919</v>
      </c>
      <c r="N15" s="25">
        <f ca="1">'NPV Reference'!C14-'NPV Reference'!$C$4</f>
        <v>2069.7933497845729</v>
      </c>
      <c r="O15" s="25">
        <f ca="1">'NPV Reference'!C14-'NPV Reference'!$C$5</f>
        <v>-51.959423420575604</v>
      </c>
      <c r="P15" s="25">
        <f ca="1">'NPV Reference'!C14-'NPV Reference'!$C$6</f>
        <v>197.94547861883939</v>
      </c>
      <c r="Q15" s="25">
        <f ca="1">'NPV Reference'!C14-'NPV Reference'!$C$7</f>
        <v>203.6868866620548</v>
      </c>
      <c r="R15" s="25">
        <f ca="1">'NPV Reference'!C14-'NPV Reference'!$C$8</f>
        <v>556.27614349726537</v>
      </c>
      <c r="S15" s="25">
        <f ca="1">'NPV Reference'!C14-'NPV Reference'!$C$9</f>
        <v>510.91381698418763</v>
      </c>
      <c r="T15" s="25">
        <f ca="1">'NPV Reference'!C14-'NPV Reference'!$C$10</f>
        <v>763.67762987316928</v>
      </c>
      <c r="U15" s="25">
        <f ca="1">'NPV Reference'!C14-'NPV Reference'!$C$11</f>
        <v>488.61066710998466</v>
      </c>
      <c r="V15" s="25">
        <f ca="1">'NPV Reference'!C14-'NPV Reference'!$C$12</f>
        <v>79.422840709041338</v>
      </c>
      <c r="W15" s="25">
        <f ca="1">'NPV Reference'!C14-'NPV Reference'!$C$13</f>
        <v>-65.577378749684613</v>
      </c>
      <c r="X15" s="25"/>
      <c r="Y15" s="107"/>
    </row>
    <row r="16" spans="1:25">
      <c r="A16" s="128">
        <v>4</v>
      </c>
      <c r="B16" s="136" t="s">
        <v>4</v>
      </c>
      <c r="C16" s="137" t="s">
        <v>65</v>
      </c>
      <c r="D16" s="137"/>
      <c r="E16" s="139"/>
      <c r="J16" s="106">
        <v>14</v>
      </c>
      <c r="K16" s="25"/>
      <c r="L16" s="25">
        <f ca="1">'NPV Reference'!C15-'NPV Reference'!$C$2</f>
        <v>1696.0133525311558</v>
      </c>
      <c r="M16" s="25">
        <f ca="1">'NPV Reference'!C15-'NPV Reference'!$C$3</f>
        <v>808.99110228556037</v>
      </c>
      <c r="N16" s="25">
        <f ca="1">'NPV Reference'!C15-'NPV Reference'!$C$4</f>
        <v>2471.2765126759141</v>
      </c>
      <c r="O16" s="25">
        <f ca="1">'NPV Reference'!C15-'NPV Reference'!$C$5</f>
        <v>349.52373947076558</v>
      </c>
      <c r="P16" s="25">
        <f ca="1">'NPV Reference'!C15-'NPV Reference'!$C$6</f>
        <v>599.42864151018057</v>
      </c>
      <c r="Q16" s="25">
        <f ca="1">'NPV Reference'!C15-'NPV Reference'!$C$7</f>
        <v>605.17004955339598</v>
      </c>
      <c r="R16" s="25">
        <f ca="1">'NPV Reference'!C15-'NPV Reference'!$C$8</f>
        <v>957.75930638860655</v>
      </c>
      <c r="S16" s="25">
        <f ca="1">'NPV Reference'!C15-'NPV Reference'!$C$9</f>
        <v>912.39697987552881</v>
      </c>
      <c r="T16" s="25">
        <f ca="1">'NPV Reference'!C15-'NPV Reference'!$C$10</f>
        <v>1165.1607927645105</v>
      </c>
      <c r="U16" s="25">
        <f ca="1">'NPV Reference'!C15-'NPV Reference'!$C$11</f>
        <v>890.09383000132584</v>
      </c>
      <c r="V16" s="25">
        <f ca="1">'NPV Reference'!C15-'NPV Reference'!$C$12</f>
        <v>480.90600360038252</v>
      </c>
      <c r="W16" s="25">
        <f ca="1">'NPV Reference'!C15-'NPV Reference'!$C$13</f>
        <v>335.90578414165657</v>
      </c>
      <c r="X16" s="25">
        <f ca="1">'NPV Reference'!C15-'NPV Reference'!$C$14</f>
        <v>401.48316289134118</v>
      </c>
      <c r="Y16" s="107"/>
    </row>
    <row r="17" spans="1:25" ht="15.75" thickBot="1">
      <c r="A17" s="132"/>
      <c r="B17" s="133"/>
      <c r="C17" s="116">
        <v>919.77096504891142</v>
      </c>
      <c r="D17" s="116"/>
      <c r="E17" s="127"/>
      <c r="J17" s="46">
        <v>15</v>
      </c>
      <c r="K17" s="47"/>
      <c r="L17" s="47">
        <f ca="1">'NPV Reference'!C16-'NPV Reference'!$C$2</f>
        <v>1426.6184377407681</v>
      </c>
      <c r="M17" s="47">
        <f ca="1">'NPV Reference'!C16-'NPV Reference'!$C$3</f>
        <v>539.59618749517267</v>
      </c>
      <c r="N17" s="47">
        <f ca="1">'NPV Reference'!C16-'NPV Reference'!$C$4</f>
        <v>2201.8815978855264</v>
      </c>
      <c r="O17" s="47">
        <f ca="1">'NPV Reference'!C16-'NPV Reference'!$C$5</f>
        <v>80.128824680377875</v>
      </c>
      <c r="P17" s="47">
        <f ca="1">'NPV Reference'!C16-'NPV Reference'!$C$6</f>
        <v>330.03372671979287</v>
      </c>
      <c r="Q17" s="47">
        <f ca="1">'NPV Reference'!C16-'NPV Reference'!$C$7</f>
        <v>335.77513476300828</v>
      </c>
      <c r="R17" s="47">
        <f ca="1">'NPV Reference'!C16-'NPV Reference'!$C$8</f>
        <v>688.36439159821884</v>
      </c>
      <c r="S17" s="47">
        <f ca="1">'NPV Reference'!C16-'NPV Reference'!$C$9</f>
        <v>643.00206508514111</v>
      </c>
      <c r="T17" s="47">
        <f ca="1">'NPV Reference'!C16-'NPV Reference'!$C$10</f>
        <v>895.76587797412276</v>
      </c>
      <c r="U17" s="47">
        <f ca="1">'NPV Reference'!C16-'NPV Reference'!$C$11</f>
        <v>620.69891521093814</v>
      </c>
      <c r="V17" s="47">
        <f ca="1">'NPV Reference'!C16-'NPV Reference'!$C$12</f>
        <v>211.51108880999482</v>
      </c>
      <c r="W17" s="47">
        <f ca="1">'NPV Reference'!C16-'NPV Reference'!$C$13</f>
        <v>66.510869351268866</v>
      </c>
      <c r="X17" s="47">
        <f ca="1">'NPV Reference'!C16-'NPV Reference'!$C$14</f>
        <v>132.08824810095348</v>
      </c>
      <c r="Y17" s="108">
        <f ca="1">'NPV Reference'!C16-'NPV Reference'!$C$15</f>
        <v>-269.3949147903877</v>
      </c>
    </row>
    <row r="18" spans="1:25">
      <c r="A18" s="128">
        <v>11</v>
      </c>
      <c r="B18" s="136" t="s">
        <v>7</v>
      </c>
      <c r="C18" s="137" t="s">
        <v>66</v>
      </c>
      <c r="D18" s="137" t="s">
        <v>68</v>
      </c>
      <c r="E18" s="139"/>
    </row>
    <row r="19" spans="1:25">
      <c r="A19" s="132"/>
      <c r="B19" s="133"/>
      <c r="C19" s="116">
        <v>266.64880951800797</v>
      </c>
      <c r="D19" s="116">
        <v>-653.12215553090346</v>
      </c>
      <c r="E19" s="127"/>
      <c r="J19" s="23" t="s">
        <v>62</v>
      </c>
    </row>
    <row r="20" spans="1:25">
      <c r="A20" s="128">
        <v>13</v>
      </c>
      <c r="B20" s="136" t="s">
        <v>13</v>
      </c>
      <c r="C20" s="137" t="s">
        <v>67</v>
      </c>
      <c r="D20" s="137" t="s">
        <v>69</v>
      </c>
      <c r="E20" s="139" t="s">
        <v>70</v>
      </c>
      <c r="J20" s="23" t="s">
        <v>9</v>
      </c>
      <c r="L20" s="23">
        <v>1</v>
      </c>
      <c r="M20" s="23">
        <v>2</v>
      </c>
      <c r="N20" s="23">
        <v>3</v>
      </c>
      <c r="O20" s="23">
        <v>4</v>
      </c>
      <c r="P20" s="23">
        <v>5</v>
      </c>
      <c r="Q20" s="23">
        <v>6</v>
      </c>
      <c r="R20" s="23">
        <v>7</v>
      </c>
      <c r="S20" s="23">
        <v>8</v>
      </c>
      <c r="T20" s="23">
        <v>9</v>
      </c>
      <c r="U20" s="23">
        <v>10</v>
      </c>
      <c r="V20" s="23">
        <v>11</v>
      </c>
      <c r="W20" s="23">
        <v>12</v>
      </c>
      <c r="X20" s="23">
        <v>13</v>
      </c>
      <c r="Y20" s="23">
        <v>14</v>
      </c>
    </row>
    <row r="21" spans="1:25" ht="15.75" thickBot="1">
      <c r="A21" s="147"/>
      <c r="B21" s="148"/>
      <c r="C21" s="117">
        <v>377.43768402382602</v>
      </c>
      <c r="D21" s="117">
        <v>-542.3332810250854</v>
      </c>
      <c r="E21" s="118">
        <v>110.78887450581806</v>
      </c>
      <c r="J21" s="23">
        <v>1</v>
      </c>
    </row>
    <row r="22" spans="1:25" ht="15.75" thickBot="1">
      <c r="J22" s="23">
        <v>2</v>
      </c>
      <c r="L22" s="23">
        <f ca="1">'NPV Reference'!D3-'NPV Reference'!$D$2</f>
        <v>477.44155826673386</v>
      </c>
    </row>
    <row r="23" spans="1:25">
      <c r="A23" s="34" t="s">
        <v>63</v>
      </c>
      <c r="B23" s="35"/>
      <c r="C23" s="35"/>
      <c r="D23" s="35"/>
      <c r="E23" s="36"/>
      <c r="J23" s="23">
        <v>3</v>
      </c>
      <c r="L23" s="23">
        <f ca="1">'NPV Reference'!D4-'NPV Reference'!$D$2</f>
        <v>-844.80095790044379</v>
      </c>
      <c r="M23" s="23">
        <f ca="1">'NPV Reference'!D4-'NPV Reference'!$D$3</f>
        <v>-1322.2425161671777</v>
      </c>
    </row>
    <row r="24" spans="1:25">
      <c r="A24" s="37" t="s">
        <v>9</v>
      </c>
      <c r="B24" s="28" t="s">
        <v>0</v>
      </c>
      <c r="C24" s="28" t="s">
        <v>1</v>
      </c>
      <c r="D24" s="28" t="s">
        <v>4</v>
      </c>
      <c r="E24" s="38" t="s">
        <v>7</v>
      </c>
      <c r="J24" s="23">
        <v>4</v>
      </c>
      <c r="L24" s="23">
        <f ca="1">'NPV Reference'!D5-'NPV Reference'!$D$2</f>
        <v>916.81086007663453</v>
      </c>
      <c r="M24" s="23">
        <f ca="1">'NPV Reference'!D5-'NPV Reference'!$D$3</f>
        <v>439.36930180990066</v>
      </c>
      <c r="N24" s="23">
        <f ca="1">'NPV Reference'!D5-'NPV Reference'!$D$4</f>
        <v>1761.6118179770783</v>
      </c>
    </row>
    <row r="25" spans="1:25">
      <c r="A25" s="128">
        <v>1</v>
      </c>
      <c r="B25" s="129" t="s">
        <v>1</v>
      </c>
      <c r="C25" s="129" t="s">
        <v>59</v>
      </c>
      <c r="D25" s="129"/>
      <c r="E25" s="131"/>
      <c r="J25" s="23">
        <v>5</v>
      </c>
      <c r="L25" s="23">
        <f ca="1">'NPV Reference'!D6-'NPV Reference'!$D$2</f>
        <v>694.30524308594158</v>
      </c>
      <c r="M25" s="23">
        <f ca="1">'NPV Reference'!D6-'NPV Reference'!$D$3</f>
        <v>216.86368481920772</v>
      </c>
      <c r="N25" s="23">
        <f ca="1">'NPV Reference'!D6-'NPV Reference'!$D$4</f>
        <v>1539.1062009863854</v>
      </c>
      <c r="O25" s="23">
        <f ca="1">'NPV Reference'!D6-'NPV Reference'!$D$5</f>
        <v>-222.50561699069294</v>
      </c>
    </row>
    <row r="26" spans="1:25">
      <c r="A26" s="132"/>
      <c r="B26" s="133"/>
      <c r="C26" s="133"/>
      <c r="D26" s="133"/>
      <c r="E26" s="135"/>
      <c r="J26" s="23">
        <v>6</v>
      </c>
      <c r="L26" s="23">
        <f ca="1">'NPV Reference'!D7-'NPV Reference'!$D$2</f>
        <v>657.19820317294352</v>
      </c>
      <c r="M26" s="23">
        <f ca="1">'NPV Reference'!D7-'NPV Reference'!$D$3</f>
        <v>179.75664490620966</v>
      </c>
      <c r="N26" s="23">
        <f ca="1">'NPV Reference'!D7-'NPV Reference'!$D$4</f>
        <v>1501.9991610733873</v>
      </c>
      <c r="O26" s="23">
        <f ca="1">'NPV Reference'!D7-'NPV Reference'!$D$5</f>
        <v>-259.612656903691</v>
      </c>
      <c r="P26" s="23">
        <f ca="1">'NPV Reference'!D7-'NPV Reference'!$D$6</f>
        <v>-37.107039912998061</v>
      </c>
    </row>
    <row r="27" spans="1:25">
      <c r="A27" s="128">
        <v>4</v>
      </c>
      <c r="B27" s="136" t="s">
        <v>4</v>
      </c>
      <c r="C27" s="137" t="s">
        <v>65</v>
      </c>
      <c r="D27" s="137"/>
      <c r="E27" s="139"/>
      <c r="J27" s="23">
        <v>7</v>
      </c>
      <c r="L27" s="23">
        <f ca="1">'NPV Reference'!D8-'NPV Reference'!$D$2</f>
        <v>178.08245985894519</v>
      </c>
      <c r="M27" s="23">
        <f ca="1">'NPV Reference'!D8-'NPV Reference'!$D$3</f>
        <v>-299.35909840778868</v>
      </c>
      <c r="N27" s="23">
        <f ca="1">'NPV Reference'!D8-'NPV Reference'!$D$4</f>
        <v>1022.883417759389</v>
      </c>
      <c r="O27" s="23">
        <f ca="1">'NPV Reference'!D8-'NPV Reference'!$D$5</f>
        <v>-738.72840021768934</v>
      </c>
      <c r="P27" s="23">
        <f ca="1">'NPV Reference'!D8-'NPV Reference'!$D$6</f>
        <v>-516.2227832269964</v>
      </c>
      <c r="Q27" s="23">
        <f ca="1">'NPV Reference'!D8-'NPV Reference'!$D$7</f>
        <v>-479.11574331399834</v>
      </c>
    </row>
    <row r="28" spans="1:25">
      <c r="A28" s="132"/>
      <c r="B28" s="133"/>
      <c r="C28" s="116">
        <v>257.25106555896014</v>
      </c>
      <c r="D28" s="116"/>
      <c r="E28" s="127"/>
      <c r="J28" s="23">
        <v>8</v>
      </c>
      <c r="L28" s="23">
        <f ca="1">'NPV Reference'!D9-'NPV Reference'!$D$2</f>
        <v>174.23120046576423</v>
      </c>
      <c r="M28" s="23">
        <f ca="1">'NPV Reference'!D9-'NPV Reference'!$D$3</f>
        <v>-303.21035780096963</v>
      </c>
      <c r="N28" s="23">
        <f ca="1">'NPV Reference'!D9-'NPV Reference'!$D$4</f>
        <v>1019.032158366208</v>
      </c>
      <c r="O28" s="23">
        <f ca="1">'NPV Reference'!D9-'NPV Reference'!$D$5</f>
        <v>-742.57965961087029</v>
      </c>
      <c r="P28" s="23">
        <f ca="1">'NPV Reference'!D9-'NPV Reference'!$D$6</f>
        <v>-520.07404262017735</v>
      </c>
      <c r="Q28" s="23">
        <f ca="1">'NPV Reference'!D9-'NPV Reference'!$D$7</f>
        <v>-482.96700270717929</v>
      </c>
      <c r="R28" s="23">
        <f ca="1">'NPV Reference'!D9-'NPV Reference'!$D$8</f>
        <v>-3.8512593931809533</v>
      </c>
    </row>
    <row r="29" spans="1:25">
      <c r="A29" s="128">
        <v>11</v>
      </c>
      <c r="B29" s="136" t="s">
        <v>7</v>
      </c>
      <c r="C29" s="137" t="s">
        <v>66</v>
      </c>
      <c r="D29" s="137" t="s">
        <v>68</v>
      </c>
      <c r="E29" s="139"/>
      <c r="J29" s="23">
        <v>9</v>
      </c>
      <c r="L29" s="23">
        <f ca="1">'NPV Reference'!D10-'NPV Reference'!$D$2</f>
        <v>-62.083074475092872</v>
      </c>
      <c r="M29" s="23">
        <f ca="1">'NPV Reference'!D10-'NPV Reference'!$D$3</f>
        <v>-539.52463274182674</v>
      </c>
      <c r="N29" s="23">
        <f ca="1">'NPV Reference'!D10-'NPV Reference'!$D$4</f>
        <v>782.71788342535092</v>
      </c>
      <c r="O29" s="23">
        <f ca="1">'NPV Reference'!D10-'NPV Reference'!$D$5</f>
        <v>-978.8939345517274</v>
      </c>
      <c r="P29" s="23">
        <f ca="1">'NPV Reference'!D10-'NPV Reference'!$D$6</f>
        <v>-756.38831756103446</v>
      </c>
      <c r="Q29" s="23">
        <f ca="1">'NPV Reference'!D10-'NPV Reference'!$D$7</f>
        <v>-719.28127764803639</v>
      </c>
      <c r="R29" s="23">
        <f ca="1">'NPV Reference'!D10-'NPV Reference'!$D$8</f>
        <v>-240.16553433403806</v>
      </c>
      <c r="S29" s="23">
        <f ca="1">'NPV Reference'!D10-'NPV Reference'!$D$9</f>
        <v>-236.3142749408571</v>
      </c>
    </row>
    <row r="30" spans="1:25">
      <c r="A30" s="132"/>
      <c r="B30" s="133"/>
      <c r="C30" s="116">
        <v>-1084.0547754438703</v>
      </c>
      <c r="D30" s="116">
        <v>-1341.3058410028304</v>
      </c>
      <c r="E30" s="127"/>
      <c r="J30" s="23">
        <v>10</v>
      </c>
      <c r="L30" s="23">
        <f ca="1">'NPV Reference'!D11-'NPV Reference'!$D$2</f>
        <v>-111.6034388071771</v>
      </c>
      <c r="M30" s="23">
        <f ca="1">'NPV Reference'!D11-'NPV Reference'!$D$3</f>
        <v>-589.04499707391096</v>
      </c>
      <c r="N30" s="23">
        <f ca="1">'NPV Reference'!D11-'NPV Reference'!$D$4</f>
        <v>733.19751909326669</v>
      </c>
      <c r="O30" s="23">
        <f ca="1">'NPV Reference'!D11-'NPV Reference'!$D$5</f>
        <v>-1028.4142988838116</v>
      </c>
      <c r="P30" s="23">
        <f ca="1">'NPV Reference'!D11-'NPV Reference'!$D$6</f>
        <v>-805.90868189311868</v>
      </c>
      <c r="Q30" s="23">
        <f ca="1">'NPV Reference'!D11-'NPV Reference'!$D$7</f>
        <v>-768.80164198012062</v>
      </c>
      <c r="R30" s="23">
        <f ca="1">'NPV Reference'!D11-'NPV Reference'!$D$8</f>
        <v>-289.68589866612228</v>
      </c>
      <c r="S30" s="23">
        <f ca="1">'NPV Reference'!D11-'NPV Reference'!$D$9</f>
        <v>-285.83463927294133</v>
      </c>
      <c r="T30" s="23">
        <f ca="1">'NPV Reference'!D11-'NPV Reference'!$D$10</f>
        <v>-49.520364332084227</v>
      </c>
    </row>
    <row r="31" spans="1:25">
      <c r="A31" s="128">
        <v>13</v>
      </c>
      <c r="B31" s="136" t="s">
        <v>13</v>
      </c>
      <c r="C31" s="137" t="s">
        <v>67</v>
      </c>
      <c r="D31" s="137" t="s">
        <v>69</v>
      </c>
      <c r="E31" s="139" t="s">
        <v>70</v>
      </c>
      <c r="J31" s="23">
        <v>11</v>
      </c>
      <c r="L31" s="23">
        <f ca="1">'NPV Reference'!D12-'NPV Reference'!$D$2</f>
        <v>263.68870454573198</v>
      </c>
      <c r="M31" s="23">
        <f ca="1">'NPV Reference'!D12-'NPV Reference'!$D$3</f>
        <v>-213.75285372100188</v>
      </c>
      <c r="N31" s="23">
        <f ca="1">'NPV Reference'!D12-'NPV Reference'!$D$4</f>
        <v>1108.4896624461758</v>
      </c>
      <c r="O31" s="23">
        <f ca="1">'NPV Reference'!D12-'NPV Reference'!$D$5</f>
        <v>-653.12215553090255</v>
      </c>
      <c r="P31" s="23">
        <f ca="1">'NPV Reference'!D12-'NPV Reference'!$D$6</f>
        <v>-430.6165385402096</v>
      </c>
      <c r="Q31" s="23">
        <f ca="1">'NPV Reference'!D12-'NPV Reference'!$D$7</f>
        <v>-393.50949862721154</v>
      </c>
      <c r="R31" s="23">
        <f ca="1">'NPV Reference'!D12-'NPV Reference'!$D$8</f>
        <v>85.606244686786795</v>
      </c>
      <c r="S31" s="23">
        <f ca="1">'NPV Reference'!D12-'NPV Reference'!$D$9</f>
        <v>89.457504079967748</v>
      </c>
      <c r="T31" s="23">
        <f ca="1">'NPV Reference'!D12-'NPV Reference'!$D$10</f>
        <v>325.77177902082485</v>
      </c>
      <c r="U31" s="23">
        <f ca="1">'NPV Reference'!D12-'NPV Reference'!$D$11</f>
        <v>375.29214335290908</v>
      </c>
    </row>
    <row r="32" spans="1:25" ht="15.75" thickBot="1">
      <c r="A32" s="147"/>
      <c r="B32" s="148"/>
      <c r="C32" s="117">
        <v>-1016.3881532199457</v>
      </c>
      <c r="D32" s="117">
        <v>-1273.6392187789058</v>
      </c>
      <c r="E32" s="118">
        <v>67.666622223924605</v>
      </c>
      <c r="J32" s="23">
        <v>12</v>
      </c>
      <c r="L32" s="23">
        <f ca="1">'NPV Reference'!D13-'NPV Reference'!$D$2</f>
        <v>365.39433341887616</v>
      </c>
      <c r="M32" s="23">
        <f ca="1">'NPV Reference'!D13-'NPV Reference'!$D$3</f>
        <v>-112.04722484785771</v>
      </c>
      <c r="N32" s="23">
        <f ca="1">'NPV Reference'!D13-'NPV Reference'!$D$4</f>
        <v>1210.1952913193199</v>
      </c>
      <c r="O32" s="23">
        <f ca="1">'NPV Reference'!D13-'NPV Reference'!$D$5</f>
        <v>-551.41652665775837</v>
      </c>
      <c r="P32" s="23">
        <f ca="1">'NPV Reference'!D13-'NPV Reference'!$D$6</f>
        <v>-328.91090966706543</v>
      </c>
      <c r="Q32" s="23">
        <f ca="1">'NPV Reference'!D13-'NPV Reference'!$D$7</f>
        <v>-291.80386975406736</v>
      </c>
      <c r="R32" s="23">
        <f ca="1">'NPV Reference'!D13-'NPV Reference'!$D$8</f>
        <v>187.31187355993097</v>
      </c>
      <c r="S32" s="23">
        <f ca="1">'NPV Reference'!D13-'NPV Reference'!$D$9</f>
        <v>191.16313295311193</v>
      </c>
      <c r="T32" s="23">
        <f ca="1">'NPV Reference'!D13-'NPV Reference'!$D$10</f>
        <v>427.47740789396903</v>
      </c>
      <c r="U32" s="23">
        <f ca="1">'NPV Reference'!D13-'NPV Reference'!$D$11</f>
        <v>476.99777222605326</v>
      </c>
      <c r="V32" s="23">
        <f ca="1">'NPV Reference'!D13-'NPV Reference'!$D$12</f>
        <v>101.70562887314418</v>
      </c>
    </row>
    <row r="33" spans="1:25" ht="15.75" thickBot="1">
      <c r="J33" s="23">
        <v>13</v>
      </c>
      <c r="L33" s="23">
        <f ca="1">'NPV Reference'!D14-'NPV Reference'!$D$2</f>
        <v>374.4775790515514</v>
      </c>
      <c r="M33" s="23">
        <f ca="1">'NPV Reference'!D14-'NPV Reference'!$D$3</f>
        <v>-102.96397921518246</v>
      </c>
      <c r="N33" s="23">
        <f ca="1">'NPV Reference'!D14-'NPV Reference'!$D$4</f>
        <v>1219.2785369519952</v>
      </c>
      <c r="O33" s="23">
        <f ca="1">'NPV Reference'!D14-'NPV Reference'!$D$5</f>
        <v>-542.33328102508312</v>
      </c>
      <c r="P33" s="23">
        <f ca="1">'NPV Reference'!D14-'NPV Reference'!$D$6</f>
        <v>-319.82766403439018</v>
      </c>
      <c r="Q33" s="23">
        <f ca="1">'NPV Reference'!D14-'NPV Reference'!$D$7</f>
        <v>-282.72062412139212</v>
      </c>
      <c r="R33" s="23">
        <f ca="1">'NPV Reference'!D14-'NPV Reference'!$D$8</f>
        <v>196.39511919260622</v>
      </c>
      <c r="S33" s="23">
        <f ca="1">'NPV Reference'!D14-'NPV Reference'!$D$9</f>
        <v>200.24637858578717</v>
      </c>
      <c r="T33" s="23">
        <f ca="1">'NPV Reference'!D14-'NPV Reference'!$D$10</f>
        <v>436.56065352664427</v>
      </c>
      <c r="U33" s="23">
        <f ca="1">'NPV Reference'!D14-'NPV Reference'!$D$11</f>
        <v>486.0810178587285</v>
      </c>
      <c r="V33" s="23">
        <f ca="1">'NPV Reference'!D14-'NPV Reference'!$D$12</f>
        <v>110.78887450581942</v>
      </c>
      <c r="W33" s="23">
        <f ca="1">'NPV Reference'!D14-'NPV Reference'!$D$13</f>
        <v>9.0832456326752435</v>
      </c>
    </row>
    <row r="34" spans="1:25">
      <c r="A34" s="34" t="s">
        <v>64</v>
      </c>
      <c r="B34" s="35"/>
      <c r="C34" s="35"/>
      <c r="D34" s="35"/>
      <c r="E34" s="36"/>
      <c r="J34" s="23">
        <v>14</v>
      </c>
      <c r="L34" s="23">
        <f ca="1">'NPV Reference'!D15-'NPV Reference'!$D$2</f>
        <v>713.60884334305001</v>
      </c>
      <c r="M34" s="23">
        <f ca="1">'NPV Reference'!D15-'NPV Reference'!$D$3</f>
        <v>236.16728507631615</v>
      </c>
      <c r="N34" s="23">
        <f ca="1">'NPV Reference'!D15-'NPV Reference'!$D$4</f>
        <v>1558.4098012434938</v>
      </c>
      <c r="O34" s="23">
        <f ca="1">'NPV Reference'!D15-'NPV Reference'!$D$5</f>
        <v>-203.20201673358451</v>
      </c>
      <c r="P34" s="23">
        <f ca="1">'NPV Reference'!D15-'NPV Reference'!$D$6</f>
        <v>19.303600257108428</v>
      </c>
      <c r="Q34" s="23">
        <f ca="1">'NPV Reference'!D15-'NPV Reference'!$D$7</f>
        <v>56.41064017010649</v>
      </c>
      <c r="R34" s="23">
        <f ca="1">'NPV Reference'!D15-'NPV Reference'!$D$8</f>
        <v>535.52638348410483</v>
      </c>
      <c r="S34" s="23">
        <f ca="1">'NPV Reference'!D15-'NPV Reference'!$D$9</f>
        <v>539.37764287728578</v>
      </c>
      <c r="T34" s="23">
        <f ca="1">'NPV Reference'!D15-'NPV Reference'!$D$10</f>
        <v>775.69191781814288</v>
      </c>
      <c r="U34" s="23">
        <f ca="1">'NPV Reference'!D15-'NPV Reference'!$D$11</f>
        <v>825.21228215022711</v>
      </c>
      <c r="V34" s="23">
        <f ca="1">'NPV Reference'!D15-'NPV Reference'!$D$12</f>
        <v>449.92013879731803</v>
      </c>
      <c r="W34" s="23">
        <f ca="1">'NPV Reference'!D15-'NPV Reference'!$D$13</f>
        <v>348.21450992417385</v>
      </c>
      <c r="X34" s="23">
        <f ca="1">'NPV Reference'!D15-'NPV Reference'!$D$14</f>
        <v>339.13126429149861</v>
      </c>
    </row>
    <row r="35" spans="1:25">
      <c r="A35" s="37" t="s">
        <v>9</v>
      </c>
      <c r="B35" s="28" t="s">
        <v>0</v>
      </c>
      <c r="C35" s="28" t="s">
        <v>1</v>
      </c>
      <c r="D35" s="28" t="s">
        <v>4</v>
      </c>
      <c r="E35" s="38" t="s">
        <v>7</v>
      </c>
      <c r="J35" s="23">
        <v>15</v>
      </c>
      <c r="L35" s="23">
        <f ca="1">'NPV Reference'!D16-'NPV Reference'!$D$2</f>
        <v>445.22077572187482</v>
      </c>
      <c r="M35" s="23">
        <f ca="1">'NPV Reference'!D16-'NPV Reference'!$D$3</f>
        <v>-32.220782544859048</v>
      </c>
      <c r="N35" s="23">
        <f ca="1">'NPV Reference'!D16-'NPV Reference'!$D$4</f>
        <v>1290.0217336223186</v>
      </c>
      <c r="O35" s="23">
        <f ca="1">'NPV Reference'!D16-'NPV Reference'!$D$5</f>
        <v>-471.59008435475971</v>
      </c>
      <c r="P35" s="23">
        <f ca="1">'NPV Reference'!D16-'NPV Reference'!$D$6</f>
        <v>-249.08446736406677</v>
      </c>
      <c r="Q35" s="23">
        <f ca="1">'NPV Reference'!D16-'NPV Reference'!$D$7</f>
        <v>-211.97742745106871</v>
      </c>
      <c r="R35" s="23">
        <f ca="1">'NPV Reference'!D16-'NPV Reference'!$D$8</f>
        <v>267.13831586292963</v>
      </c>
      <c r="S35" s="23">
        <f ca="1">'NPV Reference'!D16-'NPV Reference'!$D$9</f>
        <v>270.98957525611058</v>
      </c>
      <c r="T35" s="23">
        <f ca="1">'NPV Reference'!D16-'NPV Reference'!$D$10</f>
        <v>507.30385019696769</v>
      </c>
      <c r="U35" s="23">
        <f ca="1">'NPV Reference'!D16-'NPV Reference'!$D$11</f>
        <v>556.82421452905191</v>
      </c>
      <c r="V35" s="23">
        <f ca="1">'NPV Reference'!D16-'NPV Reference'!$D$12</f>
        <v>181.53207117614284</v>
      </c>
      <c r="W35" s="23">
        <f ca="1">'NPV Reference'!D16-'NPV Reference'!$D$13</f>
        <v>79.826442302998657</v>
      </c>
      <c r="X35" s="23">
        <f ca="1">'NPV Reference'!D16-'NPV Reference'!$D$14</f>
        <v>70.743196670323414</v>
      </c>
      <c r="Y35" s="23">
        <f ca="1">'NPV Reference'!D16-'NPV Reference'!$D$15</f>
        <v>-268.3880676211752</v>
      </c>
    </row>
    <row r="36" spans="1:25">
      <c r="A36" s="128">
        <v>1</v>
      </c>
      <c r="B36" s="129" t="s">
        <v>1</v>
      </c>
      <c r="C36" s="129" t="s">
        <v>59</v>
      </c>
      <c r="D36" s="129"/>
      <c r="E36" s="131"/>
    </row>
    <row r="37" spans="1:25">
      <c r="A37" s="132"/>
      <c r="B37" s="133"/>
      <c r="C37" s="133"/>
      <c r="D37" s="133"/>
      <c r="E37" s="135"/>
      <c r="J37" s="23" t="s">
        <v>63</v>
      </c>
    </row>
    <row r="38" spans="1:25">
      <c r="A38" s="128">
        <v>4</v>
      </c>
      <c r="B38" s="136" t="s">
        <v>4</v>
      </c>
      <c r="C38" s="137" t="s">
        <v>65</v>
      </c>
      <c r="D38" s="137"/>
      <c r="E38" s="139"/>
      <c r="J38" s="23" t="s">
        <v>9</v>
      </c>
      <c r="L38" s="23">
        <v>1</v>
      </c>
      <c r="M38" s="23">
        <v>2</v>
      </c>
      <c r="N38" s="23">
        <v>3</v>
      </c>
      <c r="O38" s="23">
        <v>4</v>
      </c>
      <c r="P38" s="23">
        <v>5</v>
      </c>
      <c r="Q38" s="23">
        <v>6</v>
      </c>
      <c r="R38" s="23">
        <v>7</v>
      </c>
      <c r="S38" s="23">
        <v>8</v>
      </c>
      <c r="T38" s="23">
        <v>9</v>
      </c>
      <c r="U38" s="23">
        <v>10</v>
      </c>
      <c r="V38" s="23">
        <v>11</v>
      </c>
      <c r="W38" s="23">
        <v>12</v>
      </c>
      <c r="X38" s="23">
        <v>13</v>
      </c>
      <c r="Y38" s="23">
        <v>14</v>
      </c>
    </row>
    <row r="39" spans="1:25">
      <c r="A39" s="132"/>
      <c r="B39" s="133"/>
      <c r="C39" s="116">
        <v>-1072.5421673047015</v>
      </c>
      <c r="D39" s="116"/>
      <c r="E39" s="127"/>
      <c r="J39" s="23">
        <v>1</v>
      </c>
    </row>
    <row r="40" spans="1:25">
      <c r="A40" s="128">
        <v>11</v>
      </c>
      <c r="B40" s="136" t="s">
        <v>7</v>
      </c>
      <c r="C40" s="137" t="s">
        <v>66</v>
      </c>
      <c r="D40" s="137" t="s">
        <v>68</v>
      </c>
      <c r="E40" s="139"/>
      <c r="J40" s="23">
        <v>2</v>
      </c>
      <c r="L40" s="23">
        <f ca="1">'NPV Reference'!E3-'NPV Reference'!$E$2</f>
        <v>-190.93271854057139</v>
      </c>
    </row>
    <row r="41" spans="1:25">
      <c r="A41" s="132"/>
      <c r="B41" s="133"/>
      <c r="C41" s="116">
        <v>-4038.318581143425</v>
      </c>
      <c r="D41" s="116">
        <v>-2965.7764138387238</v>
      </c>
      <c r="E41" s="127"/>
      <c r="J41" s="23">
        <v>3</v>
      </c>
      <c r="L41" s="23">
        <f ca="1">'NPV Reference'!E4-'NPV Reference'!$E$2</f>
        <v>-908.41861531400127</v>
      </c>
      <c r="M41" s="23">
        <f ca="1">'NPV Reference'!E4-'NPV Reference'!$E$3</f>
        <v>-717.48589677342989</v>
      </c>
    </row>
    <row r="42" spans="1:25">
      <c r="A42" s="128">
        <v>13</v>
      </c>
      <c r="B42" s="136" t="s">
        <v>13</v>
      </c>
      <c r="C42" s="137" t="s">
        <v>67</v>
      </c>
      <c r="D42" s="137" t="s">
        <v>69</v>
      </c>
      <c r="E42" s="139" t="s">
        <v>70</v>
      </c>
      <c r="J42" s="23">
        <v>4</v>
      </c>
      <c r="L42" s="23">
        <f ca="1">'NPV Reference'!E5-'NPV Reference'!$E$2</f>
        <v>254.29096058668506</v>
      </c>
      <c r="M42" s="23">
        <f ca="1">'NPV Reference'!E5-'NPV Reference'!$E$3</f>
        <v>445.22367912725645</v>
      </c>
      <c r="N42" s="23">
        <f ca="1">'NPV Reference'!E5-'NPV Reference'!$E$4</f>
        <v>1162.7095759006863</v>
      </c>
    </row>
    <row r="43" spans="1:25" ht="15.75" thickBot="1">
      <c r="A43" s="147"/>
      <c r="B43" s="148"/>
      <c r="C43" s="117">
        <v>-3895.577334227843</v>
      </c>
      <c r="D43" s="117">
        <v>-2823.0351669231413</v>
      </c>
      <c r="E43" s="118">
        <v>142.741246915582</v>
      </c>
      <c r="J43" s="23">
        <v>5</v>
      </c>
      <c r="L43" s="23">
        <f ca="1">'NPV Reference'!E6-'NPV Reference'!$E$2</f>
        <v>161.08331785015343</v>
      </c>
      <c r="M43" s="23">
        <f ca="1">'NPV Reference'!E6-'NPV Reference'!$E$3</f>
        <v>352.01603639072482</v>
      </c>
      <c r="N43" s="23">
        <f ca="1">'NPV Reference'!E6-'NPV Reference'!$E$4</f>
        <v>1069.5019331641547</v>
      </c>
      <c r="O43" s="23">
        <f ca="1">'NPV Reference'!E6-'NPV Reference'!$E$5</f>
        <v>-93.207642736531625</v>
      </c>
    </row>
    <row r="44" spans="1:25">
      <c r="J44" s="23">
        <v>6</v>
      </c>
      <c r="L44" s="23">
        <f ca="1">'NPV Reference'!E7-'NPV Reference'!$E$2</f>
        <v>-20.532528146851746</v>
      </c>
      <c r="M44" s="23">
        <f ca="1">'NPV Reference'!E7-'NPV Reference'!$E$3</f>
        <v>170.40019039371964</v>
      </c>
      <c r="N44" s="23">
        <f ca="1">'NPV Reference'!E7-'NPV Reference'!$E$4</f>
        <v>887.88608716714953</v>
      </c>
      <c r="O44" s="23">
        <f ca="1">'NPV Reference'!E7-'NPV Reference'!$E$5</f>
        <v>-274.82348873353681</v>
      </c>
      <c r="P44" s="23">
        <f ca="1">'NPV Reference'!E7-'NPV Reference'!$E$6</f>
        <v>-181.61584599700518</v>
      </c>
    </row>
    <row r="45" spans="1:25">
      <c r="J45" s="23">
        <v>7</v>
      </c>
      <c r="L45" s="23">
        <f ca="1">'NPV Reference'!E8-'NPV Reference'!$E$2</f>
        <v>-686.13204220705984</v>
      </c>
      <c r="M45" s="23">
        <f ca="1">'NPV Reference'!E8-'NPV Reference'!$E$3</f>
        <v>-495.19932366648845</v>
      </c>
      <c r="N45" s="23">
        <f ca="1">'NPV Reference'!E8-'NPV Reference'!$E$4</f>
        <v>222.28657310694143</v>
      </c>
      <c r="O45" s="23">
        <f ca="1">'NPV Reference'!E8-'NPV Reference'!$E$5</f>
        <v>-940.4230027937449</v>
      </c>
      <c r="P45" s="23">
        <f ca="1">'NPV Reference'!E8-'NPV Reference'!$E$6</f>
        <v>-847.21536005721327</v>
      </c>
      <c r="Q45" s="23">
        <f ca="1">'NPV Reference'!E8-'NPV Reference'!$E$7</f>
        <v>-665.59951406020809</v>
      </c>
    </row>
    <row r="46" spans="1:25">
      <c r="J46" s="23">
        <v>8</v>
      </c>
      <c r="L46" s="23">
        <f ca="1">'NPV Reference'!E9-'NPV Reference'!$E$2</f>
        <v>-716.41227733106007</v>
      </c>
      <c r="M46" s="23">
        <f ca="1">'NPV Reference'!E9-'NPV Reference'!$E$3</f>
        <v>-525.47955879048868</v>
      </c>
      <c r="N46" s="23">
        <f ca="1">'NPV Reference'!E9-'NPV Reference'!$E$4</f>
        <v>192.0063379829412</v>
      </c>
      <c r="O46" s="23">
        <f ca="1">'NPV Reference'!E9-'NPV Reference'!$E$5</f>
        <v>-970.70323791774513</v>
      </c>
      <c r="P46" s="23">
        <f ca="1">'NPV Reference'!E9-'NPV Reference'!$E$6</f>
        <v>-877.4955951812135</v>
      </c>
      <c r="Q46" s="23">
        <f ca="1">'NPV Reference'!E9-'NPV Reference'!$E$7</f>
        <v>-695.87974918420832</v>
      </c>
      <c r="R46" s="23">
        <f ca="1">'NPV Reference'!E9-'NPV Reference'!$E$8</f>
        <v>-30.280235124000228</v>
      </c>
    </row>
    <row r="47" spans="1:25">
      <c r="J47" s="23">
        <v>9</v>
      </c>
      <c r="L47" s="23">
        <f ca="1">'NPV Reference'!E10-'NPV Reference'!$E$2</f>
        <v>-1031.4906479831966</v>
      </c>
      <c r="M47" s="23">
        <f ca="1">'NPV Reference'!E10-'NPV Reference'!$E$3</f>
        <v>-840.55792944262521</v>
      </c>
      <c r="N47" s="23">
        <f ca="1">'NPV Reference'!E10-'NPV Reference'!$E$4</f>
        <v>-123.07203266919532</v>
      </c>
      <c r="O47" s="23">
        <f ca="1">'NPV Reference'!E10-'NPV Reference'!$E$5</f>
        <v>-1285.7816085698817</v>
      </c>
      <c r="P47" s="23">
        <f ca="1">'NPV Reference'!E10-'NPV Reference'!$E$6</f>
        <v>-1192.57396583335</v>
      </c>
      <c r="Q47" s="23">
        <f ca="1">'NPV Reference'!E10-'NPV Reference'!$E$7</f>
        <v>-1010.9581198363448</v>
      </c>
      <c r="R47" s="23">
        <f ca="1">'NPV Reference'!E10-'NPV Reference'!$E$8</f>
        <v>-345.35860577613676</v>
      </c>
      <c r="S47" s="23">
        <f ca="1">'NPV Reference'!E10-'NPV Reference'!$E$9</f>
        <v>-315.07837065213653</v>
      </c>
    </row>
    <row r="48" spans="1:25">
      <c r="J48" s="23">
        <v>10</v>
      </c>
      <c r="L48" s="23">
        <f ca="1">'NPV Reference'!E11-'NPV Reference'!$E$2</f>
        <v>-1501.4176436994289</v>
      </c>
      <c r="M48" s="23">
        <f ca="1">'NPV Reference'!E11-'NPV Reference'!$E$3</f>
        <v>-1310.4849251588575</v>
      </c>
      <c r="N48" s="23">
        <f ca="1">'NPV Reference'!E11-'NPV Reference'!$E$4</f>
        <v>-592.99902838542766</v>
      </c>
      <c r="O48" s="23">
        <f ca="1">'NPV Reference'!E11-'NPV Reference'!$E$5</f>
        <v>-1755.708604286114</v>
      </c>
      <c r="P48" s="23">
        <f ca="1">'NPV Reference'!E11-'NPV Reference'!$E$6</f>
        <v>-1662.5009615495824</v>
      </c>
      <c r="Q48" s="23">
        <f ca="1">'NPV Reference'!E11-'NPV Reference'!$E$7</f>
        <v>-1480.8851155525772</v>
      </c>
      <c r="R48" s="23">
        <f ca="1">'NPV Reference'!E11-'NPV Reference'!$E$8</f>
        <v>-815.2856014923691</v>
      </c>
      <c r="S48" s="23">
        <f ca="1">'NPV Reference'!E11-'NPV Reference'!$E$9</f>
        <v>-785.00536636836887</v>
      </c>
      <c r="T48" s="23">
        <f ca="1">'NPV Reference'!E11-'NPV Reference'!$E$10</f>
        <v>-469.92699571623234</v>
      </c>
    </row>
    <row r="49" spans="10:25">
      <c r="J49" s="23">
        <v>11</v>
      </c>
      <c r="L49" s="23">
        <f ca="1">'NPV Reference'!E12-'NPV Reference'!$E$2</f>
        <v>-1087.0148804161458</v>
      </c>
      <c r="M49" s="23">
        <f ca="1">'NPV Reference'!E12-'NPV Reference'!$E$3</f>
        <v>-896.08216187557446</v>
      </c>
      <c r="N49" s="23">
        <f ca="1">'NPV Reference'!E12-'NPV Reference'!$E$4</f>
        <v>-178.59626510214457</v>
      </c>
      <c r="O49" s="23">
        <f ca="1">'NPV Reference'!E12-'NPV Reference'!$E$5</f>
        <v>-1341.3058410028309</v>
      </c>
      <c r="P49" s="23">
        <f ca="1">'NPV Reference'!E12-'NPV Reference'!$E$6</f>
        <v>-1248.0981982662993</v>
      </c>
      <c r="Q49" s="23">
        <f ca="1">'NPV Reference'!E12-'NPV Reference'!$E$7</f>
        <v>-1066.4823522692941</v>
      </c>
      <c r="R49" s="23">
        <f ca="1">'NPV Reference'!E12-'NPV Reference'!$E$8</f>
        <v>-400.882838209086</v>
      </c>
      <c r="S49" s="23">
        <f ca="1">'NPV Reference'!E12-'NPV Reference'!$E$9</f>
        <v>-370.60260308508578</v>
      </c>
      <c r="T49" s="23">
        <f ca="1">'NPV Reference'!E12-'NPV Reference'!$E$10</f>
        <v>-55.524232432949248</v>
      </c>
      <c r="U49" s="23">
        <f ca="1">'NPV Reference'!E12-'NPV Reference'!$E$11</f>
        <v>414.40276328328309</v>
      </c>
    </row>
    <row r="50" spans="10:25">
      <c r="J50" s="23">
        <v>12</v>
      </c>
      <c r="L50" s="23">
        <f ca="1">'NPV Reference'!E13-'NPV Reference'!$E$2</f>
        <v>-1118.6719084908814</v>
      </c>
      <c r="M50" s="23">
        <f ca="1">'NPV Reference'!E13-'NPV Reference'!$E$3</f>
        <v>-927.73918995030999</v>
      </c>
      <c r="N50" s="23">
        <f ca="1">'NPV Reference'!E13-'NPV Reference'!$E$4</f>
        <v>-210.25329317688011</v>
      </c>
      <c r="O50" s="23">
        <f ca="1">'NPV Reference'!E13-'NPV Reference'!$E$5</f>
        <v>-1372.9628690775664</v>
      </c>
      <c r="P50" s="23">
        <f ca="1">'NPV Reference'!E13-'NPV Reference'!$E$6</f>
        <v>-1279.7552263410348</v>
      </c>
      <c r="Q50" s="23">
        <f ca="1">'NPV Reference'!E13-'NPV Reference'!$E$7</f>
        <v>-1098.1393803440296</v>
      </c>
      <c r="R50" s="23">
        <f ca="1">'NPV Reference'!E13-'NPV Reference'!$E$8</f>
        <v>-432.53986628382154</v>
      </c>
      <c r="S50" s="23">
        <f ca="1">'NPV Reference'!E13-'NPV Reference'!$E$9</f>
        <v>-402.25963115982131</v>
      </c>
      <c r="T50" s="23">
        <f ca="1">'NPV Reference'!E13-'NPV Reference'!$E$10</f>
        <v>-87.181260507684783</v>
      </c>
      <c r="U50" s="23">
        <f ca="1">'NPV Reference'!E13-'NPV Reference'!$E$11</f>
        <v>382.74573520854756</v>
      </c>
      <c r="V50" s="23">
        <f ca="1">'NPV Reference'!E13-'NPV Reference'!$E$12</f>
        <v>-31.657028074735535</v>
      </c>
    </row>
    <row r="51" spans="10:25">
      <c r="J51" s="23">
        <v>13</v>
      </c>
      <c r="L51" s="23">
        <f ca="1">'NPV Reference'!E14-'NPV Reference'!$E$2</f>
        <v>-1019.3482581922199</v>
      </c>
      <c r="M51" s="23">
        <f ca="1">'NPV Reference'!E14-'NPV Reference'!$E$3</f>
        <v>-828.41553965164849</v>
      </c>
      <c r="N51" s="23">
        <f ca="1">'NPV Reference'!E14-'NPV Reference'!$E$4</f>
        <v>-110.9296428782186</v>
      </c>
      <c r="O51" s="23">
        <f ca="1">'NPV Reference'!E14-'NPV Reference'!$E$5</f>
        <v>-1273.6392187789049</v>
      </c>
      <c r="P51" s="23">
        <f ca="1">'NPV Reference'!E14-'NPV Reference'!$E$6</f>
        <v>-1180.4315760423733</v>
      </c>
      <c r="Q51" s="23">
        <f ca="1">'NPV Reference'!E14-'NPV Reference'!$E$7</f>
        <v>-998.81573004536813</v>
      </c>
      <c r="R51" s="23">
        <f ca="1">'NPV Reference'!E14-'NPV Reference'!$E$8</f>
        <v>-333.21621598516003</v>
      </c>
      <c r="S51" s="23">
        <f ca="1">'NPV Reference'!E14-'NPV Reference'!$E$9</f>
        <v>-302.93598086115981</v>
      </c>
      <c r="T51" s="23">
        <f ca="1">'NPV Reference'!E14-'NPV Reference'!$E$10</f>
        <v>12.142389790976722</v>
      </c>
      <c r="U51" s="23">
        <f ca="1">'NPV Reference'!E14-'NPV Reference'!$E$11</f>
        <v>482.06938550720906</v>
      </c>
      <c r="V51" s="23">
        <f ca="1">'NPV Reference'!E14-'NPV Reference'!$E$12</f>
        <v>67.66662222392597</v>
      </c>
      <c r="W51" s="23">
        <f ca="1">'NPV Reference'!E14-'NPV Reference'!$E$13</f>
        <v>99.323650298661505</v>
      </c>
    </row>
    <row r="52" spans="10:25">
      <c r="J52" s="23">
        <v>14</v>
      </c>
      <c r="L52" s="23">
        <f ca="1">'NPV Reference'!E15-'NPV Reference'!$E$2</f>
        <v>-766.26418610198152</v>
      </c>
      <c r="M52" s="23">
        <f ca="1">'NPV Reference'!E15-'NPV Reference'!$E$3</f>
        <v>-575.33146756141014</v>
      </c>
      <c r="N52" s="23">
        <f ca="1">'NPV Reference'!E15-'NPV Reference'!$E$4</f>
        <v>142.15442921201975</v>
      </c>
      <c r="O52" s="23">
        <f ca="1">'NPV Reference'!E15-'NPV Reference'!$E$5</f>
        <v>-1020.5551466886666</v>
      </c>
      <c r="P52" s="23">
        <f ca="1">'NPV Reference'!E15-'NPV Reference'!$E$6</f>
        <v>-927.34750395213496</v>
      </c>
      <c r="Q52" s="23">
        <f ca="1">'NPV Reference'!E15-'NPV Reference'!$E$7</f>
        <v>-745.73165795512978</v>
      </c>
      <c r="R52" s="23">
        <f ca="1">'NPV Reference'!E15-'NPV Reference'!$E$8</f>
        <v>-80.132143894921683</v>
      </c>
      <c r="S52" s="23">
        <f ca="1">'NPV Reference'!E15-'NPV Reference'!$E$9</f>
        <v>-49.851908770921455</v>
      </c>
      <c r="T52" s="23">
        <f ca="1">'NPV Reference'!E15-'NPV Reference'!$E$10</f>
        <v>265.22646188121507</v>
      </c>
      <c r="U52" s="23">
        <f ca="1">'NPV Reference'!E15-'NPV Reference'!$E$11</f>
        <v>735.15345759744741</v>
      </c>
      <c r="V52" s="23">
        <f ca="1">'NPV Reference'!E15-'NPV Reference'!$E$12</f>
        <v>320.75069431416432</v>
      </c>
      <c r="W52" s="23">
        <f ca="1">'NPV Reference'!E15-'NPV Reference'!$E$13</f>
        <v>352.40772238889986</v>
      </c>
      <c r="X52" s="23">
        <f ca="1">'NPV Reference'!E15-'NPV Reference'!$E$14</f>
        <v>253.08407209023835</v>
      </c>
    </row>
    <row r="53" spans="10:25">
      <c r="J53" s="23">
        <v>15</v>
      </c>
      <c r="L53" s="23">
        <f ca="1">'NPV Reference'!E16-'NPV Reference'!$E$2</f>
        <v>-1031.7619379921871</v>
      </c>
      <c r="M53" s="23">
        <f ca="1">'NPV Reference'!E16-'NPV Reference'!$E$3</f>
        <v>-840.8292194516157</v>
      </c>
      <c r="N53" s="23">
        <f ca="1">'NPV Reference'!E16-'NPV Reference'!$E$4</f>
        <v>-123.34332267818581</v>
      </c>
      <c r="O53" s="23">
        <f ca="1">'NPV Reference'!E16-'NPV Reference'!$E$5</f>
        <v>-1286.0528985788721</v>
      </c>
      <c r="P53" s="23">
        <f ca="1">'NPV Reference'!E16-'NPV Reference'!$E$6</f>
        <v>-1192.8452558423405</v>
      </c>
      <c r="Q53" s="23">
        <f ca="1">'NPV Reference'!E16-'NPV Reference'!$E$7</f>
        <v>-1011.2294098453353</v>
      </c>
      <c r="R53" s="23">
        <f ca="1">'NPV Reference'!E16-'NPV Reference'!$E$8</f>
        <v>-345.62989578512725</v>
      </c>
      <c r="S53" s="23">
        <f ca="1">'NPV Reference'!E16-'NPV Reference'!$E$9</f>
        <v>-315.34966066112702</v>
      </c>
      <c r="T53" s="23">
        <f ca="1">'NPV Reference'!E16-'NPV Reference'!$E$10</f>
        <v>-0.27129000899049061</v>
      </c>
      <c r="U53" s="23">
        <f ca="1">'NPV Reference'!E16-'NPV Reference'!$E$11</f>
        <v>469.65570570724185</v>
      </c>
      <c r="V53" s="23">
        <f ca="1">'NPV Reference'!E16-'NPV Reference'!$E$12</f>
        <v>55.252942423958757</v>
      </c>
      <c r="W53" s="23">
        <f ca="1">'NPV Reference'!E16-'NPV Reference'!$E$13</f>
        <v>86.909970498694292</v>
      </c>
      <c r="X53" s="23">
        <f ca="1">'NPV Reference'!D34-'NPV Reference'!$D$14</f>
        <v>3292.0123378481003</v>
      </c>
      <c r="Y53" s="23">
        <f ca="1">'NPV Reference'!E16-'NPV Reference'!$E$15</f>
        <v>-265.49775189020556</v>
      </c>
    </row>
    <row r="56" spans="10:25">
      <c r="J56" s="23" t="s">
        <v>64</v>
      </c>
    </row>
    <row r="57" spans="10:25">
      <c r="J57" s="23" t="s">
        <v>9</v>
      </c>
      <c r="L57" s="23">
        <v>1</v>
      </c>
      <c r="M57" s="23">
        <v>2</v>
      </c>
      <c r="N57" s="23">
        <v>3</v>
      </c>
      <c r="O57" s="23">
        <v>4</v>
      </c>
      <c r="P57" s="23">
        <v>5</v>
      </c>
      <c r="Q57" s="23">
        <v>6</v>
      </c>
      <c r="R57" s="23">
        <v>7</v>
      </c>
      <c r="S57" s="23">
        <v>8</v>
      </c>
      <c r="T57" s="23">
        <v>9</v>
      </c>
      <c r="U57" s="23">
        <v>10</v>
      </c>
      <c r="V57" s="23">
        <v>11</v>
      </c>
      <c r="W57" s="23">
        <v>12</v>
      </c>
      <c r="X57" s="23">
        <v>13</v>
      </c>
      <c r="Y57" s="23">
        <v>14</v>
      </c>
    </row>
    <row r="58" spans="10:25">
      <c r="J58" s="23">
        <v>1</v>
      </c>
    </row>
    <row r="59" spans="10:25">
      <c r="J59" s="23">
        <v>2</v>
      </c>
      <c r="L59" s="23">
        <f ca="1">'NPV Reference'!F3-'NPV Reference'!$F$2</f>
        <v>-1394.4220192933947</v>
      </c>
    </row>
    <row r="60" spans="10:25">
      <c r="J60" s="23">
        <v>3</v>
      </c>
      <c r="L60" s="23">
        <f ca="1">'NPV Reference'!F4-'NPV Reference'!$F$2</f>
        <v>-813.98488832189253</v>
      </c>
      <c r="M60" s="23">
        <f ca="1">'NPV Reference'!F4-'NPV Reference'!$F$3</f>
        <v>580.43713097150214</v>
      </c>
    </row>
    <row r="61" spans="10:25">
      <c r="J61" s="23">
        <v>4</v>
      </c>
      <c r="L61" s="23">
        <f ca="1">'NPV Reference'!F5-'NPV Reference'!$F$2</f>
        <v>-1075.5022722769766</v>
      </c>
      <c r="M61" s="23">
        <f ca="1">'NPV Reference'!F5-'NPV Reference'!$F$3</f>
        <v>318.91974701641811</v>
      </c>
      <c r="N61" s="23">
        <f ca="1">'NPV Reference'!F5-'NPV Reference'!$F$4</f>
        <v>-261.51738395508403</v>
      </c>
    </row>
    <row r="62" spans="10:25">
      <c r="J62" s="23">
        <v>5</v>
      </c>
      <c r="L62" s="23">
        <f ca="1">'NPV Reference'!F6-'NPV Reference'!$F$2</f>
        <v>-1302.4325083368597</v>
      </c>
      <c r="M62" s="23">
        <f ca="1">'NPV Reference'!F6-'NPV Reference'!$F$3</f>
        <v>91.989510956535014</v>
      </c>
      <c r="N62" s="23">
        <f ca="1">'NPV Reference'!F6-'NPV Reference'!$F$4</f>
        <v>-488.44762001496713</v>
      </c>
      <c r="O62" s="23">
        <f ca="1">'NPV Reference'!F6-'NPV Reference'!$F$5</f>
        <v>-226.9302360598831</v>
      </c>
    </row>
    <row r="63" spans="10:25">
      <c r="J63" s="23">
        <v>6</v>
      </c>
      <c r="L63" s="23">
        <f ca="1">'NPV Reference'!F7-'NPV Reference'!$F$2</f>
        <v>-1322.7101655027832</v>
      </c>
      <c r="M63" s="23">
        <f ca="1">'NPV Reference'!F7-'NPV Reference'!$F$3</f>
        <v>71.711853790611485</v>
      </c>
      <c r="N63" s="23">
        <f ca="1">'NPV Reference'!F7-'NPV Reference'!$F$4</f>
        <v>-508.72527718089066</v>
      </c>
      <c r="O63" s="23">
        <f ca="1">'NPV Reference'!F7-'NPV Reference'!$F$5</f>
        <v>-247.20789322580663</v>
      </c>
      <c r="P63" s="23">
        <f ca="1">'NPV Reference'!F7-'NPV Reference'!$F$6</f>
        <v>-20.277657165923529</v>
      </c>
    </row>
    <row r="64" spans="10:25">
      <c r="J64" s="23">
        <v>7</v>
      </c>
      <c r="L64" s="23">
        <f ca="1">'NPV Reference'!F8-'NPV Reference'!$F$2</f>
        <v>-2508.1298427260849</v>
      </c>
      <c r="M64" s="23">
        <f ca="1">'NPV Reference'!F8-'NPV Reference'!$F$3</f>
        <v>-1113.7078234326902</v>
      </c>
      <c r="N64" s="23">
        <f ca="1">'NPV Reference'!F8-'NPV Reference'!$F$4</f>
        <v>-1694.1449544041925</v>
      </c>
      <c r="O64" s="23">
        <f ca="1">'NPV Reference'!F8-'NPV Reference'!$F$5</f>
        <v>-1432.6275704491084</v>
      </c>
      <c r="P64" s="23">
        <f ca="1">'NPV Reference'!F8-'NPV Reference'!$F$6</f>
        <v>-1205.6973343892253</v>
      </c>
      <c r="Q64" s="23">
        <f ca="1">'NPV Reference'!F8-'NPV Reference'!$F$7</f>
        <v>-1185.4196772233017</v>
      </c>
    </row>
    <row r="65" spans="10:25">
      <c r="J65" s="23">
        <v>8</v>
      </c>
      <c r="L65" s="23">
        <f ca="1">'NPV Reference'!F9-'NPV Reference'!$F$2</f>
        <v>-2633.3740084125234</v>
      </c>
      <c r="M65" s="23">
        <f ca="1">'NPV Reference'!F9-'NPV Reference'!$F$3</f>
        <v>-1238.9519891191287</v>
      </c>
      <c r="N65" s="23">
        <f ca="1">'NPV Reference'!F9-'NPV Reference'!$F$4</f>
        <v>-1819.389120090631</v>
      </c>
      <c r="O65" s="23">
        <f ca="1">'NPV Reference'!F9-'NPV Reference'!$F$5</f>
        <v>-1557.8717361355468</v>
      </c>
      <c r="P65" s="23">
        <f ca="1">'NPV Reference'!F9-'NPV Reference'!$F$6</f>
        <v>-1330.9415000756637</v>
      </c>
      <c r="Q65" s="23">
        <f ca="1">'NPV Reference'!F9-'NPV Reference'!$F$7</f>
        <v>-1310.6638429097402</v>
      </c>
      <c r="R65" s="23">
        <f ca="1">'NPV Reference'!F9-'NPV Reference'!$F$8</f>
        <v>-125.24416568643846</v>
      </c>
    </row>
    <row r="66" spans="10:25">
      <c r="J66" s="23">
        <v>9</v>
      </c>
      <c r="L66" s="23">
        <f ca="1">'NPV Reference'!F10-'NPV Reference'!$F$2</f>
        <v>-2776.8313593395019</v>
      </c>
      <c r="M66" s="23">
        <f ca="1">'NPV Reference'!F10-'NPV Reference'!$F$3</f>
        <v>-1382.4093400461072</v>
      </c>
      <c r="N66" s="23">
        <f ca="1">'NPV Reference'!F10-'NPV Reference'!$F$4</f>
        <v>-1962.8464710176095</v>
      </c>
      <c r="O66" s="23">
        <f ca="1">'NPV Reference'!F10-'NPV Reference'!$F$5</f>
        <v>-1701.3290870625253</v>
      </c>
      <c r="P66" s="23">
        <f ca="1">'NPV Reference'!F10-'NPV Reference'!$F$6</f>
        <v>-1474.3988510026422</v>
      </c>
      <c r="Q66" s="23">
        <f ca="1">'NPV Reference'!F10-'NPV Reference'!$F$7</f>
        <v>-1454.1211938367187</v>
      </c>
      <c r="R66" s="23">
        <f ca="1">'NPV Reference'!F10-'NPV Reference'!$F$8</f>
        <v>-268.70151661341697</v>
      </c>
      <c r="S66" s="23">
        <f ca="1">'NPV Reference'!F10-'NPV Reference'!$F$9</f>
        <v>-143.45735092697851</v>
      </c>
    </row>
    <row r="67" spans="10:25">
      <c r="J67" s="23">
        <v>10</v>
      </c>
      <c r="L67" s="23">
        <f ca="1">'NPV Reference'!F11-'NPV Reference'!$F$2</f>
        <v>-4247.132584680362</v>
      </c>
      <c r="M67" s="23">
        <f ca="1">'NPV Reference'!F11-'NPV Reference'!$F$3</f>
        <v>-2852.7105653869676</v>
      </c>
      <c r="N67" s="23">
        <f ca="1">'NPV Reference'!F11-'NPV Reference'!$F$4</f>
        <v>-3433.1476963584696</v>
      </c>
      <c r="O67" s="23">
        <f ca="1">'NPV Reference'!F11-'NPV Reference'!$F$5</f>
        <v>-3171.6303124033857</v>
      </c>
      <c r="P67" s="23">
        <f ca="1">'NPV Reference'!F11-'NPV Reference'!$F$6</f>
        <v>-2944.7000763435026</v>
      </c>
      <c r="Q67" s="23">
        <f ca="1">'NPV Reference'!F11-'NPV Reference'!$F$7</f>
        <v>-2924.4224191775788</v>
      </c>
      <c r="R67" s="23">
        <f ca="1">'NPV Reference'!F11-'NPV Reference'!$F$8</f>
        <v>-1739.0027419542771</v>
      </c>
      <c r="S67" s="23">
        <f ca="1">'NPV Reference'!F11-'NPV Reference'!$F$9</f>
        <v>-1613.7585762678386</v>
      </c>
      <c r="T67" s="23">
        <f ca="1">'NPV Reference'!F11-'NPV Reference'!$F$10</f>
        <v>-1470.3012253408601</v>
      </c>
    </row>
    <row r="68" spans="10:25">
      <c r="J68" s="23">
        <v>11</v>
      </c>
      <c r="L68" s="23">
        <f ca="1">'NPV Reference'!F12-'NPV Reference'!$F$2</f>
        <v>-4041.278686115701</v>
      </c>
      <c r="M68" s="23">
        <f ca="1">'NPV Reference'!F12-'NPV Reference'!$F$3</f>
        <v>-2646.8566668223066</v>
      </c>
      <c r="N68" s="23">
        <f ca="1">'NPV Reference'!F12-'NPV Reference'!$F$4</f>
        <v>-3227.2937977938086</v>
      </c>
      <c r="O68" s="23">
        <f ca="1">'NPV Reference'!F12-'NPV Reference'!$F$5</f>
        <v>-2965.7764138387247</v>
      </c>
      <c r="P68" s="23">
        <f ca="1">'NPV Reference'!F12-'NPV Reference'!$F$6</f>
        <v>-2738.8461777788416</v>
      </c>
      <c r="Q68" s="23">
        <f ca="1">'NPV Reference'!F12-'NPV Reference'!$F$7</f>
        <v>-2718.5685206129178</v>
      </c>
      <c r="R68" s="23">
        <f ca="1">'NPV Reference'!F12-'NPV Reference'!$F$8</f>
        <v>-1533.1488433896161</v>
      </c>
      <c r="S68" s="23">
        <f ca="1">'NPV Reference'!F12-'NPV Reference'!$F$9</f>
        <v>-1407.9046777031776</v>
      </c>
      <c r="T68" s="23">
        <f ca="1">'NPV Reference'!F12-'NPV Reference'!$F$10</f>
        <v>-1264.4473267761991</v>
      </c>
      <c r="U68" s="23">
        <f ca="1">'NPV Reference'!F12-'NPV Reference'!$F$11</f>
        <v>205.85389856466099</v>
      </c>
    </row>
    <row r="69" spans="10:25">
      <c r="J69" s="23">
        <v>12</v>
      </c>
      <c r="L69" s="23">
        <f ca="1">'NPV Reference'!F13-'NPV Reference'!$F$2</f>
        <v>-4182.0407525914661</v>
      </c>
      <c r="M69" s="23">
        <f ca="1">'NPV Reference'!F13-'NPV Reference'!$F$3</f>
        <v>-2787.6187332980717</v>
      </c>
      <c r="N69" s="23">
        <f ca="1">'NPV Reference'!F13-'NPV Reference'!$F$4</f>
        <v>-3368.0558642695737</v>
      </c>
      <c r="O69" s="23">
        <f ca="1">'NPV Reference'!F13-'NPV Reference'!$F$5</f>
        <v>-3106.5384803144898</v>
      </c>
      <c r="P69" s="23">
        <f ca="1">'NPV Reference'!F13-'NPV Reference'!$F$6</f>
        <v>-2879.6082442546067</v>
      </c>
      <c r="Q69" s="23">
        <f ca="1">'NPV Reference'!F13-'NPV Reference'!$F$7</f>
        <v>-2859.3305870886829</v>
      </c>
      <c r="R69" s="23">
        <f ca="1">'NPV Reference'!F13-'NPV Reference'!$F$8</f>
        <v>-1673.9109098653812</v>
      </c>
      <c r="S69" s="23">
        <f ca="1">'NPV Reference'!F13-'NPV Reference'!$F$9</f>
        <v>-1548.6667441789427</v>
      </c>
      <c r="T69" s="23">
        <f ca="1">'NPV Reference'!F13-'NPV Reference'!$F$10</f>
        <v>-1405.2093932519642</v>
      </c>
      <c r="U69" s="23">
        <f ca="1">'NPV Reference'!F13-'NPV Reference'!$F$11</f>
        <v>65.091832088895899</v>
      </c>
      <c r="V69" s="23">
        <f ca="1">'NPV Reference'!F13-'NPV Reference'!$F$12</f>
        <v>-140.7620664757651</v>
      </c>
    </row>
    <row r="70" spans="10:25">
      <c r="J70" s="23">
        <v>13</v>
      </c>
      <c r="L70" s="23">
        <f ca="1">'NPV Reference'!F14-'NPV Reference'!$F$2</f>
        <v>-3898.5374392001158</v>
      </c>
      <c r="M70" s="23">
        <f ca="1">'NPV Reference'!F14-'NPV Reference'!$F$3</f>
        <v>-2504.1154199067214</v>
      </c>
      <c r="N70" s="23">
        <f ca="1">'NPV Reference'!F14-'NPV Reference'!$F$4</f>
        <v>-3084.5525508782234</v>
      </c>
      <c r="O70" s="23">
        <f ca="1">'NPV Reference'!F14-'NPV Reference'!$F$5</f>
        <v>-2823.0351669231395</v>
      </c>
      <c r="P70" s="23">
        <f ca="1">'NPV Reference'!F14-'NPV Reference'!$F$6</f>
        <v>-2596.1049308632564</v>
      </c>
      <c r="Q70" s="23">
        <f ca="1">'NPV Reference'!F14-'NPV Reference'!$F$7</f>
        <v>-2575.8272736973327</v>
      </c>
      <c r="R70" s="23">
        <f ca="1">'NPV Reference'!F14-'NPV Reference'!$F$8</f>
        <v>-1390.4075964740309</v>
      </c>
      <c r="S70" s="23">
        <f ca="1">'NPV Reference'!F14-'NPV Reference'!$F$9</f>
        <v>-1265.1634307875925</v>
      </c>
      <c r="T70" s="23">
        <f ca="1">'NPV Reference'!F14-'NPV Reference'!$F$10</f>
        <v>-1121.706079860614</v>
      </c>
      <c r="U70" s="23">
        <f ca="1">'NPV Reference'!F14-'NPV Reference'!$F$11</f>
        <v>348.59514548024617</v>
      </c>
      <c r="V70" s="23">
        <f ca="1">'NPV Reference'!F14-'NPV Reference'!$F$12</f>
        <v>142.74124691558518</v>
      </c>
      <c r="W70" s="23">
        <f ca="1">'NPV Reference'!F14-'NPV Reference'!$F$13</f>
        <v>283.50331339135028</v>
      </c>
    </row>
    <row r="71" spans="10:25">
      <c r="J71" s="23">
        <v>14</v>
      </c>
      <c r="L71" s="23">
        <f ca="1">'NPV Reference'!F15-'NPV Reference'!$F$2</f>
        <v>-3886.9287127282882</v>
      </c>
      <c r="M71" s="23">
        <f ca="1">'NPV Reference'!F15-'NPV Reference'!$F$3</f>
        <v>-2492.5066934348934</v>
      </c>
      <c r="N71" s="23">
        <f ca="1">'NPV Reference'!F15-'NPV Reference'!$F$4</f>
        <v>-3072.9438244063958</v>
      </c>
      <c r="O71" s="23">
        <f ca="1">'NPV Reference'!F15-'NPV Reference'!$F$5</f>
        <v>-2811.4264404513115</v>
      </c>
      <c r="P71" s="23">
        <f ca="1">'NPV Reference'!F15-'NPV Reference'!$F$6</f>
        <v>-2584.4962043914284</v>
      </c>
      <c r="Q71" s="23">
        <f ca="1">'NPV Reference'!F15-'NPV Reference'!$F$7</f>
        <v>-2564.2185472255051</v>
      </c>
      <c r="R71" s="23">
        <f ca="1">'NPV Reference'!F15-'NPV Reference'!$F$8</f>
        <v>-1378.7988700022033</v>
      </c>
      <c r="S71" s="23">
        <f ca="1">'NPV Reference'!F15-'NPV Reference'!$F$9</f>
        <v>-1253.5547043157649</v>
      </c>
      <c r="T71" s="23">
        <f ca="1">'NPV Reference'!F15-'NPV Reference'!$F$10</f>
        <v>-1110.0973533887864</v>
      </c>
      <c r="U71" s="23">
        <f ca="1">'NPV Reference'!F15-'NPV Reference'!$F$11</f>
        <v>360.20387195207377</v>
      </c>
      <c r="V71" s="23">
        <f ca="1">'NPV Reference'!F15-'NPV Reference'!$F$12</f>
        <v>154.34997338741277</v>
      </c>
      <c r="W71" s="23">
        <f ca="1">'NPV Reference'!F15-'NPV Reference'!$F$13</f>
        <v>295.11203986317787</v>
      </c>
      <c r="X71" s="23">
        <f ca="1">'NPV Reference'!F15-'NPV Reference'!$F$14</f>
        <v>11.608726471827595</v>
      </c>
    </row>
    <row r="72" spans="10:25">
      <c r="J72" s="23">
        <v>15</v>
      </c>
      <c r="L72" s="23">
        <f ca="1">'NPV Reference'!F16-'NPV Reference'!$F$2</f>
        <v>-4116.6845475935552</v>
      </c>
      <c r="M72" s="23">
        <f ca="1">'NPV Reference'!F16-'NPV Reference'!$F$3</f>
        <v>-2722.2625283001607</v>
      </c>
      <c r="N72" s="23">
        <f ca="1">'NPV Reference'!F16-'NPV Reference'!$F$4</f>
        <v>-3302.6996592716628</v>
      </c>
      <c r="O72" s="23">
        <f ca="1">'NPV Reference'!F16-'NPV Reference'!$F$5</f>
        <v>-3041.1822753165789</v>
      </c>
      <c r="P72" s="23">
        <f ca="1">'NPV Reference'!F16-'NPV Reference'!$F$6</f>
        <v>-2814.2520392566958</v>
      </c>
      <c r="Q72" s="23">
        <f ca="1">'NPV Reference'!F16-'NPV Reference'!$F$7</f>
        <v>-2793.974382090772</v>
      </c>
      <c r="R72" s="23">
        <f ca="1">'NPV Reference'!F16-'NPV Reference'!$F$8</f>
        <v>-1608.5547048674703</v>
      </c>
      <c r="S72" s="23">
        <f ca="1">'NPV Reference'!F16-'NPV Reference'!$F$9</f>
        <v>-1483.3105391810318</v>
      </c>
      <c r="T72" s="23">
        <f ca="1">'NPV Reference'!F16-'NPV Reference'!$F$10</f>
        <v>-1339.8531882540533</v>
      </c>
      <c r="U72" s="23">
        <f ca="1">'NPV Reference'!F16-'NPV Reference'!$F$11</f>
        <v>130.44803708680683</v>
      </c>
      <c r="V72" s="23">
        <f ca="1">'NPV Reference'!F16-'NPV Reference'!$F$12</f>
        <v>-75.40586147785416</v>
      </c>
      <c r="W72" s="23">
        <f ca="1">'NPV Reference'!F16-'NPV Reference'!$F$13</f>
        <v>65.356204997910936</v>
      </c>
      <c r="X72" s="23">
        <f ca="1">'NPV Reference'!F16-'NPV Reference'!$F$14</f>
        <v>-218.14710839343934</v>
      </c>
      <c r="Y72" s="23">
        <f ca="1">'NPV Reference'!F16-'NPV Reference'!$F$15</f>
        <v>-229.75583486526693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topLeftCell="A46" zoomScale="85" zoomScaleNormal="85" workbookViewId="0">
      <selection activeCell="H76" sqref="H76"/>
    </sheetView>
  </sheetViews>
  <sheetFormatPr defaultColWidth="9.140625" defaultRowHeight="15"/>
  <cols>
    <col min="1" max="1" width="9.140625" style="23"/>
    <col min="2" max="2" width="18.85546875" style="23" bestFit="1" customWidth="1"/>
    <col min="3" max="3" width="11.140625" style="23" bestFit="1" customWidth="1"/>
    <col min="4" max="4" width="15.85546875" style="23" bestFit="1" customWidth="1"/>
    <col min="5" max="7" width="16.85546875" style="23" bestFit="1" customWidth="1"/>
    <col min="8" max="8" width="18.140625" style="23" bestFit="1" customWidth="1"/>
    <col min="9" max="16384" width="9.140625" style="23"/>
  </cols>
  <sheetData>
    <row r="1" spans="1:24">
      <c r="A1" s="34" t="s">
        <v>60</v>
      </c>
      <c r="B1" s="35"/>
      <c r="C1" s="35"/>
      <c r="D1" s="35"/>
      <c r="E1" s="35"/>
      <c r="F1" s="35"/>
      <c r="G1" s="35"/>
      <c r="H1" s="36"/>
      <c r="J1" s="23" t="s">
        <v>60</v>
      </c>
    </row>
    <row r="2" spans="1:24">
      <c r="A2" s="37" t="s">
        <v>9</v>
      </c>
      <c r="B2" s="28" t="s">
        <v>0</v>
      </c>
      <c r="C2" s="28" t="s">
        <v>1</v>
      </c>
      <c r="D2" s="28" t="s">
        <v>4</v>
      </c>
      <c r="E2" s="28" t="s">
        <v>7</v>
      </c>
      <c r="F2" s="28" t="s">
        <v>13</v>
      </c>
      <c r="G2" s="52" t="s">
        <v>8</v>
      </c>
      <c r="H2" s="57" t="s">
        <v>15</v>
      </c>
      <c r="I2" s="25"/>
      <c r="K2" s="23">
        <v>1</v>
      </c>
      <c r="L2" s="23">
        <v>2</v>
      </c>
      <c r="M2" s="23">
        <v>3</v>
      </c>
      <c r="N2" s="23">
        <v>4</v>
      </c>
      <c r="O2" s="23">
        <v>5</v>
      </c>
      <c r="P2" s="23">
        <v>6</v>
      </c>
      <c r="Q2" s="23">
        <v>7</v>
      </c>
      <c r="R2" s="23">
        <v>8</v>
      </c>
      <c r="S2" s="23">
        <v>9</v>
      </c>
      <c r="T2" s="23">
        <v>10</v>
      </c>
      <c r="U2" s="23">
        <v>11</v>
      </c>
      <c r="V2" s="23">
        <v>12</v>
      </c>
      <c r="W2" s="23">
        <v>13</v>
      </c>
      <c r="X2" s="23">
        <v>14</v>
      </c>
    </row>
    <row r="3" spans="1:24" ht="15.75" customHeight="1">
      <c r="A3" s="128">
        <v>1</v>
      </c>
      <c r="B3" s="129" t="s">
        <v>1</v>
      </c>
      <c r="C3" s="129" t="s">
        <v>59</v>
      </c>
      <c r="D3" s="129"/>
      <c r="E3" s="130"/>
      <c r="F3" s="130"/>
      <c r="G3" s="130"/>
      <c r="H3" s="131"/>
      <c r="J3" s="23">
        <v>1</v>
      </c>
    </row>
    <row r="4" spans="1:24" ht="15.75" customHeight="1">
      <c r="A4" s="132"/>
      <c r="B4" s="133"/>
      <c r="C4" s="133"/>
      <c r="D4" s="133"/>
      <c r="E4" s="134"/>
      <c r="F4" s="134"/>
      <c r="G4" s="134"/>
      <c r="H4" s="135"/>
      <c r="J4" s="23">
        <v>2</v>
      </c>
      <c r="K4" s="23">
        <f>'NPV Reference'!C3-'NPV Reference'!$C$2</f>
        <v>887.02225024559539</v>
      </c>
    </row>
    <row r="5" spans="1:24" ht="15.75" customHeight="1">
      <c r="A5" s="128">
        <v>4</v>
      </c>
      <c r="B5" s="136" t="s">
        <v>4</v>
      </c>
      <c r="C5" s="137" t="s">
        <v>65</v>
      </c>
      <c r="D5" s="137"/>
      <c r="E5" s="138"/>
      <c r="F5" s="138"/>
      <c r="G5" s="138"/>
      <c r="H5" s="139"/>
      <c r="J5" s="23">
        <v>3</v>
      </c>
      <c r="K5" s="23">
        <f ca="1">'NPV Reference'!C4-'NPV Reference'!$C$2</f>
        <v>-775.26316014475833</v>
      </c>
      <c r="L5" s="23">
        <f ca="1">'NPV Reference'!C4-'NPV Reference'!$C$3</f>
        <v>-1662.2854103903537</v>
      </c>
    </row>
    <row r="6" spans="1:24" ht="15.75" customHeight="1">
      <c r="A6" s="132"/>
      <c r="B6" s="133"/>
      <c r="C6" s="116">
        <v>1349.4497180326694</v>
      </c>
      <c r="D6" s="116"/>
      <c r="E6" s="140"/>
      <c r="F6" s="140"/>
      <c r="G6" s="140"/>
      <c r="H6" s="127"/>
      <c r="J6" s="23">
        <v>4</v>
      </c>
      <c r="K6" s="23">
        <f ca="1">'NPV Reference'!C5-'NPV Reference'!$C$2</f>
        <v>1346.4896130603902</v>
      </c>
      <c r="L6" s="23">
        <f ca="1">'NPV Reference'!C5-'NPV Reference'!$C$3</f>
        <v>459.4673628147948</v>
      </c>
      <c r="M6" s="23">
        <f ca="1">'NPV Reference'!C5-'NPV Reference'!$C$4</f>
        <v>2121.7527732051485</v>
      </c>
    </row>
    <row r="7" spans="1:24">
      <c r="A7" s="128">
        <v>11</v>
      </c>
      <c r="B7" s="136" t="s">
        <v>7</v>
      </c>
      <c r="C7" s="137" t="s">
        <v>66</v>
      </c>
      <c r="D7" s="137" t="s">
        <v>68</v>
      </c>
      <c r="E7" s="138"/>
      <c r="F7" s="138"/>
      <c r="G7" s="138"/>
      <c r="H7" s="139"/>
      <c r="J7" s="23">
        <v>5</v>
      </c>
      <c r="K7" s="23">
        <f ca="1">'NPV Reference'!C6-'NPV Reference'!$C$2</f>
        <v>1096.5847110209752</v>
      </c>
      <c r="L7" s="23">
        <f ca="1">'NPV Reference'!C6-'NPV Reference'!$C$3</f>
        <v>209.5624607753798</v>
      </c>
      <c r="M7" s="23">
        <f ca="1">'NPV Reference'!C6-'NPV Reference'!$C$4</f>
        <v>1871.8478711657335</v>
      </c>
      <c r="N7" s="23">
        <f ca="1">'NPV Reference'!C6-'NPV Reference'!$C$5</f>
        <v>-249.90490203941499</v>
      </c>
    </row>
    <row r="8" spans="1:24" ht="15.75" customHeight="1">
      <c r="A8" s="132"/>
      <c r="B8" s="133"/>
      <c r="C8" s="116">
        <v>1218.0674539030533</v>
      </c>
      <c r="D8" s="116">
        <v>-131.38226412961603</v>
      </c>
      <c r="E8" s="140"/>
      <c r="F8" s="140"/>
      <c r="G8" s="140"/>
      <c r="H8" s="127"/>
      <c r="J8" s="23">
        <v>6</v>
      </c>
      <c r="K8" s="23">
        <f ca="1">'NPV Reference'!C7-'NPV Reference'!$C$2</f>
        <v>1090.8433029777598</v>
      </c>
      <c r="L8" s="23">
        <f ca="1">'NPV Reference'!C7-'NPV Reference'!$C$3</f>
        <v>203.82105273216439</v>
      </c>
      <c r="M8" s="23">
        <f ca="1">'NPV Reference'!C7-'NPV Reference'!$C$4</f>
        <v>1866.1064631225181</v>
      </c>
      <c r="N8" s="23">
        <f ca="1">'NPV Reference'!C7-'NPV Reference'!$C$5</f>
        <v>-255.64631008263041</v>
      </c>
      <c r="O8" s="23">
        <f ca="1">'NPV Reference'!C7-'NPV Reference'!$C$6</f>
        <v>-5.7414080432154151</v>
      </c>
    </row>
    <row r="9" spans="1:24">
      <c r="A9" s="128">
        <v>12</v>
      </c>
      <c r="B9" s="136" t="s">
        <v>8</v>
      </c>
      <c r="C9" s="137" t="s">
        <v>73</v>
      </c>
      <c r="D9" s="137" t="s">
        <v>86</v>
      </c>
      <c r="E9" s="138" t="s">
        <v>89</v>
      </c>
      <c r="F9" s="138"/>
      <c r="G9" s="138"/>
      <c r="H9" s="139"/>
      <c r="J9" s="23">
        <v>7</v>
      </c>
      <c r="K9" s="23">
        <f ca="1">'NPV Reference'!C8-'NPV Reference'!$C$2</f>
        <v>738.25404614254921</v>
      </c>
      <c r="L9" s="23">
        <f ca="1">'NPV Reference'!C8-'NPV Reference'!$C$3</f>
        <v>-148.76820410304617</v>
      </c>
      <c r="M9" s="23">
        <f ca="1">'NPV Reference'!C8-'NPV Reference'!$C$4</f>
        <v>1513.5172062873075</v>
      </c>
      <c r="N9" s="23">
        <f ca="1">'NPV Reference'!C8-'NPV Reference'!$C$5</f>
        <v>-608.23556691784097</v>
      </c>
      <c r="O9" s="23">
        <f ca="1">'NPV Reference'!C8-'NPV Reference'!$C$6</f>
        <v>-358.33066487842598</v>
      </c>
      <c r="P9" s="23">
        <f ca="1">'NPV Reference'!C8-'NPV Reference'!$C$7</f>
        <v>-352.58925683521056</v>
      </c>
    </row>
    <row r="10" spans="1:24">
      <c r="A10" s="132"/>
      <c r="B10" s="133"/>
      <c r="C10" s="116">
        <v>1360.1075683895033</v>
      </c>
      <c r="D10" s="116">
        <v>10.657850356833933</v>
      </c>
      <c r="E10" s="140">
        <v>142.04011448644997</v>
      </c>
      <c r="F10" s="140"/>
      <c r="G10" s="140"/>
      <c r="H10" s="127"/>
      <c r="J10" s="23">
        <v>8</v>
      </c>
      <c r="K10" s="23">
        <f ca="1">'NPV Reference'!C9-'NPV Reference'!$C$2</f>
        <v>783.61637265562695</v>
      </c>
      <c r="L10" s="23">
        <f ca="1">'NPV Reference'!C9-'NPV Reference'!$C$3</f>
        <v>-103.40587758996844</v>
      </c>
      <c r="M10" s="23">
        <f ca="1">'NPV Reference'!C9-'NPV Reference'!$C$4</f>
        <v>1558.8795328003853</v>
      </c>
      <c r="N10" s="23">
        <f ca="1">'NPV Reference'!C9-'NPV Reference'!$C$5</f>
        <v>-562.87324040476324</v>
      </c>
      <c r="O10" s="23">
        <f ca="1">'NPV Reference'!C9-'NPV Reference'!$C$6</f>
        <v>-312.96833836534825</v>
      </c>
      <c r="P10" s="23">
        <f ca="1">'NPV Reference'!C9-'NPV Reference'!$C$7</f>
        <v>-307.22693032213283</v>
      </c>
      <c r="Q10" s="23">
        <f ca="1">'NPV Reference'!C9-'NPV Reference'!$C$8</f>
        <v>45.362326513077733</v>
      </c>
    </row>
    <row r="11" spans="1:24" ht="15.75" customHeight="1">
      <c r="A11" s="128">
        <v>13</v>
      </c>
      <c r="B11" s="136" t="s">
        <v>13</v>
      </c>
      <c r="C11" s="137" t="s">
        <v>67</v>
      </c>
      <c r="D11" s="137" t="s">
        <v>69</v>
      </c>
      <c r="E11" s="138" t="s">
        <v>70</v>
      </c>
      <c r="F11" s="138" t="s">
        <v>83</v>
      </c>
      <c r="G11" s="138"/>
      <c r="H11" s="139"/>
      <c r="J11" s="23">
        <v>9</v>
      </c>
      <c r="K11" s="23">
        <f ca="1">'NPV Reference'!C10-'NPV Reference'!$C$2</f>
        <v>530.8525597666453</v>
      </c>
      <c r="L11" s="23">
        <f ca="1">'NPV Reference'!C10-'NPV Reference'!$C$3</f>
        <v>-356.16969047895009</v>
      </c>
      <c r="M11" s="23">
        <f ca="1">'NPV Reference'!C10-'NPV Reference'!$C$4</f>
        <v>1306.1157199114036</v>
      </c>
      <c r="N11" s="23">
        <f ca="1">'NPV Reference'!C10-'NPV Reference'!$C$5</f>
        <v>-815.63705329374488</v>
      </c>
      <c r="O11" s="23">
        <f ca="1">'NPV Reference'!C10-'NPV Reference'!$C$6</f>
        <v>-565.73215125432989</v>
      </c>
      <c r="P11" s="23">
        <f ca="1">'NPV Reference'!C10-'NPV Reference'!$C$7</f>
        <v>-559.99074321111448</v>
      </c>
      <c r="Q11" s="23">
        <f ca="1">'NPV Reference'!C10-'NPV Reference'!$C$8</f>
        <v>-207.40148637590391</v>
      </c>
      <c r="R11" s="23">
        <f ca="1">'NPV Reference'!C10-'NPV Reference'!$C$9</f>
        <v>-252.76381288898165</v>
      </c>
    </row>
    <row r="12" spans="1:24">
      <c r="A12" s="132"/>
      <c r="B12" s="133"/>
      <c r="C12" s="116">
        <v>1297.4902946120942</v>
      </c>
      <c r="D12" s="116">
        <v>-51.959423420575149</v>
      </c>
      <c r="E12" s="140">
        <v>79.422840709040884</v>
      </c>
      <c r="F12" s="140">
        <v>-62.617273777409082</v>
      </c>
      <c r="G12" s="140"/>
      <c r="H12" s="127"/>
      <c r="J12" s="23">
        <v>10</v>
      </c>
      <c r="K12" s="23">
        <f ca="1">'NPV Reference'!C11-'NPV Reference'!$C$2</f>
        <v>805.91952252982992</v>
      </c>
      <c r="L12" s="23">
        <f ca="1">'NPV Reference'!C11-'NPV Reference'!$C$3</f>
        <v>-81.102727715765468</v>
      </c>
      <c r="M12" s="23">
        <f ca="1">'NPV Reference'!C11-'NPV Reference'!$C$4</f>
        <v>1581.1826826745882</v>
      </c>
      <c r="N12" s="23">
        <f ca="1">'NPV Reference'!C11-'NPV Reference'!$C$5</f>
        <v>-540.57009053056026</v>
      </c>
      <c r="O12" s="23">
        <f ca="1">'NPV Reference'!C11-'NPV Reference'!$C$6</f>
        <v>-290.66518849114527</v>
      </c>
      <c r="P12" s="23">
        <f ca="1">'NPV Reference'!C11-'NPV Reference'!$C$7</f>
        <v>-284.92378044792986</v>
      </c>
      <c r="Q12" s="23">
        <f ca="1">'NPV Reference'!C11-'NPV Reference'!$C$8</f>
        <v>67.665476387280705</v>
      </c>
      <c r="R12" s="23">
        <f ca="1">'NPV Reference'!C11-'NPV Reference'!$C$9</f>
        <v>22.303149874202973</v>
      </c>
      <c r="S12" s="23">
        <f ca="1">'NPV Reference'!C11-'NPV Reference'!$C$10</f>
        <v>275.06696276318462</v>
      </c>
    </row>
    <row r="13" spans="1:24" ht="15.75" customHeight="1">
      <c r="A13" s="128">
        <v>14</v>
      </c>
      <c r="B13" s="136" t="s">
        <v>15</v>
      </c>
      <c r="C13" s="137" t="s">
        <v>74</v>
      </c>
      <c r="D13" s="137" t="s">
        <v>87</v>
      </c>
      <c r="E13" s="138" t="s">
        <v>90</v>
      </c>
      <c r="F13" s="138" t="s">
        <v>83</v>
      </c>
      <c r="G13" s="138" t="s">
        <v>92</v>
      </c>
      <c r="H13" s="139"/>
      <c r="J13" s="23">
        <v>11</v>
      </c>
      <c r="K13" s="23">
        <f ca="1">'NPV Reference'!C12-'NPV Reference'!$C$2</f>
        <v>1215.1073489307732</v>
      </c>
      <c r="L13" s="23">
        <f ca="1">'NPV Reference'!C12-'NPV Reference'!$C$3</f>
        <v>328.08509868517785</v>
      </c>
      <c r="M13" s="23">
        <f ca="1">'NPV Reference'!C12-'NPV Reference'!$C$4</f>
        <v>1990.3705090755316</v>
      </c>
      <c r="N13" s="23">
        <f ca="1">'NPV Reference'!C12-'NPV Reference'!$C$5</f>
        <v>-131.38226412961694</v>
      </c>
      <c r="O13" s="23">
        <f ca="1">'NPV Reference'!C12-'NPV Reference'!$C$6</f>
        <v>118.52263790979805</v>
      </c>
      <c r="P13" s="23">
        <f ca="1">'NPV Reference'!C12-'NPV Reference'!$C$7</f>
        <v>124.26404595301346</v>
      </c>
      <c r="Q13" s="23">
        <f ca="1">'NPV Reference'!C12-'NPV Reference'!$C$8</f>
        <v>476.85330278822403</v>
      </c>
      <c r="R13" s="23">
        <f ca="1">'NPV Reference'!C12-'NPV Reference'!$C$9</f>
        <v>431.49097627514629</v>
      </c>
      <c r="S13" s="23">
        <f ca="1">'NPV Reference'!C12-'NPV Reference'!$C$10</f>
        <v>684.25478916412794</v>
      </c>
      <c r="T13" s="23">
        <f ca="1">'NPV Reference'!C12-'NPV Reference'!$C$11</f>
        <v>409.18782640094332</v>
      </c>
    </row>
    <row r="14" spans="1:24">
      <c r="A14" s="132"/>
      <c r="B14" s="133"/>
      <c r="C14" s="116">
        <v>1696.0133525311603</v>
      </c>
      <c r="D14" s="116">
        <v>346.56363449849096</v>
      </c>
      <c r="E14" s="140">
        <v>477.94589862810699</v>
      </c>
      <c r="F14" s="140">
        <v>335.90578414165702</v>
      </c>
      <c r="G14" s="140">
        <v>398.5230579190661</v>
      </c>
      <c r="H14" s="127"/>
      <c r="J14" s="23">
        <v>12</v>
      </c>
      <c r="K14" s="23">
        <f ca="1">'NPV Reference'!C13-'NPV Reference'!$C$2</f>
        <v>1360.1075683894992</v>
      </c>
      <c r="L14" s="23">
        <f ca="1">'NPV Reference'!C13-'NPV Reference'!$C$3</f>
        <v>473.08531814390381</v>
      </c>
      <c r="M14" s="23">
        <f ca="1">'NPV Reference'!C13-'NPV Reference'!$C$4</f>
        <v>2135.3707285342575</v>
      </c>
      <c r="N14" s="23">
        <f ca="1">'NPV Reference'!C13-'NPV Reference'!$C$5</f>
        <v>13.617955329109009</v>
      </c>
      <c r="O14" s="23">
        <f ca="1">'NPV Reference'!C13-'NPV Reference'!$C$6</f>
        <v>263.522857368524</v>
      </c>
      <c r="P14" s="23">
        <f ca="1">'NPV Reference'!C13-'NPV Reference'!$C$7</f>
        <v>269.26426541173942</v>
      </c>
      <c r="Q14" s="23">
        <f ca="1">'NPV Reference'!C13-'NPV Reference'!$C$8</f>
        <v>621.85352224694998</v>
      </c>
      <c r="R14" s="23">
        <f ca="1">'NPV Reference'!C13-'NPV Reference'!$C$9</f>
        <v>576.49119573387225</v>
      </c>
      <c r="S14" s="23">
        <f ca="1">'NPV Reference'!C13-'NPV Reference'!$C$10</f>
        <v>829.25500862285389</v>
      </c>
      <c r="T14" s="23">
        <f ca="1">'NPV Reference'!C13-'NPV Reference'!$C$11</f>
        <v>554.18804585966927</v>
      </c>
      <c r="U14" s="23">
        <f ca="1">'NPV Reference'!C13-'NPV Reference'!$C$12</f>
        <v>145.00021945872595</v>
      </c>
    </row>
    <row r="15" spans="1:24" ht="15.75" customHeight="1">
      <c r="A15" s="141">
        <v>15</v>
      </c>
      <c r="B15" s="136" t="s">
        <v>16</v>
      </c>
      <c r="C15" s="142" t="s">
        <v>75</v>
      </c>
      <c r="D15" s="142" t="s">
        <v>88</v>
      </c>
      <c r="E15" s="143" t="s">
        <v>91</v>
      </c>
      <c r="F15" s="143" t="s">
        <v>84</v>
      </c>
      <c r="G15" s="143" t="s">
        <v>93</v>
      </c>
      <c r="H15" s="139" t="s">
        <v>85</v>
      </c>
      <c r="J15" s="23">
        <v>13</v>
      </c>
      <c r="K15" s="23">
        <f ca="1">'NPV Reference'!C14-'NPV Reference'!$C$2</f>
        <v>1294.5301896398146</v>
      </c>
      <c r="L15" s="23">
        <f ca="1">'NPV Reference'!C14-'NPV Reference'!$C$3</f>
        <v>407.50793939421919</v>
      </c>
      <c r="M15" s="23">
        <f ca="1">'NPV Reference'!C14-'NPV Reference'!$C$4</f>
        <v>2069.7933497845729</v>
      </c>
      <c r="N15" s="23">
        <f ca="1">'NPV Reference'!C14-'NPV Reference'!$C$5</f>
        <v>-51.959423420575604</v>
      </c>
      <c r="O15" s="23">
        <f ca="1">'NPV Reference'!C14-'NPV Reference'!$C$6</f>
        <v>197.94547861883939</v>
      </c>
      <c r="P15" s="23">
        <f ca="1">'NPV Reference'!C14-'NPV Reference'!$C$7</f>
        <v>203.6868866620548</v>
      </c>
      <c r="Q15" s="23">
        <f ca="1">'NPV Reference'!C14-'NPV Reference'!$C$8</f>
        <v>556.27614349726537</v>
      </c>
      <c r="R15" s="23">
        <f ca="1">'NPV Reference'!C14-'NPV Reference'!$C$9</f>
        <v>510.91381698418763</v>
      </c>
      <c r="S15" s="23">
        <f ca="1">'NPV Reference'!C14-'NPV Reference'!$C$10</f>
        <v>763.67762987316928</v>
      </c>
      <c r="T15" s="23">
        <f ca="1">'NPV Reference'!C14-'NPV Reference'!$C$11</f>
        <v>488.61066710998466</v>
      </c>
      <c r="U15" s="23">
        <f ca="1">'NPV Reference'!C14-'NPV Reference'!$C$12</f>
        <v>79.422840709041338</v>
      </c>
      <c r="V15" s="23">
        <f ca="1">'NPV Reference'!C14-'NPV Reference'!$C$13</f>
        <v>-65.577378749684613</v>
      </c>
    </row>
    <row r="16" spans="1:24" ht="15.75" customHeight="1" thickBot="1">
      <c r="A16" s="144"/>
      <c r="B16" s="145"/>
      <c r="C16" s="126">
        <v>1426.6184377407712</v>
      </c>
      <c r="D16" s="126">
        <v>77.168719708101889</v>
      </c>
      <c r="E16" s="126">
        <v>208.55098383771792</v>
      </c>
      <c r="F16" s="126">
        <v>66.510869351267957</v>
      </c>
      <c r="G16" s="126">
        <v>129.12814312867704</v>
      </c>
      <c r="H16" s="146">
        <v>-269.39491479038907</v>
      </c>
      <c r="J16" s="23">
        <v>14</v>
      </c>
      <c r="K16" s="23">
        <f ca="1">'NPV Reference'!C15-'NPV Reference'!$C$2</f>
        <v>1696.0133525311558</v>
      </c>
      <c r="L16" s="23">
        <f ca="1">'NPV Reference'!C15-'NPV Reference'!$C$3</f>
        <v>808.99110228556037</v>
      </c>
      <c r="M16" s="23">
        <f ca="1">'NPV Reference'!C15-'NPV Reference'!$C$4</f>
        <v>2471.2765126759141</v>
      </c>
      <c r="N16" s="23">
        <f ca="1">'NPV Reference'!C15-'NPV Reference'!$C$5</f>
        <v>349.52373947076558</v>
      </c>
      <c r="O16" s="23">
        <f ca="1">'NPV Reference'!C15-'NPV Reference'!$C$6</f>
        <v>599.42864151018057</v>
      </c>
      <c r="P16" s="23">
        <f ca="1">'NPV Reference'!C15-'NPV Reference'!$C$7</f>
        <v>605.17004955339598</v>
      </c>
      <c r="Q16" s="23">
        <f ca="1">'NPV Reference'!C15-'NPV Reference'!$C$8</f>
        <v>957.75930638860655</v>
      </c>
      <c r="R16" s="23">
        <f ca="1">'NPV Reference'!C15-'NPV Reference'!$C$9</f>
        <v>912.39697987552881</v>
      </c>
      <c r="S16" s="23">
        <f ca="1">'NPV Reference'!C15-'NPV Reference'!$C$10</f>
        <v>1165.1607927645105</v>
      </c>
      <c r="T16" s="23">
        <f ca="1">'NPV Reference'!C15-'NPV Reference'!$C$11</f>
        <v>890.09383000132584</v>
      </c>
      <c r="U16" s="23">
        <f ca="1">'NPV Reference'!C15-'NPV Reference'!$C$12</f>
        <v>480.90600360038252</v>
      </c>
      <c r="V16" s="23">
        <f ca="1">'NPV Reference'!C15-'NPV Reference'!$C$13</f>
        <v>335.90578414165657</v>
      </c>
      <c r="W16" s="23">
        <f ca="1">'NPV Reference'!C15-'NPV Reference'!$C$14</f>
        <v>401.48316289134118</v>
      </c>
    </row>
    <row r="17" spans="1:24" ht="15.75" thickBot="1">
      <c r="A17" s="26"/>
      <c r="B17" s="26"/>
      <c r="C17" s="26"/>
      <c r="D17" s="26"/>
      <c r="E17" s="26"/>
      <c r="F17" s="26"/>
      <c r="G17" s="25"/>
      <c r="J17" s="23">
        <v>15</v>
      </c>
      <c r="K17" s="23">
        <f ca="1">'NPV Reference'!C16-'NPV Reference'!$C$2</f>
        <v>1426.6184377407681</v>
      </c>
      <c r="L17" s="23">
        <f ca="1">'NPV Reference'!C16-'NPV Reference'!$C$3</f>
        <v>539.59618749517267</v>
      </c>
      <c r="M17" s="23">
        <f ca="1">'NPV Reference'!C16-'NPV Reference'!$C$4</f>
        <v>2201.8815978855264</v>
      </c>
      <c r="N17" s="23">
        <f ca="1">'NPV Reference'!C16-'NPV Reference'!$C$5</f>
        <v>80.128824680377875</v>
      </c>
      <c r="O17" s="23">
        <f ca="1">'NPV Reference'!C16-'NPV Reference'!$C$6</f>
        <v>330.03372671979287</v>
      </c>
      <c r="P17" s="23">
        <f ca="1">'NPV Reference'!C16-'NPV Reference'!$C$7</f>
        <v>335.77513476300828</v>
      </c>
      <c r="Q17" s="23">
        <f ca="1">'NPV Reference'!C16-'NPV Reference'!$C$8</f>
        <v>688.36439159821884</v>
      </c>
      <c r="R17" s="23">
        <f ca="1">'NPV Reference'!C16-'NPV Reference'!$C$9</f>
        <v>643.00206508514111</v>
      </c>
      <c r="S17" s="23">
        <f ca="1">'NPV Reference'!C16-'NPV Reference'!$C$10</f>
        <v>895.76587797412276</v>
      </c>
      <c r="T17" s="23">
        <f ca="1">'NPV Reference'!C16-'NPV Reference'!$C$11</f>
        <v>620.69891521093814</v>
      </c>
      <c r="U17" s="23">
        <f ca="1">'NPV Reference'!C16-'NPV Reference'!$C$12</f>
        <v>211.51108880999482</v>
      </c>
      <c r="V17" s="23">
        <f ca="1">'NPV Reference'!C16-'NPV Reference'!$C$13</f>
        <v>66.510869351268866</v>
      </c>
      <c r="W17" s="23">
        <f ca="1">'NPV Reference'!C16-'NPV Reference'!$C$14</f>
        <v>132.08824810095348</v>
      </c>
      <c r="X17" s="23">
        <f ca="1">'NPV Reference'!C16-'NPV Reference'!$C$15</f>
        <v>-269.3949147903877</v>
      </c>
    </row>
    <row r="18" spans="1:24">
      <c r="A18" s="34" t="s">
        <v>62</v>
      </c>
      <c r="B18" s="35"/>
      <c r="C18" s="35"/>
      <c r="D18" s="35"/>
      <c r="E18" s="35"/>
      <c r="F18" s="35"/>
      <c r="G18" s="35"/>
      <c r="H18" s="36"/>
    </row>
    <row r="19" spans="1:24" ht="15.75" customHeight="1">
      <c r="A19" s="37" t="s">
        <v>9</v>
      </c>
      <c r="B19" s="28" t="s">
        <v>0</v>
      </c>
      <c r="C19" s="28" t="s">
        <v>1</v>
      </c>
      <c r="D19" s="28" t="s">
        <v>4</v>
      </c>
      <c r="E19" s="28" t="s">
        <v>7</v>
      </c>
      <c r="F19" s="28" t="s">
        <v>13</v>
      </c>
      <c r="G19" s="28" t="s">
        <v>8</v>
      </c>
      <c r="H19" s="38" t="s">
        <v>15</v>
      </c>
      <c r="J19" s="23" t="s">
        <v>62</v>
      </c>
    </row>
    <row r="20" spans="1:24">
      <c r="A20" s="128">
        <v>1</v>
      </c>
      <c r="B20" s="129" t="s">
        <v>1</v>
      </c>
      <c r="C20" s="129" t="s">
        <v>59</v>
      </c>
      <c r="D20" s="129"/>
      <c r="E20" s="130"/>
      <c r="F20" s="130"/>
      <c r="G20" s="130"/>
      <c r="H20" s="131"/>
      <c r="K20" s="23">
        <v>1</v>
      </c>
      <c r="L20" s="23">
        <v>2</v>
      </c>
      <c r="M20" s="23">
        <v>3</v>
      </c>
      <c r="N20" s="23">
        <v>4</v>
      </c>
      <c r="O20" s="23">
        <v>5</v>
      </c>
      <c r="P20" s="23">
        <v>6</v>
      </c>
      <c r="Q20" s="23">
        <v>7</v>
      </c>
      <c r="R20" s="23">
        <v>8</v>
      </c>
      <c r="S20" s="23">
        <v>9</v>
      </c>
      <c r="T20" s="23">
        <v>10</v>
      </c>
      <c r="U20" s="23">
        <v>11</v>
      </c>
      <c r="V20" s="23">
        <v>12</v>
      </c>
      <c r="W20" s="23">
        <v>13</v>
      </c>
      <c r="X20" s="23">
        <v>14</v>
      </c>
    </row>
    <row r="21" spans="1:24" ht="15.75" customHeight="1">
      <c r="A21" s="132"/>
      <c r="B21" s="133"/>
      <c r="C21" s="133"/>
      <c r="D21" s="133"/>
      <c r="E21" s="134"/>
      <c r="F21" s="134"/>
      <c r="G21" s="134"/>
      <c r="H21" s="135"/>
      <c r="J21" s="23">
        <v>1</v>
      </c>
    </row>
    <row r="22" spans="1:24">
      <c r="A22" s="128">
        <v>4</v>
      </c>
      <c r="B22" s="136" t="s">
        <v>14</v>
      </c>
      <c r="C22" s="137" t="s">
        <v>65</v>
      </c>
      <c r="D22" s="137"/>
      <c r="E22" s="138"/>
      <c r="F22" s="138"/>
      <c r="G22" s="138"/>
      <c r="H22" s="139"/>
      <c r="J22" s="23">
        <v>2</v>
      </c>
      <c r="K22" s="23">
        <f ca="1">'NPV Reference'!D3-'NPV Reference'!$D$2</f>
        <v>477.44155826673386</v>
      </c>
    </row>
    <row r="23" spans="1:24" ht="15.75" customHeight="1">
      <c r="A23" s="132"/>
      <c r="B23" s="133"/>
      <c r="C23" s="116">
        <v>919.77096504891142</v>
      </c>
      <c r="D23" s="116"/>
      <c r="E23" s="140"/>
      <c r="F23" s="140"/>
      <c r="G23" s="140"/>
      <c r="H23" s="127"/>
      <c r="J23" s="23">
        <v>3</v>
      </c>
      <c r="K23" s="23">
        <f ca="1">'NPV Reference'!D4-'NPV Reference'!$D$2</f>
        <v>-844.80095790044379</v>
      </c>
      <c r="L23" s="23">
        <f ca="1">'NPV Reference'!D4-'NPV Reference'!$D$3</f>
        <v>-1322.2425161671777</v>
      </c>
    </row>
    <row r="24" spans="1:24">
      <c r="A24" s="128">
        <v>11</v>
      </c>
      <c r="B24" s="136" t="s">
        <v>5</v>
      </c>
      <c r="C24" s="137" t="s">
        <v>66</v>
      </c>
      <c r="D24" s="137" t="s">
        <v>68</v>
      </c>
      <c r="E24" s="138"/>
      <c r="F24" s="138"/>
      <c r="G24" s="138"/>
      <c r="H24" s="139"/>
      <c r="J24" s="23">
        <v>4</v>
      </c>
      <c r="K24" s="23">
        <f ca="1">'NPV Reference'!D5-'NPV Reference'!$D$2</f>
        <v>916.81086007663453</v>
      </c>
      <c r="L24" s="23">
        <f ca="1">'NPV Reference'!D5-'NPV Reference'!$D$3</f>
        <v>439.36930180990066</v>
      </c>
      <c r="M24" s="23">
        <f ca="1">'NPV Reference'!D5-'NPV Reference'!$D$4</f>
        <v>1761.6118179770783</v>
      </c>
    </row>
    <row r="25" spans="1:24" ht="15.75" customHeight="1">
      <c r="A25" s="132"/>
      <c r="B25" s="133"/>
      <c r="C25" s="116">
        <v>266.64880951800797</v>
      </c>
      <c r="D25" s="116">
        <v>-653.12215553090346</v>
      </c>
      <c r="E25" s="140"/>
      <c r="F25" s="140"/>
      <c r="G25" s="140"/>
      <c r="H25" s="127"/>
      <c r="J25" s="23">
        <v>5</v>
      </c>
      <c r="K25" s="23">
        <f ca="1">'NPV Reference'!D6-'NPV Reference'!$D$2</f>
        <v>694.30524308594158</v>
      </c>
      <c r="L25" s="23">
        <f ca="1">'NPV Reference'!D6-'NPV Reference'!$D$3</f>
        <v>216.86368481920772</v>
      </c>
      <c r="M25" s="23">
        <f ca="1">'NPV Reference'!D6-'NPV Reference'!$D$4</f>
        <v>1539.1062009863854</v>
      </c>
      <c r="N25" s="23">
        <f ca="1">'NPV Reference'!D6-'NPV Reference'!$D$5</f>
        <v>-222.50561699069294</v>
      </c>
    </row>
    <row r="26" spans="1:24">
      <c r="A26" s="128">
        <v>12</v>
      </c>
      <c r="B26" s="136" t="s">
        <v>8</v>
      </c>
      <c r="C26" s="137" t="s">
        <v>73</v>
      </c>
      <c r="D26" s="137" t="s">
        <v>86</v>
      </c>
      <c r="E26" s="138" t="s">
        <v>89</v>
      </c>
      <c r="F26" s="138"/>
      <c r="G26" s="138"/>
      <c r="H26" s="139"/>
      <c r="J26" s="23">
        <v>6</v>
      </c>
      <c r="K26" s="23">
        <f ca="1">'NPV Reference'!D7-'NPV Reference'!$D$2</f>
        <v>657.19820317294352</v>
      </c>
      <c r="L26" s="23">
        <f ca="1">'NPV Reference'!D7-'NPV Reference'!$D$3</f>
        <v>179.75664490620966</v>
      </c>
      <c r="M26" s="23">
        <f ca="1">'NPV Reference'!D7-'NPV Reference'!$D$4</f>
        <v>1501.9991610733873</v>
      </c>
      <c r="N26" s="23">
        <f ca="1">'NPV Reference'!D7-'NPV Reference'!$D$5</f>
        <v>-259.612656903691</v>
      </c>
      <c r="O26" s="23">
        <f ca="1">'NPV Reference'!D7-'NPV Reference'!$D$6</f>
        <v>-37.107039912998061</v>
      </c>
    </row>
    <row r="27" spans="1:24">
      <c r="A27" s="132"/>
      <c r="B27" s="133"/>
      <c r="C27" s="116">
        <v>365.39433341887661</v>
      </c>
      <c r="D27" s="116">
        <v>-554.37663163003481</v>
      </c>
      <c r="E27" s="140">
        <v>98.745523900868648</v>
      </c>
      <c r="F27" s="140"/>
      <c r="G27" s="140"/>
      <c r="H27" s="127"/>
      <c r="J27" s="23">
        <v>7</v>
      </c>
      <c r="K27" s="23">
        <f ca="1">'NPV Reference'!D8-'NPV Reference'!$D$2</f>
        <v>178.08245985894519</v>
      </c>
      <c r="L27" s="23">
        <f ca="1">'NPV Reference'!D8-'NPV Reference'!$D$3</f>
        <v>-299.35909840778868</v>
      </c>
      <c r="M27" s="23">
        <f ca="1">'NPV Reference'!D8-'NPV Reference'!$D$4</f>
        <v>1022.883417759389</v>
      </c>
      <c r="N27" s="23">
        <f ca="1">'NPV Reference'!D8-'NPV Reference'!$D$5</f>
        <v>-738.72840021768934</v>
      </c>
      <c r="O27" s="23">
        <f ca="1">'NPV Reference'!D8-'NPV Reference'!$D$6</f>
        <v>-516.2227832269964</v>
      </c>
      <c r="P27" s="23">
        <f ca="1">'NPV Reference'!D8-'NPV Reference'!$D$7</f>
        <v>-479.11574331399834</v>
      </c>
    </row>
    <row r="28" spans="1:24">
      <c r="A28" s="128">
        <v>13</v>
      </c>
      <c r="B28" s="136" t="s">
        <v>15</v>
      </c>
      <c r="C28" s="137" t="s">
        <v>67</v>
      </c>
      <c r="D28" s="137" t="s">
        <v>69</v>
      </c>
      <c r="E28" s="138" t="s">
        <v>70</v>
      </c>
      <c r="F28" s="138" t="s">
        <v>94</v>
      </c>
      <c r="G28" s="138"/>
      <c r="H28" s="139"/>
      <c r="J28" s="23">
        <v>8</v>
      </c>
      <c r="K28" s="23">
        <f ca="1">'NPV Reference'!D9-'NPV Reference'!$D$2</f>
        <v>174.23120046576423</v>
      </c>
      <c r="L28" s="23">
        <f ca="1">'NPV Reference'!D9-'NPV Reference'!$D$3</f>
        <v>-303.21035780096963</v>
      </c>
      <c r="M28" s="23">
        <f ca="1">'NPV Reference'!D9-'NPV Reference'!$D$4</f>
        <v>1019.032158366208</v>
      </c>
      <c r="N28" s="23">
        <f ca="1">'NPV Reference'!D9-'NPV Reference'!$D$5</f>
        <v>-742.57965961087029</v>
      </c>
      <c r="O28" s="23">
        <f ca="1">'NPV Reference'!D9-'NPV Reference'!$D$6</f>
        <v>-520.07404262017735</v>
      </c>
      <c r="P28" s="23">
        <f ca="1">'NPV Reference'!D9-'NPV Reference'!$D$7</f>
        <v>-482.96700270717929</v>
      </c>
      <c r="Q28" s="23">
        <f ca="1">'NPV Reference'!D9-'NPV Reference'!$D$8</f>
        <v>-3.8512593931809533</v>
      </c>
    </row>
    <row r="29" spans="1:24">
      <c r="A29" s="132"/>
      <c r="B29" s="133"/>
      <c r="C29" s="116">
        <v>377.43768402382602</v>
      </c>
      <c r="D29" s="116">
        <v>-542.3332810250854</v>
      </c>
      <c r="E29" s="140">
        <v>110.78887450581806</v>
      </c>
      <c r="F29" s="140">
        <v>12.04335060494941</v>
      </c>
      <c r="G29" s="140"/>
      <c r="H29" s="127"/>
      <c r="J29" s="23">
        <v>9</v>
      </c>
      <c r="K29" s="23">
        <f ca="1">'NPV Reference'!D10-'NPV Reference'!$D$2</f>
        <v>-62.083074475092872</v>
      </c>
      <c r="L29" s="23">
        <f ca="1">'NPV Reference'!D10-'NPV Reference'!$D$3</f>
        <v>-539.52463274182674</v>
      </c>
      <c r="M29" s="23">
        <f ca="1">'NPV Reference'!D10-'NPV Reference'!$D$4</f>
        <v>782.71788342535092</v>
      </c>
      <c r="N29" s="23">
        <f ca="1">'NPV Reference'!D10-'NPV Reference'!$D$5</f>
        <v>-978.8939345517274</v>
      </c>
      <c r="O29" s="23">
        <f ca="1">'NPV Reference'!D10-'NPV Reference'!$D$6</f>
        <v>-756.38831756103446</v>
      </c>
      <c r="P29" s="23">
        <f ca="1">'NPV Reference'!D10-'NPV Reference'!$D$7</f>
        <v>-719.28127764803639</v>
      </c>
      <c r="Q29" s="23">
        <f ca="1">'NPV Reference'!D10-'NPV Reference'!$D$8</f>
        <v>-240.16553433403806</v>
      </c>
      <c r="R29" s="23">
        <f ca="1">'NPV Reference'!D10-'NPV Reference'!$D$9</f>
        <v>-236.3142749408571</v>
      </c>
    </row>
    <row r="30" spans="1:24">
      <c r="A30" s="128">
        <v>14</v>
      </c>
      <c r="B30" s="136" t="s">
        <v>15</v>
      </c>
      <c r="C30" s="137" t="s">
        <v>74</v>
      </c>
      <c r="D30" s="137" t="s">
        <v>87</v>
      </c>
      <c r="E30" s="138" t="s">
        <v>90</v>
      </c>
      <c r="F30" s="138" t="s">
        <v>83</v>
      </c>
      <c r="G30" s="138" t="s">
        <v>92</v>
      </c>
      <c r="H30" s="139"/>
      <c r="J30" s="23">
        <v>10</v>
      </c>
      <c r="K30" s="23">
        <f ca="1">'NPV Reference'!D11-'NPV Reference'!$D$2</f>
        <v>-111.6034388071771</v>
      </c>
      <c r="L30" s="23">
        <f ca="1">'NPV Reference'!D11-'NPV Reference'!$D$3</f>
        <v>-589.04499707391096</v>
      </c>
      <c r="M30" s="23">
        <f ca="1">'NPV Reference'!D11-'NPV Reference'!$D$4</f>
        <v>733.19751909326669</v>
      </c>
      <c r="N30" s="23">
        <f ca="1">'NPV Reference'!D11-'NPV Reference'!$D$5</f>
        <v>-1028.4142988838116</v>
      </c>
      <c r="O30" s="23">
        <f ca="1">'NPV Reference'!D11-'NPV Reference'!$D$6</f>
        <v>-805.90868189311868</v>
      </c>
      <c r="P30" s="23">
        <f ca="1">'NPV Reference'!D11-'NPV Reference'!$D$7</f>
        <v>-768.80164198012062</v>
      </c>
      <c r="Q30" s="23">
        <f ca="1">'NPV Reference'!D11-'NPV Reference'!$D$8</f>
        <v>-289.68589866612228</v>
      </c>
      <c r="R30" s="23">
        <f ca="1">'NPV Reference'!D11-'NPV Reference'!$D$9</f>
        <v>-285.83463927294133</v>
      </c>
      <c r="S30" s="23">
        <f ca="1">'NPV Reference'!D11-'NPV Reference'!$D$10</f>
        <v>-49.520364332084227</v>
      </c>
    </row>
    <row r="31" spans="1:24">
      <c r="A31" s="132"/>
      <c r="B31" s="133"/>
      <c r="C31" s="116">
        <v>713.60884334305092</v>
      </c>
      <c r="D31" s="116">
        <v>-206.1621217058605</v>
      </c>
      <c r="E31" s="140">
        <v>446.96003382504296</v>
      </c>
      <c r="F31" s="140">
        <v>348.21450992417431</v>
      </c>
      <c r="G31" s="140">
        <v>336.1711593192249</v>
      </c>
      <c r="H31" s="127"/>
      <c r="J31" s="23">
        <v>11</v>
      </c>
      <c r="K31" s="23">
        <f ca="1">'NPV Reference'!D12-'NPV Reference'!$D$2</f>
        <v>263.68870454573198</v>
      </c>
      <c r="L31" s="23">
        <f ca="1">'NPV Reference'!D12-'NPV Reference'!$D$3</f>
        <v>-213.75285372100188</v>
      </c>
      <c r="M31" s="23">
        <f ca="1">'NPV Reference'!D12-'NPV Reference'!$D$4</f>
        <v>1108.4896624461758</v>
      </c>
      <c r="N31" s="23">
        <f ca="1">'NPV Reference'!D12-'NPV Reference'!$D$5</f>
        <v>-653.12215553090255</v>
      </c>
      <c r="O31" s="23">
        <f ca="1">'NPV Reference'!D12-'NPV Reference'!$D$6</f>
        <v>-430.6165385402096</v>
      </c>
      <c r="P31" s="23">
        <f ca="1">'NPV Reference'!D12-'NPV Reference'!$D$7</f>
        <v>-393.50949862721154</v>
      </c>
      <c r="Q31" s="23">
        <f ca="1">'NPV Reference'!D12-'NPV Reference'!$D$8</f>
        <v>85.606244686786795</v>
      </c>
      <c r="R31" s="23">
        <f ca="1">'NPV Reference'!D12-'NPV Reference'!$D$9</f>
        <v>89.457504079967748</v>
      </c>
      <c r="S31" s="23">
        <f ca="1">'NPV Reference'!D12-'NPV Reference'!$D$10</f>
        <v>325.77177902082485</v>
      </c>
      <c r="T31" s="23">
        <f ca="1">'NPV Reference'!D12-'NPV Reference'!$D$11</f>
        <v>375.29214335290908</v>
      </c>
    </row>
    <row r="32" spans="1:24">
      <c r="A32" s="128">
        <v>15</v>
      </c>
      <c r="B32" s="136" t="s">
        <v>16</v>
      </c>
      <c r="C32" s="137" t="s">
        <v>75</v>
      </c>
      <c r="D32" s="137" t="s">
        <v>88</v>
      </c>
      <c r="E32" s="138" t="s">
        <v>91</v>
      </c>
      <c r="F32" s="138" t="s">
        <v>84</v>
      </c>
      <c r="G32" s="138" t="s">
        <v>93</v>
      </c>
      <c r="H32" s="139" t="s">
        <v>85</v>
      </c>
      <c r="J32" s="23">
        <v>12</v>
      </c>
      <c r="K32" s="23">
        <f ca="1">'NPV Reference'!D13-'NPV Reference'!$D$2</f>
        <v>365.39433341887616</v>
      </c>
      <c r="L32" s="23">
        <f ca="1">'NPV Reference'!D13-'NPV Reference'!$D$3</f>
        <v>-112.04722484785771</v>
      </c>
      <c r="M32" s="23">
        <f ca="1">'NPV Reference'!D13-'NPV Reference'!$D$4</f>
        <v>1210.1952913193199</v>
      </c>
      <c r="N32" s="23">
        <f ca="1">'NPV Reference'!D13-'NPV Reference'!$D$5</f>
        <v>-551.41652665775837</v>
      </c>
      <c r="O32" s="23">
        <f ca="1">'NPV Reference'!D13-'NPV Reference'!$D$6</f>
        <v>-328.91090966706543</v>
      </c>
      <c r="P32" s="23">
        <f ca="1">'NPV Reference'!D13-'NPV Reference'!$D$7</f>
        <v>-291.80386975406736</v>
      </c>
      <c r="Q32" s="23">
        <f ca="1">'NPV Reference'!D13-'NPV Reference'!$D$8</f>
        <v>187.31187355993097</v>
      </c>
      <c r="R32" s="23">
        <f ca="1">'NPV Reference'!D13-'NPV Reference'!$D$9</f>
        <v>191.16313295311193</v>
      </c>
      <c r="S32" s="23">
        <f ca="1">'NPV Reference'!D13-'NPV Reference'!$D$10</f>
        <v>427.47740789396903</v>
      </c>
      <c r="T32" s="23">
        <f ca="1">'NPV Reference'!D13-'NPV Reference'!$D$11</f>
        <v>476.99777222605326</v>
      </c>
      <c r="U32" s="23">
        <f ca="1">'NPV Reference'!D13-'NPV Reference'!$D$12</f>
        <v>101.70562887314418</v>
      </c>
    </row>
    <row r="33" spans="1:24" ht="15.75" thickBot="1">
      <c r="A33" s="147"/>
      <c r="B33" s="148"/>
      <c r="C33" s="117">
        <v>445.22077572187482</v>
      </c>
      <c r="D33" s="117">
        <v>-474.55018932703661</v>
      </c>
      <c r="E33" s="149">
        <v>178.57196620386685</v>
      </c>
      <c r="F33" s="149">
        <v>79.826442302998203</v>
      </c>
      <c r="G33" s="149">
        <v>67.783091698048793</v>
      </c>
      <c r="H33" s="118">
        <v>-269.39491479038907</v>
      </c>
      <c r="J33" s="23">
        <v>13</v>
      </c>
      <c r="K33" s="23">
        <f ca="1">'NPV Reference'!D14-'NPV Reference'!$D$2</f>
        <v>374.4775790515514</v>
      </c>
      <c r="L33" s="23">
        <f ca="1">'NPV Reference'!D14-'NPV Reference'!$D$3</f>
        <v>-102.96397921518246</v>
      </c>
      <c r="M33" s="23">
        <f ca="1">'NPV Reference'!D14-'NPV Reference'!$D$4</f>
        <v>1219.2785369519952</v>
      </c>
      <c r="N33" s="23">
        <f ca="1">'NPV Reference'!D14-'NPV Reference'!$D$5</f>
        <v>-542.33328102508312</v>
      </c>
      <c r="O33" s="23">
        <f ca="1">'NPV Reference'!D14-'NPV Reference'!$D$6</f>
        <v>-319.82766403439018</v>
      </c>
      <c r="P33" s="23">
        <f ca="1">'NPV Reference'!D14-'NPV Reference'!$D$7</f>
        <v>-282.72062412139212</v>
      </c>
      <c r="Q33" s="23">
        <f ca="1">'NPV Reference'!D14-'NPV Reference'!$D$8</f>
        <v>196.39511919260622</v>
      </c>
      <c r="R33" s="23">
        <f ca="1">'NPV Reference'!D14-'NPV Reference'!$D$9</f>
        <v>200.24637858578717</v>
      </c>
      <c r="S33" s="23">
        <f ca="1">'NPV Reference'!D14-'NPV Reference'!$D$10</f>
        <v>436.56065352664427</v>
      </c>
      <c r="T33" s="23">
        <f ca="1">'NPV Reference'!D14-'NPV Reference'!$D$11</f>
        <v>486.0810178587285</v>
      </c>
      <c r="U33" s="23">
        <f ca="1">'NPV Reference'!D14-'NPV Reference'!$D$12</f>
        <v>110.78887450581942</v>
      </c>
      <c r="V33" s="23">
        <f ca="1">'NPV Reference'!D14-'NPV Reference'!$D$13</f>
        <v>9.0832456326752435</v>
      </c>
    </row>
    <row r="34" spans="1:24">
      <c r="A34" s="26"/>
      <c r="B34" s="26"/>
      <c r="C34" s="26"/>
      <c r="D34" s="26"/>
      <c r="E34" s="26"/>
      <c r="F34" s="26"/>
      <c r="J34" s="23">
        <v>14</v>
      </c>
      <c r="K34" s="23">
        <f ca="1">'NPV Reference'!D15-'NPV Reference'!$D$2</f>
        <v>713.60884334305001</v>
      </c>
      <c r="L34" s="23">
        <f ca="1">'NPV Reference'!D15-'NPV Reference'!$D$3</f>
        <v>236.16728507631615</v>
      </c>
      <c r="M34" s="23">
        <f ca="1">'NPV Reference'!D15-'NPV Reference'!$D$4</f>
        <v>1558.4098012434938</v>
      </c>
      <c r="N34" s="23">
        <f ca="1">'NPV Reference'!D15-'NPV Reference'!$D$5</f>
        <v>-203.20201673358451</v>
      </c>
      <c r="O34" s="23">
        <f ca="1">'NPV Reference'!D15-'NPV Reference'!$D$6</f>
        <v>19.303600257108428</v>
      </c>
      <c r="P34" s="23">
        <f ca="1">'NPV Reference'!D15-'NPV Reference'!$D$7</f>
        <v>56.41064017010649</v>
      </c>
      <c r="Q34" s="23">
        <f ca="1">'NPV Reference'!D15-'NPV Reference'!$D$8</f>
        <v>535.52638348410483</v>
      </c>
      <c r="R34" s="23">
        <f ca="1">'NPV Reference'!D15-'NPV Reference'!$D$9</f>
        <v>539.37764287728578</v>
      </c>
      <c r="S34" s="23">
        <f ca="1">'NPV Reference'!D15-'NPV Reference'!$D$10</f>
        <v>775.69191781814288</v>
      </c>
      <c r="T34" s="23">
        <f ca="1">'NPV Reference'!D15-'NPV Reference'!$D$11</f>
        <v>825.21228215022711</v>
      </c>
      <c r="U34" s="23">
        <f ca="1">'NPV Reference'!D15-'NPV Reference'!$D$12</f>
        <v>449.92013879731803</v>
      </c>
      <c r="V34" s="23">
        <f ca="1">'NPV Reference'!D15-'NPV Reference'!$D$13</f>
        <v>348.21450992417385</v>
      </c>
      <c r="W34" s="23">
        <f ca="1">'NPV Reference'!D15-'NPV Reference'!$D$14</f>
        <v>339.13126429149861</v>
      </c>
    </row>
    <row r="35" spans="1:24" ht="15.75" thickBot="1">
      <c r="A35" s="26"/>
      <c r="B35" s="26"/>
      <c r="C35" s="55"/>
      <c r="D35" s="54"/>
      <c r="E35" s="54"/>
      <c r="F35" s="26"/>
      <c r="J35" s="23">
        <v>15</v>
      </c>
      <c r="K35" s="23">
        <f ca="1">'NPV Reference'!D16-'NPV Reference'!$D$2</f>
        <v>445.22077572187482</v>
      </c>
      <c r="L35" s="23">
        <f ca="1">'NPV Reference'!D16-'NPV Reference'!$D$3</f>
        <v>-32.220782544859048</v>
      </c>
      <c r="M35" s="23">
        <f ca="1">'NPV Reference'!D16-'NPV Reference'!$D$4</f>
        <v>1290.0217336223186</v>
      </c>
      <c r="N35" s="23">
        <f ca="1">'NPV Reference'!D16-'NPV Reference'!$D$5</f>
        <v>-471.59008435475971</v>
      </c>
      <c r="O35" s="23">
        <f ca="1">'NPV Reference'!D16-'NPV Reference'!$D$6</f>
        <v>-249.08446736406677</v>
      </c>
      <c r="P35" s="23">
        <f ca="1">'NPV Reference'!D16-'NPV Reference'!$D$7</f>
        <v>-211.97742745106871</v>
      </c>
      <c r="Q35" s="23">
        <f ca="1">'NPV Reference'!D16-'NPV Reference'!$D$8</f>
        <v>267.13831586292963</v>
      </c>
      <c r="R35" s="23">
        <f ca="1">'NPV Reference'!D16-'NPV Reference'!$D$9</f>
        <v>270.98957525611058</v>
      </c>
      <c r="S35" s="23">
        <f ca="1">'NPV Reference'!D16-'NPV Reference'!$D$10</f>
        <v>507.30385019696769</v>
      </c>
      <c r="T35" s="23">
        <f ca="1">'NPV Reference'!D16-'NPV Reference'!$D$11</f>
        <v>556.82421452905191</v>
      </c>
      <c r="U35" s="23">
        <f ca="1">'NPV Reference'!D16-'NPV Reference'!$D$12</f>
        <v>181.53207117614284</v>
      </c>
      <c r="V35" s="23">
        <f ca="1">'NPV Reference'!D16-'NPV Reference'!$D$13</f>
        <v>79.826442302998657</v>
      </c>
      <c r="W35" s="23">
        <f ca="1">'NPV Reference'!D16-'NPV Reference'!$D$14</f>
        <v>70.743196670323414</v>
      </c>
      <c r="X35" s="23">
        <f ca="1">'NPV Reference'!D16-'NPV Reference'!$D$15</f>
        <v>-268.3880676211752</v>
      </c>
    </row>
    <row r="36" spans="1:24">
      <c r="A36" s="34" t="s">
        <v>63</v>
      </c>
      <c r="B36" s="35"/>
      <c r="C36" s="35"/>
      <c r="D36" s="35"/>
      <c r="E36" s="35"/>
      <c r="F36" s="35"/>
      <c r="G36" s="35"/>
      <c r="H36" s="36"/>
    </row>
    <row r="37" spans="1:24">
      <c r="A37" s="37" t="s">
        <v>9</v>
      </c>
      <c r="B37" s="28" t="s">
        <v>0</v>
      </c>
      <c r="C37" s="28" t="s">
        <v>1</v>
      </c>
      <c r="D37" s="28" t="s">
        <v>4</v>
      </c>
      <c r="E37" s="28" t="s">
        <v>7</v>
      </c>
      <c r="F37" s="28" t="s">
        <v>13</v>
      </c>
      <c r="G37" s="28" t="s">
        <v>8</v>
      </c>
      <c r="H37" s="38" t="s">
        <v>15</v>
      </c>
      <c r="J37" s="23" t="s">
        <v>63</v>
      </c>
    </row>
    <row r="38" spans="1:24">
      <c r="A38" s="128">
        <v>1</v>
      </c>
      <c r="B38" s="129" t="s">
        <v>1</v>
      </c>
      <c r="C38" s="129" t="s">
        <v>59</v>
      </c>
      <c r="D38" s="129"/>
      <c r="E38" s="130"/>
      <c r="F38" s="130"/>
      <c r="G38" s="130"/>
      <c r="H38" s="131"/>
      <c r="K38" s="23">
        <v>1</v>
      </c>
      <c r="L38" s="23">
        <v>2</v>
      </c>
      <c r="M38" s="23">
        <v>3</v>
      </c>
      <c r="N38" s="23">
        <v>4</v>
      </c>
      <c r="O38" s="23">
        <v>5</v>
      </c>
      <c r="P38" s="23">
        <v>6</v>
      </c>
      <c r="Q38" s="23">
        <v>7</v>
      </c>
      <c r="R38" s="23">
        <v>8</v>
      </c>
      <c r="S38" s="23">
        <v>9</v>
      </c>
      <c r="T38" s="23">
        <v>10</v>
      </c>
      <c r="U38" s="23">
        <v>11</v>
      </c>
      <c r="V38" s="23">
        <v>12</v>
      </c>
      <c r="W38" s="23">
        <v>13</v>
      </c>
      <c r="X38" s="23">
        <v>14</v>
      </c>
    </row>
    <row r="39" spans="1:24">
      <c r="A39" s="132"/>
      <c r="B39" s="133"/>
      <c r="C39" s="133"/>
      <c r="D39" s="133"/>
      <c r="E39" s="134"/>
      <c r="F39" s="134"/>
      <c r="G39" s="134"/>
      <c r="H39" s="135"/>
      <c r="J39" s="23">
        <v>1</v>
      </c>
    </row>
    <row r="40" spans="1:24">
      <c r="A40" s="128">
        <v>4</v>
      </c>
      <c r="B40" s="136" t="s">
        <v>14</v>
      </c>
      <c r="C40" s="137" t="s">
        <v>65</v>
      </c>
      <c r="D40" s="137"/>
      <c r="E40" s="138"/>
      <c r="F40" s="138"/>
      <c r="G40" s="138"/>
      <c r="H40" s="139"/>
      <c r="J40" s="23">
        <v>2</v>
      </c>
      <c r="K40" s="23">
        <f ca="1">'NPV Reference'!E3-'NPV Reference'!$E$2</f>
        <v>-190.93271854057139</v>
      </c>
    </row>
    <row r="41" spans="1:24">
      <c r="A41" s="132"/>
      <c r="B41" s="133"/>
      <c r="C41" s="116">
        <v>257.25106555896014</v>
      </c>
      <c r="D41" s="116"/>
      <c r="E41" s="140"/>
      <c r="F41" s="140"/>
      <c r="G41" s="140"/>
      <c r="H41" s="127"/>
      <c r="J41" s="23">
        <v>3</v>
      </c>
      <c r="K41" s="23">
        <f ca="1">'NPV Reference'!E4-'NPV Reference'!$E$2</f>
        <v>-908.41861531400127</v>
      </c>
      <c r="L41" s="23">
        <f ca="1">'NPV Reference'!E4-'NPV Reference'!$E$3</f>
        <v>-717.48589677342989</v>
      </c>
    </row>
    <row r="42" spans="1:24">
      <c r="A42" s="128">
        <v>11</v>
      </c>
      <c r="B42" s="136" t="s">
        <v>5</v>
      </c>
      <c r="C42" s="137" t="s">
        <v>66</v>
      </c>
      <c r="D42" s="137" t="s">
        <v>68</v>
      </c>
      <c r="E42" s="138"/>
      <c r="F42" s="138"/>
      <c r="G42" s="138"/>
      <c r="H42" s="139"/>
      <c r="J42" s="23">
        <v>4</v>
      </c>
      <c r="K42" s="23">
        <f ca="1">'NPV Reference'!E5-'NPV Reference'!$E$2</f>
        <v>254.29096058668506</v>
      </c>
      <c r="L42" s="23">
        <f ca="1">'NPV Reference'!E5-'NPV Reference'!$E$3</f>
        <v>445.22367912725645</v>
      </c>
      <c r="M42" s="23">
        <f ca="1">'NPV Reference'!E5-'NPV Reference'!$E$4</f>
        <v>1162.7095759006863</v>
      </c>
    </row>
    <row r="43" spans="1:24">
      <c r="A43" s="132"/>
      <c r="B43" s="133"/>
      <c r="C43" s="116">
        <v>-1084.0547754438703</v>
      </c>
      <c r="D43" s="116">
        <v>-1341.3058410028304</v>
      </c>
      <c r="E43" s="140"/>
      <c r="F43" s="140"/>
      <c r="G43" s="140"/>
      <c r="H43" s="127"/>
      <c r="J43" s="23">
        <v>5</v>
      </c>
      <c r="K43" s="23">
        <f ca="1">'NPV Reference'!E6-'NPV Reference'!$E$2</f>
        <v>161.08331785015343</v>
      </c>
      <c r="L43" s="23">
        <f ca="1">'NPV Reference'!E6-'NPV Reference'!$E$3</f>
        <v>352.01603639072482</v>
      </c>
      <c r="M43" s="23">
        <f ca="1">'NPV Reference'!E6-'NPV Reference'!$E$4</f>
        <v>1069.5019331641547</v>
      </c>
      <c r="N43" s="23">
        <f ca="1">'NPV Reference'!E6-'NPV Reference'!$E$5</f>
        <v>-93.207642736531625</v>
      </c>
    </row>
    <row r="44" spans="1:24">
      <c r="A44" s="128">
        <v>12</v>
      </c>
      <c r="B44" s="136" t="s">
        <v>8</v>
      </c>
      <c r="C44" s="137" t="s">
        <v>73</v>
      </c>
      <c r="D44" s="137" t="s">
        <v>86</v>
      </c>
      <c r="E44" s="138" t="s">
        <v>89</v>
      </c>
      <c r="F44" s="138"/>
      <c r="G44" s="138"/>
      <c r="H44" s="139"/>
      <c r="J44" s="23">
        <v>6</v>
      </c>
      <c r="K44" s="23">
        <f ca="1">'NPV Reference'!E7-'NPV Reference'!$E$2</f>
        <v>-20.532528146851746</v>
      </c>
      <c r="L44" s="23">
        <f ca="1">'NPV Reference'!E7-'NPV Reference'!$E$3</f>
        <v>170.40019039371964</v>
      </c>
      <c r="M44" s="23">
        <f ca="1">'NPV Reference'!E7-'NPV Reference'!$E$4</f>
        <v>887.88608716714953</v>
      </c>
      <c r="N44" s="23">
        <f ca="1">'NPV Reference'!E7-'NPV Reference'!$E$5</f>
        <v>-274.82348873353681</v>
      </c>
      <c r="O44" s="23">
        <f ca="1">'NPV Reference'!E7-'NPV Reference'!$E$6</f>
        <v>-181.61584599700518</v>
      </c>
    </row>
    <row r="45" spans="1:24">
      <c r="A45" s="132"/>
      <c r="B45" s="133"/>
      <c r="C45" s="116">
        <v>-1118.6719084908818</v>
      </c>
      <c r="D45" s="116">
        <v>-1375.922974049842</v>
      </c>
      <c r="E45" s="140">
        <v>-34.617133047011521</v>
      </c>
      <c r="F45" s="140"/>
      <c r="G45" s="140"/>
      <c r="H45" s="127"/>
      <c r="J45" s="23">
        <v>7</v>
      </c>
      <c r="K45" s="23">
        <f ca="1">'NPV Reference'!E8-'NPV Reference'!$E$2</f>
        <v>-686.13204220705984</v>
      </c>
      <c r="L45" s="23">
        <f ca="1">'NPV Reference'!E8-'NPV Reference'!$E$3</f>
        <v>-495.19932366648845</v>
      </c>
      <c r="M45" s="23">
        <f ca="1">'NPV Reference'!E8-'NPV Reference'!$E$4</f>
        <v>222.28657310694143</v>
      </c>
      <c r="N45" s="23">
        <f ca="1">'NPV Reference'!E8-'NPV Reference'!$E$5</f>
        <v>-940.4230027937449</v>
      </c>
      <c r="O45" s="23">
        <f ca="1">'NPV Reference'!E8-'NPV Reference'!$E$6</f>
        <v>-847.21536005721327</v>
      </c>
      <c r="P45" s="23">
        <f ca="1">'NPV Reference'!E8-'NPV Reference'!$E$7</f>
        <v>-665.59951406020809</v>
      </c>
    </row>
    <row r="46" spans="1:24">
      <c r="A46" s="128">
        <v>13</v>
      </c>
      <c r="B46" s="136" t="s">
        <v>15</v>
      </c>
      <c r="C46" s="137" t="s">
        <v>67</v>
      </c>
      <c r="D46" s="137" t="s">
        <v>69</v>
      </c>
      <c r="E46" s="138" t="s">
        <v>70</v>
      </c>
      <c r="F46" s="138" t="s">
        <v>94</v>
      </c>
      <c r="G46" s="138"/>
      <c r="H46" s="139"/>
      <c r="J46" s="23">
        <v>8</v>
      </c>
      <c r="K46" s="23">
        <f ca="1">'NPV Reference'!E9-'NPV Reference'!$E$2</f>
        <v>-716.41227733106007</v>
      </c>
      <c r="L46" s="23">
        <f ca="1">'NPV Reference'!E9-'NPV Reference'!$E$3</f>
        <v>-525.47955879048868</v>
      </c>
      <c r="M46" s="23">
        <f ca="1">'NPV Reference'!E9-'NPV Reference'!$E$4</f>
        <v>192.0063379829412</v>
      </c>
      <c r="N46" s="23">
        <f ca="1">'NPV Reference'!E9-'NPV Reference'!$E$5</f>
        <v>-970.70323791774513</v>
      </c>
      <c r="O46" s="23">
        <f ca="1">'NPV Reference'!E9-'NPV Reference'!$E$6</f>
        <v>-877.4955951812135</v>
      </c>
      <c r="P46" s="23">
        <f ca="1">'NPV Reference'!E9-'NPV Reference'!$E$7</f>
        <v>-695.87974918420832</v>
      </c>
      <c r="Q46" s="23">
        <f ca="1">'NPV Reference'!E9-'NPV Reference'!$E$8</f>
        <v>-30.280235124000228</v>
      </c>
    </row>
    <row r="47" spans="1:24">
      <c r="A47" s="132"/>
      <c r="B47" s="133"/>
      <c r="C47" s="116">
        <v>-1016.3881532199457</v>
      </c>
      <c r="D47" s="116">
        <v>-1273.6392187789058</v>
      </c>
      <c r="E47" s="140">
        <v>67.666622223924605</v>
      </c>
      <c r="F47" s="140">
        <v>102.28375527093613</v>
      </c>
      <c r="G47" s="140"/>
      <c r="H47" s="127"/>
      <c r="J47" s="23">
        <v>9</v>
      </c>
      <c r="K47" s="23">
        <f ca="1">'NPV Reference'!E10-'NPV Reference'!$E$2</f>
        <v>-1031.4906479831966</v>
      </c>
      <c r="L47" s="23">
        <f ca="1">'NPV Reference'!E10-'NPV Reference'!$E$3</f>
        <v>-840.55792944262521</v>
      </c>
      <c r="M47" s="23">
        <f ca="1">'NPV Reference'!E10-'NPV Reference'!$E$4</f>
        <v>-123.07203266919532</v>
      </c>
      <c r="N47" s="23">
        <f ca="1">'NPV Reference'!E10-'NPV Reference'!$E$5</f>
        <v>-1285.7816085698817</v>
      </c>
      <c r="O47" s="23">
        <f ca="1">'NPV Reference'!E10-'NPV Reference'!$E$6</f>
        <v>-1192.57396583335</v>
      </c>
      <c r="P47" s="23">
        <f ca="1">'NPV Reference'!E10-'NPV Reference'!$E$7</f>
        <v>-1010.9581198363448</v>
      </c>
      <c r="Q47" s="23">
        <f ca="1">'NPV Reference'!E10-'NPV Reference'!$E$8</f>
        <v>-345.35860577613676</v>
      </c>
      <c r="R47" s="23">
        <f ca="1">'NPV Reference'!E10-'NPV Reference'!$E$9</f>
        <v>-315.07837065213653</v>
      </c>
    </row>
    <row r="48" spans="1:24">
      <c r="A48" s="128">
        <v>14</v>
      </c>
      <c r="B48" s="136" t="s">
        <v>15</v>
      </c>
      <c r="C48" s="137" t="s">
        <v>74</v>
      </c>
      <c r="D48" s="137" t="s">
        <v>87</v>
      </c>
      <c r="E48" s="138" t="s">
        <v>90</v>
      </c>
      <c r="F48" s="138" t="s">
        <v>83</v>
      </c>
      <c r="G48" s="138" t="s">
        <v>92</v>
      </c>
      <c r="H48" s="139"/>
      <c r="J48" s="23">
        <v>10</v>
      </c>
      <c r="K48" s="23">
        <f ca="1">'NPV Reference'!E11-'NPV Reference'!$E$2</f>
        <v>-1501.4176436994289</v>
      </c>
      <c r="L48" s="23">
        <f ca="1">'NPV Reference'!E11-'NPV Reference'!$E$3</f>
        <v>-1310.4849251588575</v>
      </c>
      <c r="M48" s="23">
        <f ca="1">'NPV Reference'!E11-'NPV Reference'!$E$4</f>
        <v>-592.99902838542766</v>
      </c>
      <c r="N48" s="23">
        <f ca="1">'NPV Reference'!E11-'NPV Reference'!$E$5</f>
        <v>-1755.708604286114</v>
      </c>
      <c r="O48" s="23">
        <f ca="1">'NPV Reference'!E11-'NPV Reference'!$E$6</f>
        <v>-1662.5009615495824</v>
      </c>
      <c r="P48" s="23">
        <f ca="1">'NPV Reference'!E11-'NPV Reference'!$E$7</f>
        <v>-1480.8851155525772</v>
      </c>
      <c r="Q48" s="23">
        <f ca="1">'NPV Reference'!E11-'NPV Reference'!$E$8</f>
        <v>-815.2856014923691</v>
      </c>
      <c r="R48" s="23">
        <f ca="1">'NPV Reference'!E11-'NPV Reference'!$E$9</f>
        <v>-785.00536636836887</v>
      </c>
      <c r="S48" s="23">
        <f ca="1">'NPV Reference'!E11-'NPV Reference'!$E$10</f>
        <v>-469.92699571623234</v>
      </c>
    </row>
    <row r="49" spans="1:24">
      <c r="A49" s="132"/>
      <c r="B49" s="133"/>
      <c r="C49" s="116">
        <v>-766.26418610198107</v>
      </c>
      <c r="D49" s="116">
        <v>-1023.5152516609412</v>
      </c>
      <c r="E49" s="140">
        <v>317.79058934188924</v>
      </c>
      <c r="F49" s="140">
        <v>352.40772238890077</v>
      </c>
      <c r="G49" s="140">
        <v>250.12396711796464</v>
      </c>
      <c r="H49" s="127"/>
      <c r="J49" s="23">
        <v>11</v>
      </c>
      <c r="K49" s="23">
        <f ca="1">'NPV Reference'!E12-'NPV Reference'!$E$2</f>
        <v>-1087.0148804161458</v>
      </c>
      <c r="L49" s="23">
        <f ca="1">'NPV Reference'!E12-'NPV Reference'!$E$3</f>
        <v>-896.08216187557446</v>
      </c>
      <c r="M49" s="23">
        <f ca="1">'NPV Reference'!E12-'NPV Reference'!$E$4</f>
        <v>-178.59626510214457</v>
      </c>
      <c r="N49" s="23">
        <f ca="1">'NPV Reference'!E12-'NPV Reference'!$E$5</f>
        <v>-1341.3058410028309</v>
      </c>
      <c r="O49" s="23">
        <f ca="1">'NPV Reference'!E12-'NPV Reference'!$E$6</f>
        <v>-1248.0981982662993</v>
      </c>
      <c r="P49" s="23">
        <f ca="1">'NPV Reference'!E12-'NPV Reference'!$E$7</f>
        <v>-1066.4823522692941</v>
      </c>
      <c r="Q49" s="23">
        <f ca="1">'NPV Reference'!E12-'NPV Reference'!$E$8</f>
        <v>-400.882838209086</v>
      </c>
      <c r="R49" s="23">
        <f ca="1">'NPV Reference'!E12-'NPV Reference'!$E$9</f>
        <v>-370.60260308508578</v>
      </c>
      <c r="S49" s="23">
        <f ca="1">'NPV Reference'!E12-'NPV Reference'!$E$10</f>
        <v>-55.524232432949248</v>
      </c>
      <c r="T49" s="23">
        <f ca="1">'NPV Reference'!E12-'NPV Reference'!$E$11</f>
        <v>414.40276328328309</v>
      </c>
    </row>
    <row r="50" spans="1:24">
      <c r="A50" s="128">
        <v>15</v>
      </c>
      <c r="B50" s="136" t="s">
        <v>16</v>
      </c>
      <c r="C50" s="137" t="s">
        <v>75</v>
      </c>
      <c r="D50" s="137" t="s">
        <v>88</v>
      </c>
      <c r="E50" s="138" t="s">
        <v>91</v>
      </c>
      <c r="F50" s="138" t="s">
        <v>84</v>
      </c>
      <c r="G50" s="138" t="s">
        <v>93</v>
      </c>
      <c r="H50" s="139" t="s">
        <v>85</v>
      </c>
      <c r="J50" s="23">
        <v>12</v>
      </c>
      <c r="K50" s="23">
        <f ca="1">'NPV Reference'!E13-'NPV Reference'!$E$2</f>
        <v>-1118.6719084908814</v>
      </c>
      <c r="L50" s="23">
        <f ca="1">'NPV Reference'!E13-'NPV Reference'!$E$3</f>
        <v>-927.73918995030999</v>
      </c>
      <c r="M50" s="23">
        <f ca="1">'NPV Reference'!E13-'NPV Reference'!$E$4</f>
        <v>-210.25329317688011</v>
      </c>
      <c r="N50" s="23">
        <f ca="1">'NPV Reference'!E13-'NPV Reference'!$E$5</f>
        <v>-1372.9628690775664</v>
      </c>
      <c r="O50" s="23">
        <f ca="1">'NPV Reference'!E13-'NPV Reference'!$E$6</f>
        <v>-1279.7552263410348</v>
      </c>
      <c r="P50" s="23">
        <f ca="1">'NPV Reference'!E13-'NPV Reference'!$E$7</f>
        <v>-1098.1393803440296</v>
      </c>
      <c r="Q50" s="23">
        <f ca="1">'NPV Reference'!E13-'NPV Reference'!$E$8</f>
        <v>-432.53986628382154</v>
      </c>
      <c r="R50" s="23">
        <f ca="1">'NPV Reference'!E13-'NPV Reference'!$E$9</f>
        <v>-402.25963115982131</v>
      </c>
      <c r="S50" s="23">
        <f ca="1">'NPV Reference'!E13-'NPV Reference'!$E$10</f>
        <v>-87.181260507684783</v>
      </c>
      <c r="T50" s="23">
        <f ca="1">'NPV Reference'!E13-'NPV Reference'!$E$11</f>
        <v>382.74573520854756</v>
      </c>
      <c r="U50" s="23">
        <f ca="1">'NPV Reference'!E13-'NPV Reference'!$E$12</f>
        <v>-31.657028074735535</v>
      </c>
    </row>
    <row r="51" spans="1:24" ht="15.75" thickBot="1">
      <c r="A51" s="147"/>
      <c r="B51" s="148"/>
      <c r="C51" s="117">
        <v>-1031.761937992188</v>
      </c>
      <c r="D51" s="117">
        <v>-1289.0130035511481</v>
      </c>
      <c r="E51" s="149">
        <v>52.292837451682317</v>
      </c>
      <c r="F51" s="149">
        <v>86.909970498693838</v>
      </c>
      <c r="G51" s="149">
        <v>3289.0522328758266</v>
      </c>
      <c r="H51" s="118">
        <v>-265.49775189020693</v>
      </c>
      <c r="J51" s="23">
        <v>13</v>
      </c>
      <c r="K51" s="23">
        <f ca="1">'NPV Reference'!E14-'NPV Reference'!$E$2</f>
        <v>-1019.3482581922199</v>
      </c>
      <c r="L51" s="23">
        <f ca="1">'NPV Reference'!E14-'NPV Reference'!$E$3</f>
        <v>-828.41553965164849</v>
      </c>
      <c r="M51" s="23">
        <f ca="1">'NPV Reference'!E14-'NPV Reference'!$E$4</f>
        <v>-110.9296428782186</v>
      </c>
      <c r="N51" s="23">
        <f ca="1">'NPV Reference'!E14-'NPV Reference'!$E$5</f>
        <v>-1273.6392187789049</v>
      </c>
      <c r="O51" s="23">
        <f ca="1">'NPV Reference'!E14-'NPV Reference'!$E$6</f>
        <v>-1180.4315760423733</v>
      </c>
      <c r="P51" s="23">
        <f ca="1">'NPV Reference'!E14-'NPV Reference'!$E$7</f>
        <v>-998.81573004536813</v>
      </c>
      <c r="Q51" s="23">
        <f ca="1">'NPV Reference'!E14-'NPV Reference'!$E$8</f>
        <v>-333.21621598516003</v>
      </c>
      <c r="R51" s="23">
        <f ca="1">'NPV Reference'!E14-'NPV Reference'!$E$9</f>
        <v>-302.93598086115981</v>
      </c>
      <c r="S51" s="23">
        <f ca="1">'NPV Reference'!E14-'NPV Reference'!$E$10</f>
        <v>12.142389790976722</v>
      </c>
      <c r="T51" s="23">
        <f ca="1">'NPV Reference'!E14-'NPV Reference'!$E$11</f>
        <v>482.06938550720906</v>
      </c>
      <c r="U51" s="23">
        <f ca="1">'NPV Reference'!E14-'NPV Reference'!$E$12</f>
        <v>67.66662222392597</v>
      </c>
      <c r="V51" s="23">
        <f ca="1">'NPV Reference'!E14-'NPV Reference'!$E$13</f>
        <v>99.323650298661505</v>
      </c>
    </row>
    <row r="52" spans="1:24">
      <c r="A52" s="26"/>
      <c r="B52" s="26"/>
      <c r="C52" s="55"/>
      <c r="D52" s="55"/>
      <c r="E52" s="55"/>
      <c r="F52" s="26"/>
      <c r="J52" s="23">
        <v>14</v>
      </c>
      <c r="K52" s="23">
        <f ca="1">'NPV Reference'!E15-'NPV Reference'!$E$2</f>
        <v>-766.26418610198152</v>
      </c>
      <c r="L52" s="23">
        <f ca="1">'NPV Reference'!E15-'NPV Reference'!$E$3</f>
        <v>-575.33146756141014</v>
      </c>
      <c r="M52" s="23">
        <f ca="1">'NPV Reference'!E15-'NPV Reference'!$E$4</f>
        <v>142.15442921201975</v>
      </c>
      <c r="N52" s="23">
        <f ca="1">'NPV Reference'!E15-'NPV Reference'!$E$5</f>
        <v>-1020.5551466886666</v>
      </c>
      <c r="O52" s="23">
        <f ca="1">'NPV Reference'!E15-'NPV Reference'!$E$6</f>
        <v>-927.34750395213496</v>
      </c>
      <c r="P52" s="23">
        <f ca="1">'NPV Reference'!E15-'NPV Reference'!$E$7</f>
        <v>-745.73165795512978</v>
      </c>
      <c r="Q52" s="23">
        <f ca="1">'NPV Reference'!E15-'NPV Reference'!$E$8</f>
        <v>-80.132143894921683</v>
      </c>
      <c r="R52" s="23">
        <f ca="1">'NPV Reference'!E15-'NPV Reference'!$E$9</f>
        <v>-49.851908770921455</v>
      </c>
      <c r="S52" s="23">
        <f ca="1">'NPV Reference'!E15-'NPV Reference'!$E$10</f>
        <v>265.22646188121507</v>
      </c>
      <c r="T52" s="23">
        <f ca="1">'NPV Reference'!E15-'NPV Reference'!$E$11</f>
        <v>735.15345759744741</v>
      </c>
      <c r="U52" s="23">
        <f ca="1">'NPV Reference'!E15-'NPV Reference'!$E$12</f>
        <v>320.75069431416432</v>
      </c>
      <c r="V52" s="23">
        <f ca="1">'NPV Reference'!E15-'NPV Reference'!$E$13</f>
        <v>352.40772238889986</v>
      </c>
      <c r="W52" s="23">
        <f ca="1">'NPV Reference'!E15-'NPV Reference'!$E$14</f>
        <v>253.08407209023835</v>
      </c>
    </row>
    <row r="53" spans="1:24" ht="15.75" thickBot="1">
      <c r="A53" s="26"/>
      <c r="B53" s="26"/>
      <c r="C53" s="56"/>
      <c r="D53" s="54"/>
      <c r="E53" s="54"/>
      <c r="F53" s="26"/>
      <c r="J53" s="23">
        <v>15</v>
      </c>
      <c r="K53" s="23">
        <f ca="1">'NPV Reference'!E16-'NPV Reference'!$E$2</f>
        <v>-1031.7619379921871</v>
      </c>
      <c r="L53" s="23">
        <f ca="1">'NPV Reference'!E16-'NPV Reference'!$E$3</f>
        <v>-840.8292194516157</v>
      </c>
      <c r="M53" s="23">
        <f ca="1">'NPV Reference'!E16-'NPV Reference'!$E$4</f>
        <v>-123.34332267818581</v>
      </c>
      <c r="N53" s="23">
        <f ca="1">'NPV Reference'!E16-'NPV Reference'!$E$5</f>
        <v>-1286.0528985788721</v>
      </c>
      <c r="O53" s="23">
        <f ca="1">'NPV Reference'!E16-'NPV Reference'!$E$6</f>
        <v>-1192.8452558423405</v>
      </c>
      <c r="P53" s="23">
        <f ca="1">'NPV Reference'!E16-'NPV Reference'!$E$7</f>
        <v>-1011.2294098453353</v>
      </c>
      <c r="Q53" s="23">
        <f ca="1">'NPV Reference'!E16-'NPV Reference'!$E$8</f>
        <v>-345.62989578512725</v>
      </c>
      <c r="R53" s="23">
        <f ca="1">'NPV Reference'!E16-'NPV Reference'!$E$9</f>
        <v>-315.34966066112702</v>
      </c>
      <c r="S53" s="23">
        <f ca="1">'NPV Reference'!E16-'NPV Reference'!$E$10</f>
        <v>-0.27129000899049061</v>
      </c>
      <c r="T53" s="23">
        <f ca="1">'NPV Reference'!E16-'NPV Reference'!$E$11</f>
        <v>469.65570570724185</v>
      </c>
      <c r="U53" s="23">
        <f ca="1">'NPV Reference'!E16-'NPV Reference'!$E$12</f>
        <v>55.252942423958757</v>
      </c>
      <c r="V53" s="23">
        <f ca="1">'NPV Reference'!E16-'NPV Reference'!$E$13</f>
        <v>86.909970498694292</v>
      </c>
      <c r="W53" s="23">
        <f ca="1">'NPV Reference'!D34-'NPV Reference'!$D$14</f>
        <v>3292.0123378481003</v>
      </c>
      <c r="X53" s="23">
        <f ca="1">'NPV Reference'!E16-'NPV Reference'!$E$15</f>
        <v>-265.49775189020556</v>
      </c>
    </row>
    <row r="54" spans="1:24">
      <c r="A54" s="34" t="s">
        <v>64</v>
      </c>
      <c r="B54" s="35"/>
      <c r="C54" s="35"/>
      <c r="D54" s="35"/>
      <c r="E54" s="35"/>
      <c r="F54" s="35"/>
      <c r="G54" s="35"/>
      <c r="H54" s="36"/>
    </row>
    <row r="55" spans="1:24">
      <c r="A55" s="37" t="s">
        <v>9</v>
      </c>
      <c r="B55" s="28" t="s">
        <v>0</v>
      </c>
      <c r="C55" s="28" t="s">
        <v>1</v>
      </c>
      <c r="D55" s="28" t="s">
        <v>4</v>
      </c>
      <c r="E55" s="28" t="s">
        <v>7</v>
      </c>
      <c r="F55" s="28" t="s">
        <v>13</v>
      </c>
      <c r="G55" s="28" t="s">
        <v>8</v>
      </c>
      <c r="H55" s="38" t="s">
        <v>15</v>
      </c>
    </row>
    <row r="56" spans="1:24">
      <c r="A56" s="128">
        <v>1</v>
      </c>
      <c r="B56" s="129" t="s">
        <v>1</v>
      </c>
      <c r="C56" s="129" t="s">
        <v>59</v>
      </c>
      <c r="D56" s="129"/>
      <c r="E56" s="130"/>
      <c r="F56" s="130"/>
      <c r="G56" s="130"/>
      <c r="H56" s="131"/>
      <c r="J56" s="23" t="s">
        <v>64</v>
      </c>
    </row>
    <row r="57" spans="1:24">
      <c r="A57" s="132"/>
      <c r="B57" s="133"/>
      <c r="C57" s="133"/>
      <c r="D57" s="133"/>
      <c r="E57" s="134"/>
      <c r="F57" s="134"/>
      <c r="G57" s="134"/>
      <c r="H57" s="135"/>
      <c r="K57" s="23">
        <v>1</v>
      </c>
      <c r="L57" s="23">
        <v>2</v>
      </c>
      <c r="M57" s="23">
        <v>3</v>
      </c>
      <c r="N57" s="23">
        <v>4</v>
      </c>
      <c r="O57" s="23">
        <v>5</v>
      </c>
      <c r="P57" s="23">
        <v>6</v>
      </c>
      <c r="Q57" s="23">
        <v>7</v>
      </c>
      <c r="R57" s="23">
        <v>8</v>
      </c>
      <c r="S57" s="23">
        <v>9</v>
      </c>
      <c r="T57" s="23">
        <v>10</v>
      </c>
      <c r="U57" s="23">
        <v>11</v>
      </c>
      <c r="V57" s="23">
        <v>12</v>
      </c>
      <c r="W57" s="23">
        <v>13</v>
      </c>
      <c r="X57" s="23">
        <v>14</v>
      </c>
    </row>
    <row r="58" spans="1:24">
      <c r="A58" s="128">
        <v>4</v>
      </c>
      <c r="B58" s="136" t="s">
        <v>14</v>
      </c>
      <c r="C58" s="137" t="s">
        <v>65</v>
      </c>
      <c r="D58" s="137"/>
      <c r="E58" s="138"/>
      <c r="F58" s="138"/>
      <c r="G58" s="138"/>
      <c r="H58" s="139"/>
      <c r="J58" s="23">
        <v>1</v>
      </c>
    </row>
    <row r="59" spans="1:24">
      <c r="A59" s="132"/>
      <c r="B59" s="133"/>
      <c r="C59" s="116">
        <v>-1072.5421673047015</v>
      </c>
      <c r="D59" s="116"/>
      <c r="E59" s="140"/>
      <c r="F59" s="140"/>
      <c r="G59" s="140"/>
      <c r="H59" s="127"/>
      <c r="J59" s="23">
        <v>2</v>
      </c>
      <c r="K59" s="23">
        <f ca="1">'NPV Reference'!F3-'NPV Reference'!$F$2</f>
        <v>-1394.4220192933947</v>
      </c>
    </row>
    <row r="60" spans="1:24">
      <c r="A60" s="128">
        <v>11</v>
      </c>
      <c r="B60" s="136" t="s">
        <v>5</v>
      </c>
      <c r="C60" s="137" t="s">
        <v>66</v>
      </c>
      <c r="D60" s="137" t="s">
        <v>68</v>
      </c>
      <c r="E60" s="138"/>
      <c r="F60" s="138"/>
      <c r="G60" s="138"/>
      <c r="H60" s="139"/>
      <c r="J60" s="23">
        <v>3</v>
      </c>
      <c r="K60" s="23">
        <f ca="1">'NPV Reference'!F4-'NPV Reference'!$F$2</f>
        <v>-813.98488832189253</v>
      </c>
      <c r="L60" s="23">
        <f ca="1">'NPV Reference'!F4-'NPV Reference'!$F$3</f>
        <v>580.43713097150214</v>
      </c>
    </row>
    <row r="61" spans="1:24">
      <c r="A61" s="132"/>
      <c r="B61" s="133"/>
      <c r="C61" s="116">
        <v>-4038.318581143425</v>
      </c>
      <c r="D61" s="116">
        <v>-2965.7764138387238</v>
      </c>
      <c r="E61" s="140"/>
      <c r="F61" s="140"/>
      <c r="G61" s="140"/>
      <c r="H61" s="127"/>
      <c r="J61" s="23">
        <v>4</v>
      </c>
      <c r="K61" s="23">
        <f ca="1">'NPV Reference'!F5-'NPV Reference'!$F$2</f>
        <v>-1075.5022722769766</v>
      </c>
      <c r="L61" s="23">
        <f ca="1">'NPV Reference'!F5-'NPV Reference'!$F$3</f>
        <v>318.91974701641811</v>
      </c>
      <c r="M61" s="23">
        <f ca="1">'NPV Reference'!F5-'NPV Reference'!$F$4</f>
        <v>-261.51738395508403</v>
      </c>
    </row>
    <row r="62" spans="1:24">
      <c r="A62" s="128">
        <v>12</v>
      </c>
      <c r="B62" s="136" t="s">
        <v>8</v>
      </c>
      <c r="C62" s="137" t="s">
        <v>73</v>
      </c>
      <c r="D62" s="137" t="s">
        <v>86</v>
      </c>
      <c r="E62" s="138" t="s">
        <v>89</v>
      </c>
      <c r="F62" s="138"/>
      <c r="G62" s="138"/>
      <c r="H62" s="139"/>
      <c r="J62" s="23">
        <v>5</v>
      </c>
      <c r="K62" s="23">
        <f ca="1">'NPV Reference'!F6-'NPV Reference'!$F$2</f>
        <v>-1302.4325083368597</v>
      </c>
      <c r="L62" s="23">
        <f ca="1">'NPV Reference'!F6-'NPV Reference'!$F$3</f>
        <v>91.989510956535014</v>
      </c>
      <c r="M62" s="23">
        <f ca="1">'NPV Reference'!F6-'NPV Reference'!$F$4</f>
        <v>-488.44762001496713</v>
      </c>
      <c r="N62" s="23">
        <f ca="1">'NPV Reference'!F6-'NPV Reference'!$F$5</f>
        <v>-226.9302360598831</v>
      </c>
    </row>
    <row r="63" spans="1:24">
      <c r="A63" s="132"/>
      <c r="B63" s="133"/>
      <c r="C63" s="116">
        <v>-4182.040752591467</v>
      </c>
      <c r="D63" s="116">
        <v>-3109.4985852867658</v>
      </c>
      <c r="E63" s="140">
        <v>-143.72217144804199</v>
      </c>
      <c r="F63" s="140"/>
      <c r="G63" s="140"/>
      <c r="H63" s="127"/>
      <c r="J63" s="23">
        <v>6</v>
      </c>
      <c r="K63" s="23">
        <f ca="1">'NPV Reference'!F7-'NPV Reference'!$F$2</f>
        <v>-1322.7101655027832</v>
      </c>
      <c r="L63" s="23">
        <f ca="1">'NPV Reference'!F7-'NPV Reference'!$F$3</f>
        <v>71.711853790611485</v>
      </c>
      <c r="M63" s="23">
        <f ca="1">'NPV Reference'!F7-'NPV Reference'!$F$4</f>
        <v>-508.72527718089066</v>
      </c>
      <c r="N63" s="23">
        <f ca="1">'NPV Reference'!F7-'NPV Reference'!$F$5</f>
        <v>-247.20789322580663</v>
      </c>
      <c r="O63" s="23">
        <f ca="1">'NPV Reference'!F7-'NPV Reference'!$F$6</f>
        <v>-20.277657165923529</v>
      </c>
    </row>
    <row r="64" spans="1:24">
      <c r="A64" s="128">
        <v>13</v>
      </c>
      <c r="B64" s="136" t="s">
        <v>15</v>
      </c>
      <c r="C64" s="137" t="s">
        <v>67</v>
      </c>
      <c r="D64" s="137" t="s">
        <v>69</v>
      </c>
      <c r="E64" s="138" t="s">
        <v>70</v>
      </c>
      <c r="F64" s="138" t="s">
        <v>94</v>
      </c>
      <c r="G64" s="138"/>
      <c r="H64" s="139"/>
      <c r="J64" s="23">
        <v>7</v>
      </c>
      <c r="K64" s="23">
        <f ca="1">'NPV Reference'!F8-'NPV Reference'!$F$2</f>
        <v>-2508.1298427260849</v>
      </c>
      <c r="L64" s="23">
        <f ca="1">'NPV Reference'!F8-'NPV Reference'!$F$3</f>
        <v>-1113.7078234326902</v>
      </c>
      <c r="M64" s="23">
        <f ca="1">'NPV Reference'!F8-'NPV Reference'!$F$4</f>
        <v>-1694.1449544041925</v>
      </c>
      <c r="N64" s="23">
        <f ca="1">'NPV Reference'!F8-'NPV Reference'!$F$5</f>
        <v>-1432.6275704491084</v>
      </c>
      <c r="O64" s="23">
        <f ca="1">'NPV Reference'!F8-'NPV Reference'!$F$6</f>
        <v>-1205.6973343892253</v>
      </c>
      <c r="P64" s="23">
        <f ca="1">'NPV Reference'!F8-'NPV Reference'!$F$7</f>
        <v>-1185.4196772233017</v>
      </c>
    </row>
    <row r="65" spans="1:24">
      <c r="A65" s="132"/>
      <c r="B65" s="133"/>
      <c r="C65" s="116">
        <v>-3895.577334227843</v>
      </c>
      <c r="D65" s="116">
        <v>-2823.0351669231413</v>
      </c>
      <c r="E65" s="140">
        <v>142.741246915582</v>
      </c>
      <c r="F65" s="140">
        <v>286.46341836362399</v>
      </c>
      <c r="G65" s="140"/>
      <c r="H65" s="127"/>
      <c r="J65" s="23">
        <v>8</v>
      </c>
      <c r="K65" s="23">
        <f ca="1">'NPV Reference'!F9-'NPV Reference'!$F$2</f>
        <v>-2633.3740084125234</v>
      </c>
      <c r="L65" s="23">
        <f ca="1">'NPV Reference'!F9-'NPV Reference'!$F$3</f>
        <v>-1238.9519891191287</v>
      </c>
      <c r="M65" s="23">
        <f ca="1">'NPV Reference'!F9-'NPV Reference'!$F$4</f>
        <v>-1819.389120090631</v>
      </c>
      <c r="N65" s="23">
        <f ca="1">'NPV Reference'!F9-'NPV Reference'!$F$5</f>
        <v>-1557.8717361355468</v>
      </c>
      <c r="O65" s="23">
        <f ca="1">'NPV Reference'!F9-'NPV Reference'!$F$6</f>
        <v>-1330.9415000756637</v>
      </c>
      <c r="P65" s="23">
        <f ca="1">'NPV Reference'!F9-'NPV Reference'!$F$7</f>
        <v>-1310.6638429097402</v>
      </c>
      <c r="Q65" s="23">
        <f ca="1">'NPV Reference'!F9-'NPV Reference'!$F$8</f>
        <v>-125.24416568643846</v>
      </c>
    </row>
    <row r="66" spans="1:24">
      <c r="A66" s="128">
        <v>14</v>
      </c>
      <c r="B66" s="136" t="s">
        <v>15</v>
      </c>
      <c r="C66" s="137" t="s">
        <v>74</v>
      </c>
      <c r="D66" s="137" t="s">
        <v>87</v>
      </c>
      <c r="E66" s="138" t="s">
        <v>90</v>
      </c>
      <c r="F66" s="138" t="s">
        <v>83</v>
      </c>
      <c r="G66" s="138" t="s">
        <v>92</v>
      </c>
      <c r="H66" s="139"/>
      <c r="J66" s="23">
        <v>9</v>
      </c>
      <c r="K66" s="23">
        <f ca="1">'NPV Reference'!F10-'NPV Reference'!$F$2</f>
        <v>-2776.8313593395019</v>
      </c>
      <c r="L66" s="23">
        <f ca="1">'NPV Reference'!F10-'NPV Reference'!$F$3</f>
        <v>-1382.4093400461072</v>
      </c>
      <c r="M66" s="23">
        <f ca="1">'NPV Reference'!F10-'NPV Reference'!$F$4</f>
        <v>-1962.8464710176095</v>
      </c>
      <c r="N66" s="23">
        <f ca="1">'NPV Reference'!F10-'NPV Reference'!$F$5</f>
        <v>-1701.3290870625253</v>
      </c>
      <c r="O66" s="23">
        <f ca="1">'NPV Reference'!F10-'NPV Reference'!$F$6</f>
        <v>-1474.3988510026422</v>
      </c>
      <c r="P66" s="23">
        <f ca="1">'NPV Reference'!F10-'NPV Reference'!$F$7</f>
        <v>-1454.1211938367187</v>
      </c>
      <c r="Q66" s="23">
        <f ca="1">'NPV Reference'!F10-'NPV Reference'!$F$8</f>
        <v>-268.70151661341697</v>
      </c>
      <c r="R66" s="23">
        <f ca="1">'NPV Reference'!F10-'NPV Reference'!$F$9</f>
        <v>-143.45735092697851</v>
      </c>
    </row>
    <row r="67" spans="1:24">
      <c r="A67" s="132"/>
      <c r="B67" s="133"/>
      <c r="C67" s="116">
        <v>-3886.9287127282887</v>
      </c>
      <c r="D67" s="116">
        <v>-2814.3865454235874</v>
      </c>
      <c r="E67" s="140">
        <v>151.38986841513633</v>
      </c>
      <c r="F67" s="140">
        <v>295.11203986317832</v>
      </c>
      <c r="G67" s="140">
        <v>8.6486214995543378</v>
      </c>
      <c r="H67" s="127"/>
      <c r="J67" s="23">
        <v>10</v>
      </c>
      <c r="K67" s="23">
        <f ca="1">'NPV Reference'!F11-'NPV Reference'!$F$2</f>
        <v>-4247.132584680362</v>
      </c>
      <c r="L67" s="23">
        <f ca="1">'NPV Reference'!F11-'NPV Reference'!$F$3</f>
        <v>-2852.7105653869676</v>
      </c>
      <c r="M67" s="23">
        <f ca="1">'NPV Reference'!F11-'NPV Reference'!$F$4</f>
        <v>-3433.1476963584696</v>
      </c>
      <c r="N67" s="23">
        <f ca="1">'NPV Reference'!F11-'NPV Reference'!$F$5</f>
        <v>-3171.6303124033857</v>
      </c>
      <c r="O67" s="23">
        <f ca="1">'NPV Reference'!F11-'NPV Reference'!$F$6</f>
        <v>-2944.7000763435026</v>
      </c>
      <c r="P67" s="23">
        <f ca="1">'NPV Reference'!F11-'NPV Reference'!$F$7</f>
        <v>-2924.4224191775788</v>
      </c>
      <c r="Q67" s="23">
        <f ca="1">'NPV Reference'!F11-'NPV Reference'!$F$8</f>
        <v>-1739.0027419542771</v>
      </c>
      <c r="R67" s="23">
        <f ca="1">'NPV Reference'!F11-'NPV Reference'!$F$9</f>
        <v>-1613.7585762678386</v>
      </c>
      <c r="S67" s="23">
        <f ca="1">'NPV Reference'!F11-'NPV Reference'!$F$10</f>
        <v>-1470.3012253408601</v>
      </c>
    </row>
    <row r="68" spans="1:24">
      <c r="A68" s="128">
        <v>15</v>
      </c>
      <c r="B68" s="136" t="s">
        <v>16</v>
      </c>
      <c r="C68" s="137" t="s">
        <v>75</v>
      </c>
      <c r="D68" s="137" t="s">
        <v>88</v>
      </c>
      <c r="E68" s="138" t="s">
        <v>91</v>
      </c>
      <c r="F68" s="138" t="s">
        <v>84</v>
      </c>
      <c r="G68" s="138" t="s">
        <v>93</v>
      </c>
      <c r="H68" s="139" t="s">
        <v>85</v>
      </c>
      <c r="J68" s="23">
        <v>11</v>
      </c>
      <c r="K68" s="23">
        <f ca="1">'NPV Reference'!F12-'NPV Reference'!$F$2</f>
        <v>-4041.278686115701</v>
      </c>
      <c r="L68" s="23">
        <f ca="1">'NPV Reference'!F12-'NPV Reference'!$F$3</f>
        <v>-2646.8566668223066</v>
      </c>
      <c r="M68" s="23">
        <f ca="1">'NPV Reference'!F12-'NPV Reference'!$F$4</f>
        <v>-3227.2937977938086</v>
      </c>
      <c r="N68" s="23">
        <f ca="1">'NPV Reference'!F12-'NPV Reference'!$F$5</f>
        <v>-2965.7764138387247</v>
      </c>
      <c r="O68" s="23">
        <f ca="1">'NPV Reference'!F12-'NPV Reference'!$F$6</f>
        <v>-2738.8461777788416</v>
      </c>
      <c r="P68" s="23">
        <f ca="1">'NPV Reference'!F12-'NPV Reference'!$F$7</f>
        <v>-2718.5685206129178</v>
      </c>
      <c r="Q68" s="23">
        <f ca="1">'NPV Reference'!F12-'NPV Reference'!$F$8</f>
        <v>-1533.1488433896161</v>
      </c>
      <c r="R68" s="23">
        <f ca="1">'NPV Reference'!F12-'NPV Reference'!$F$9</f>
        <v>-1407.9046777031776</v>
      </c>
      <c r="S68" s="23">
        <f ca="1">'NPV Reference'!F12-'NPV Reference'!$F$10</f>
        <v>-1264.4473267761991</v>
      </c>
      <c r="T68" s="23">
        <f ca="1">'NPV Reference'!F12-'NPV Reference'!$F$11</f>
        <v>205.85389856466099</v>
      </c>
    </row>
    <row r="69" spans="1:24" ht="15.75" thickBot="1">
      <c r="A69" s="147"/>
      <c r="B69" s="148"/>
      <c r="C69" s="117">
        <v>-4116.6845475935552</v>
      </c>
      <c r="D69" s="117">
        <v>-3044.1423802888539</v>
      </c>
      <c r="E69" s="149">
        <v>-78.365966450130145</v>
      </c>
      <c r="F69" s="149">
        <v>65.356204997911846</v>
      </c>
      <c r="G69" s="149">
        <v>-221.10721336571214</v>
      </c>
      <c r="H69" s="118">
        <v>-229.75583486526648</v>
      </c>
      <c r="J69" s="23">
        <v>12</v>
      </c>
      <c r="K69" s="23">
        <f ca="1">'NPV Reference'!F13-'NPV Reference'!$F$2</f>
        <v>-4182.0407525914661</v>
      </c>
      <c r="L69" s="23">
        <f ca="1">'NPV Reference'!F13-'NPV Reference'!$F$3</f>
        <v>-2787.6187332980717</v>
      </c>
      <c r="M69" s="23">
        <f ca="1">'NPV Reference'!F13-'NPV Reference'!$F$4</f>
        <v>-3368.0558642695737</v>
      </c>
      <c r="N69" s="23">
        <f ca="1">'NPV Reference'!F13-'NPV Reference'!$F$5</f>
        <v>-3106.5384803144898</v>
      </c>
      <c r="O69" s="23">
        <f ca="1">'NPV Reference'!F13-'NPV Reference'!$F$6</f>
        <v>-2879.6082442546067</v>
      </c>
      <c r="P69" s="23">
        <f ca="1">'NPV Reference'!F13-'NPV Reference'!$F$7</f>
        <v>-2859.3305870886829</v>
      </c>
      <c r="Q69" s="23">
        <f ca="1">'NPV Reference'!F13-'NPV Reference'!$F$8</f>
        <v>-1673.9109098653812</v>
      </c>
      <c r="R69" s="23">
        <f ca="1">'NPV Reference'!F13-'NPV Reference'!$F$9</f>
        <v>-1548.6667441789427</v>
      </c>
      <c r="S69" s="23">
        <f ca="1">'NPV Reference'!F13-'NPV Reference'!$F$10</f>
        <v>-1405.2093932519642</v>
      </c>
      <c r="T69" s="23">
        <f ca="1">'NPV Reference'!F13-'NPV Reference'!$F$11</f>
        <v>65.091832088895899</v>
      </c>
      <c r="U69" s="23">
        <f ca="1">'NPV Reference'!F13-'NPV Reference'!$F$12</f>
        <v>-140.7620664757651</v>
      </c>
    </row>
    <row r="70" spans="1:24">
      <c r="J70" s="23">
        <v>13</v>
      </c>
      <c r="K70" s="23">
        <f ca="1">'NPV Reference'!F14-'NPV Reference'!$F$2</f>
        <v>-3898.5374392001158</v>
      </c>
      <c r="L70" s="23">
        <f ca="1">'NPV Reference'!F14-'NPV Reference'!$F$3</f>
        <v>-2504.1154199067214</v>
      </c>
      <c r="M70" s="23">
        <f ca="1">'NPV Reference'!F14-'NPV Reference'!$F$4</f>
        <v>-3084.5525508782234</v>
      </c>
      <c r="N70" s="23">
        <f ca="1">'NPV Reference'!F14-'NPV Reference'!$F$5</f>
        <v>-2823.0351669231395</v>
      </c>
      <c r="O70" s="23">
        <f ca="1">'NPV Reference'!F14-'NPV Reference'!$F$6</f>
        <v>-2596.1049308632564</v>
      </c>
      <c r="P70" s="23">
        <f ca="1">'NPV Reference'!F14-'NPV Reference'!$F$7</f>
        <v>-2575.8272736973327</v>
      </c>
      <c r="Q70" s="23">
        <f ca="1">'NPV Reference'!F14-'NPV Reference'!$F$8</f>
        <v>-1390.4075964740309</v>
      </c>
      <c r="R70" s="23">
        <f ca="1">'NPV Reference'!F14-'NPV Reference'!$F$9</f>
        <v>-1265.1634307875925</v>
      </c>
      <c r="S70" s="23">
        <f ca="1">'NPV Reference'!F14-'NPV Reference'!$F$10</f>
        <v>-1121.706079860614</v>
      </c>
      <c r="T70" s="23">
        <f ca="1">'NPV Reference'!F14-'NPV Reference'!$F$11</f>
        <v>348.59514548024617</v>
      </c>
      <c r="U70" s="23">
        <f ca="1">'NPV Reference'!F14-'NPV Reference'!$F$12</f>
        <v>142.74124691558518</v>
      </c>
      <c r="V70" s="23">
        <f ca="1">'NPV Reference'!F14-'NPV Reference'!$F$13</f>
        <v>283.50331339135028</v>
      </c>
    </row>
    <row r="71" spans="1:24">
      <c r="J71" s="23">
        <v>14</v>
      </c>
      <c r="K71" s="23">
        <f ca="1">'NPV Reference'!F15-'NPV Reference'!$F$2</f>
        <v>-3886.9287127282882</v>
      </c>
      <c r="L71" s="23">
        <f ca="1">'NPV Reference'!F15-'NPV Reference'!$F$3</f>
        <v>-2492.5066934348934</v>
      </c>
      <c r="M71" s="23">
        <f ca="1">'NPV Reference'!F15-'NPV Reference'!$F$4</f>
        <v>-3072.9438244063958</v>
      </c>
      <c r="N71" s="23">
        <f ca="1">'NPV Reference'!F15-'NPV Reference'!$F$5</f>
        <v>-2811.4264404513115</v>
      </c>
      <c r="O71" s="23">
        <f ca="1">'NPV Reference'!F15-'NPV Reference'!$F$6</f>
        <v>-2584.4962043914284</v>
      </c>
      <c r="P71" s="23">
        <f ca="1">'NPV Reference'!F15-'NPV Reference'!$F$7</f>
        <v>-2564.2185472255051</v>
      </c>
      <c r="Q71" s="23">
        <f ca="1">'NPV Reference'!F15-'NPV Reference'!$F$8</f>
        <v>-1378.7988700022033</v>
      </c>
      <c r="R71" s="23">
        <f ca="1">'NPV Reference'!F15-'NPV Reference'!$F$9</f>
        <v>-1253.5547043157649</v>
      </c>
      <c r="S71" s="23">
        <f ca="1">'NPV Reference'!F15-'NPV Reference'!$F$10</f>
        <v>-1110.0973533887864</v>
      </c>
      <c r="T71" s="23">
        <f ca="1">'NPV Reference'!F15-'NPV Reference'!$F$11</f>
        <v>360.20387195207377</v>
      </c>
      <c r="U71" s="23">
        <f ca="1">'NPV Reference'!F15-'NPV Reference'!$F$12</f>
        <v>154.34997338741277</v>
      </c>
      <c r="V71" s="23">
        <f ca="1">'NPV Reference'!F15-'NPV Reference'!$F$13</f>
        <v>295.11203986317787</v>
      </c>
      <c r="W71" s="23">
        <f ca="1">'NPV Reference'!F15-'NPV Reference'!$F$14</f>
        <v>11.608726471827595</v>
      </c>
    </row>
    <row r="72" spans="1:24">
      <c r="J72" s="23">
        <v>15</v>
      </c>
      <c r="K72" s="23">
        <f ca="1">'NPV Reference'!F16-'NPV Reference'!$F$2</f>
        <v>-4116.6845475935552</v>
      </c>
      <c r="L72" s="23">
        <f ca="1">'NPV Reference'!F16-'NPV Reference'!$F$3</f>
        <v>-2722.2625283001607</v>
      </c>
      <c r="M72" s="23">
        <f ca="1">'NPV Reference'!F16-'NPV Reference'!$F$4</f>
        <v>-3302.6996592716628</v>
      </c>
      <c r="N72" s="23">
        <f ca="1">'NPV Reference'!F16-'NPV Reference'!$F$5</f>
        <v>-3041.1822753165789</v>
      </c>
      <c r="O72" s="23">
        <f ca="1">'NPV Reference'!F16-'NPV Reference'!$F$6</f>
        <v>-2814.2520392566958</v>
      </c>
      <c r="P72" s="23">
        <f ca="1">'NPV Reference'!F16-'NPV Reference'!$F$7</f>
        <v>-2793.974382090772</v>
      </c>
      <c r="Q72" s="23">
        <f ca="1">'NPV Reference'!F16-'NPV Reference'!$F$8</f>
        <v>-1608.5547048674703</v>
      </c>
      <c r="R72" s="23">
        <f ca="1">'NPV Reference'!F16-'NPV Reference'!$F$9</f>
        <v>-1483.3105391810318</v>
      </c>
      <c r="S72" s="23">
        <f ca="1">'NPV Reference'!F16-'NPV Reference'!$F$10</f>
        <v>-1339.8531882540533</v>
      </c>
      <c r="T72" s="23">
        <f ca="1">'NPV Reference'!F16-'NPV Reference'!$F$11</f>
        <v>130.44803708680683</v>
      </c>
      <c r="U72" s="23">
        <f ca="1">'NPV Reference'!F16-'NPV Reference'!$F$12</f>
        <v>-75.40586147785416</v>
      </c>
      <c r="V72" s="23">
        <f ca="1">'NPV Reference'!F16-'NPV Reference'!$F$13</f>
        <v>65.356204997910936</v>
      </c>
      <c r="W72" s="23">
        <f ca="1">'NPV Reference'!F16-'NPV Reference'!$F$14</f>
        <v>-218.14710839343934</v>
      </c>
      <c r="X72" s="23">
        <f ca="1">'NPV Reference'!F16-'NPV Reference'!$F$15</f>
        <v>-229.75583486526693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Transmission Table</vt:lpstr>
      <vt:lpstr>NPV- Gas 0 (2)</vt:lpstr>
      <vt:lpstr>9.3 Values</vt:lpstr>
      <vt:lpstr>NPV Reference</vt:lpstr>
      <vt:lpstr>NPV- Gas 0</vt:lpstr>
      <vt:lpstr>NPV Graphs</vt:lpstr>
      <vt:lpstr>Table 9.5</vt:lpstr>
      <vt:lpstr>Table 9.6</vt:lpstr>
      <vt:lpstr>Table 9.8</vt:lpstr>
      <vt:lpstr>Table 9.9</vt:lpstr>
      <vt:lpstr>Break-Even Years</vt:lpstr>
      <vt:lpstr>Table 9.7</vt:lpstr>
      <vt:lpstr>Master 9.7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Kier</dc:creator>
  <cp:lastModifiedBy>Mary Neal</cp:lastModifiedBy>
  <dcterms:created xsi:type="dcterms:W3CDTF">2013-12-19T15:52:34Z</dcterms:created>
  <dcterms:modified xsi:type="dcterms:W3CDTF">2014-01-27T15:21:25Z</dcterms:modified>
</cp:coreProperties>
</file>