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theme/themeOverride8.xml" ContentType="application/vnd.openxmlformats-officedocument.themeOverride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285" windowWidth="14250" windowHeight="9480" tabRatio="917"/>
  </bookViews>
  <sheets>
    <sheet name="Documentation" sheetId="36" r:id="rId1"/>
    <sheet name="TA-9A Figures" sheetId="37" r:id="rId2"/>
    <sheet name="Difference from All Gas Plan 6" sheetId="28" r:id="rId3"/>
    <sheet name="Plan 6" sheetId="27" r:id="rId4"/>
    <sheet name="Difference From All Gas Plan 4" sheetId="26" r:id="rId5"/>
    <sheet name="Plan 4" sheetId="25" r:id="rId6"/>
    <sheet name="Difference from All Gas Plan 5" sheetId="23" r:id="rId7"/>
    <sheet name="Plan 5" sheetId="21" r:id="rId8"/>
    <sheet name="Difference from All Gas Plan 14" sheetId="22" r:id="rId9"/>
    <sheet name="Plan 14" sheetId="20" r:id="rId10"/>
    <sheet name="All Gas" sheetId="8" r:id="rId11"/>
    <sheet name="CPV Four Plans" sheetId="29" r:id="rId12"/>
    <sheet name="CPV Four Plans 2" sheetId="24" r:id="rId13"/>
    <sheet name="Data for Graphs" sheetId="17" r:id="rId14"/>
    <sheet name="001 (Plan 14)" sheetId="30" r:id="rId15"/>
    <sheet name="003 (Plan 5)" sheetId="31" r:id="rId16"/>
    <sheet name="005 (Plan 6)" sheetId="32" r:id="rId17"/>
    <sheet name="007 (Plan 4)" sheetId="33" r:id="rId18"/>
    <sheet name="009 (Plan 1)" sheetId="34" r:id="rId19"/>
  </sheets>
  <definedNames>
    <definedName name="_xlnm.Print_Area" localSheetId="14">'001 (Plan 14)'!$B$1:$P$91</definedName>
    <definedName name="_xlnm.Print_Area" localSheetId="15">'003 (Plan 5)'!$B$1:$P$91</definedName>
    <definedName name="_xlnm.Print_Area" localSheetId="16">'005 (Plan 6)'!$B$1:$P$91</definedName>
    <definedName name="_xlnm.Print_Area" localSheetId="17">'007 (Plan 4)'!$B$1:$P$91</definedName>
    <definedName name="_xlnm.Print_Area" localSheetId="18">'009 (Plan 1)'!$B$1:$P$91</definedName>
    <definedName name="Rate">#REF!</definedName>
  </definedNames>
  <calcPr calcId="145621"/>
</workbook>
</file>

<file path=xl/calcChain.xml><?xml version="1.0" encoding="utf-8"?>
<calcChain xmlns="http://schemas.openxmlformats.org/spreadsheetml/2006/main">
  <c r="D86" i="17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8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B11" l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R86" l="1"/>
  <c r="N86"/>
  <c r="J86"/>
  <c r="E86"/>
  <c r="R85"/>
  <c r="N85"/>
  <c r="J85"/>
  <c r="E85"/>
  <c r="R84"/>
  <c r="N84"/>
  <c r="J84"/>
  <c r="E84"/>
  <c r="R83"/>
  <c r="N83"/>
  <c r="J83"/>
  <c r="E83"/>
  <c r="R82"/>
  <c r="N82"/>
  <c r="J82"/>
  <c r="E82"/>
  <c r="R81"/>
  <c r="N81"/>
  <c r="J81"/>
  <c r="E81"/>
  <c r="R80"/>
  <c r="N80"/>
  <c r="J80"/>
  <c r="E80"/>
  <c r="R79"/>
  <c r="N79"/>
  <c r="J79"/>
  <c r="E79"/>
  <c r="R78"/>
  <c r="N78"/>
  <c r="J78"/>
  <c r="E78"/>
  <c r="R77"/>
  <c r="N77"/>
  <c r="J77"/>
  <c r="E77"/>
  <c r="R76"/>
  <c r="N76"/>
  <c r="J76"/>
  <c r="E76"/>
  <c r="R75"/>
  <c r="N75"/>
  <c r="J75"/>
  <c r="E75"/>
  <c r="R74"/>
  <c r="N74"/>
  <c r="J74"/>
  <c r="E74"/>
  <c r="R73"/>
  <c r="N73"/>
  <c r="J73"/>
  <c r="E73"/>
  <c r="R72"/>
  <c r="N72"/>
  <c r="J72"/>
  <c r="E72"/>
  <c r="R71"/>
  <c r="N71"/>
  <c r="J71"/>
  <c r="E71"/>
  <c r="R70"/>
  <c r="N70"/>
  <c r="J70"/>
  <c r="E70"/>
  <c r="R69"/>
  <c r="N69"/>
  <c r="J69"/>
  <c r="E69"/>
  <c r="R68"/>
  <c r="N68"/>
  <c r="J68"/>
  <c r="E68"/>
  <c r="R67"/>
  <c r="N67"/>
  <c r="J67"/>
  <c r="E67"/>
  <c r="R66"/>
  <c r="N66"/>
  <c r="J66"/>
  <c r="E66"/>
  <c r="R65"/>
  <c r="N65"/>
  <c r="J65"/>
  <c r="E65"/>
  <c r="R64"/>
  <c r="N64"/>
  <c r="J64"/>
  <c r="E64"/>
  <c r="R63"/>
  <c r="N63"/>
  <c r="J63"/>
  <c r="E63"/>
  <c r="R62"/>
  <c r="N62"/>
  <c r="J62"/>
  <c r="E62"/>
  <c r="R61"/>
  <c r="N61"/>
  <c r="J61"/>
  <c r="E61"/>
  <c r="R60"/>
  <c r="N60"/>
  <c r="J60"/>
  <c r="E60"/>
  <c r="R59"/>
  <c r="N59"/>
  <c r="J59"/>
  <c r="E59"/>
  <c r="R58"/>
  <c r="N58"/>
  <c r="J58"/>
  <c r="E58"/>
  <c r="R57"/>
  <c r="N57"/>
  <c r="J57"/>
  <c r="E57"/>
  <c r="R56"/>
  <c r="N56"/>
  <c r="J56"/>
  <c r="E56"/>
  <c r="R55"/>
  <c r="N55"/>
  <c r="J55"/>
  <c r="E55"/>
  <c r="R54"/>
  <c r="N54"/>
  <c r="J54"/>
  <c r="E54"/>
  <c r="R53"/>
  <c r="N53"/>
  <c r="J53"/>
  <c r="E53"/>
  <c r="R52"/>
  <c r="N52"/>
  <c r="J52"/>
  <c r="E52"/>
  <c r="R51"/>
  <c r="N51"/>
  <c r="J51"/>
  <c r="E51"/>
  <c r="R50"/>
  <c r="N50"/>
  <c r="J50"/>
  <c r="E50"/>
  <c r="R49"/>
  <c r="N49"/>
  <c r="J49"/>
  <c r="E49"/>
  <c r="R48"/>
  <c r="N48"/>
  <c r="J48"/>
  <c r="E48"/>
  <c r="R47"/>
  <c r="N47"/>
  <c r="J47"/>
  <c r="E47"/>
  <c r="R46"/>
  <c r="N46"/>
  <c r="J46"/>
  <c r="E46"/>
  <c r="R45"/>
  <c r="N45"/>
  <c r="J45"/>
  <c r="E45"/>
  <c r="R44"/>
  <c r="N44"/>
  <c r="J44"/>
  <c r="E44"/>
  <c r="R43"/>
  <c r="N43"/>
  <c r="J43"/>
  <c r="E43"/>
  <c r="R42"/>
  <c r="N42"/>
  <c r="J42"/>
  <c r="E42"/>
  <c r="R41"/>
  <c r="N41"/>
  <c r="J41"/>
  <c r="E41"/>
  <c r="R40"/>
  <c r="N40"/>
  <c r="J40"/>
  <c r="E40"/>
  <c r="R39"/>
  <c r="N39"/>
  <c r="J39"/>
  <c r="E39"/>
  <c r="R38"/>
  <c r="N38"/>
  <c r="J38"/>
  <c r="E38"/>
  <c r="R37"/>
  <c r="N37"/>
  <c r="J37"/>
  <c r="E37"/>
  <c r="R36"/>
  <c r="N36"/>
  <c r="J36"/>
  <c r="E36"/>
  <c r="R35"/>
  <c r="N35"/>
  <c r="J35"/>
  <c r="E35"/>
  <c r="R34"/>
  <c r="N34"/>
  <c r="J34"/>
  <c r="E34"/>
  <c r="R33"/>
  <c r="N33"/>
  <c r="J33"/>
  <c r="E33"/>
  <c r="R32"/>
  <c r="N32"/>
  <c r="J32"/>
  <c r="E32"/>
  <c r="R31"/>
  <c r="N31"/>
  <c r="J31"/>
  <c r="E31"/>
  <c r="R30"/>
  <c r="N30"/>
  <c r="J30"/>
  <c r="E30"/>
  <c r="R29"/>
  <c r="N29"/>
  <c r="J29"/>
  <c r="E29"/>
  <c r="R28"/>
  <c r="N28"/>
  <c r="J28"/>
  <c r="E28"/>
  <c r="R27"/>
  <c r="N27"/>
  <c r="J27"/>
  <c r="E27"/>
  <c r="R26"/>
  <c r="N26"/>
  <c r="J26"/>
  <c r="E26"/>
  <c r="R25"/>
  <c r="N25"/>
  <c r="J25"/>
  <c r="E25"/>
  <c r="R24"/>
  <c r="N24"/>
  <c r="J24"/>
  <c r="E24"/>
  <c r="R23"/>
  <c r="N23"/>
  <c r="J23"/>
  <c r="E23"/>
  <c r="R22"/>
  <c r="N22"/>
  <c r="J22"/>
  <c r="E22"/>
  <c r="R21"/>
  <c r="N21"/>
  <c r="J21"/>
  <c r="E21"/>
  <c r="R20"/>
  <c r="N20"/>
  <c r="J20"/>
  <c r="E20"/>
  <c r="R19"/>
  <c r="N19"/>
  <c r="J19"/>
  <c r="E19"/>
  <c r="R18"/>
  <c r="N18"/>
  <c r="J18"/>
  <c r="E18"/>
  <c r="R17"/>
  <c r="N17"/>
  <c r="J17"/>
  <c r="E17"/>
  <c r="R16"/>
  <c r="N16"/>
  <c r="J16"/>
  <c r="E16"/>
  <c r="R15"/>
  <c r="N15"/>
  <c r="J15"/>
  <c r="E15"/>
  <c r="R14"/>
  <c r="N14"/>
  <c r="J14"/>
  <c r="E14"/>
  <c r="R13"/>
  <c r="N13"/>
  <c r="J13"/>
  <c r="E13"/>
  <c r="R12"/>
  <c r="N12"/>
  <c r="J12"/>
  <c r="E12"/>
  <c r="R11"/>
  <c r="N11"/>
  <c r="J11"/>
  <c r="E11"/>
  <c r="R10"/>
  <c r="N10"/>
  <c r="J10"/>
  <c r="E10"/>
  <c r="F10" s="1"/>
  <c r="T9"/>
  <c r="R9"/>
  <c r="N9"/>
  <c r="J9"/>
  <c r="E9"/>
  <c r="J8"/>
  <c r="E8"/>
  <c r="B3"/>
  <c r="O14" l="1"/>
  <c r="K15"/>
  <c r="G28"/>
  <c r="G44"/>
  <c r="G13"/>
  <c r="K16"/>
  <c r="S15"/>
  <c r="G22"/>
  <c r="G30"/>
  <c r="G34"/>
  <c r="G38"/>
  <c r="G11"/>
  <c r="G15"/>
  <c r="O25"/>
  <c r="G16"/>
  <c r="K17"/>
  <c r="G84"/>
  <c r="G80"/>
  <c r="G76"/>
  <c r="G72"/>
  <c r="G58"/>
  <c r="G54"/>
  <c r="G50"/>
  <c r="S82"/>
  <c r="K82"/>
  <c r="O79"/>
  <c r="G79"/>
  <c r="S74"/>
  <c r="K74"/>
  <c r="O71"/>
  <c r="G71"/>
  <c r="O85"/>
  <c r="S80"/>
  <c r="K80"/>
  <c r="O77"/>
  <c r="S72"/>
  <c r="K72"/>
  <c r="O69"/>
  <c r="S64"/>
  <c r="K64"/>
  <c r="O61"/>
  <c r="O53"/>
  <c r="S52"/>
  <c r="K52"/>
  <c r="S78"/>
  <c r="S76"/>
  <c r="O75"/>
  <c r="G73"/>
  <c r="K60"/>
  <c r="S56"/>
  <c r="O49"/>
  <c r="S39"/>
  <c r="S86"/>
  <c r="S84"/>
  <c r="O83"/>
  <c r="G81"/>
  <c r="S70"/>
  <c r="S68"/>
  <c r="O59"/>
  <c r="S58"/>
  <c r="K58"/>
  <c r="S47"/>
  <c r="G45"/>
  <c r="O44"/>
  <c r="K41"/>
  <c r="G40"/>
  <c r="G35"/>
  <c r="G31"/>
  <c r="K86"/>
  <c r="K68"/>
  <c r="S66"/>
  <c r="K66"/>
  <c r="S60"/>
  <c r="K44"/>
  <c r="O39"/>
  <c r="S38"/>
  <c r="O34"/>
  <c r="S33"/>
  <c r="K33"/>
  <c r="G27"/>
  <c r="O26"/>
  <c r="G24"/>
  <c r="G20"/>
  <c r="G83"/>
  <c r="O81"/>
  <c r="K78"/>
  <c r="O65"/>
  <c r="O63"/>
  <c r="G63"/>
  <c r="O51"/>
  <c r="G51"/>
  <c r="S50"/>
  <c r="K50"/>
  <c r="O47"/>
  <c r="S46"/>
  <c r="K45"/>
  <c r="G41"/>
  <c r="O32"/>
  <c r="G32"/>
  <c r="S31"/>
  <c r="K31"/>
  <c r="K27"/>
  <c r="G26"/>
  <c r="K24"/>
  <c r="O23"/>
  <c r="S22"/>
  <c r="G21"/>
  <c r="K20"/>
  <c r="O19"/>
  <c r="K84"/>
  <c r="G75"/>
  <c r="O73"/>
  <c r="K70"/>
  <c r="O67"/>
  <c r="G67"/>
  <c r="O57"/>
  <c r="K56"/>
  <c r="O55"/>
  <c r="G55"/>
  <c r="S54"/>
  <c r="K54"/>
  <c r="G49"/>
  <c r="S43"/>
  <c r="O40"/>
  <c r="K39"/>
  <c r="O38"/>
  <c r="S37"/>
  <c r="K37"/>
  <c r="O30"/>
  <c r="S29"/>
  <c r="K29"/>
  <c r="K76"/>
  <c r="S62"/>
  <c r="K62"/>
  <c r="O48"/>
  <c r="K47"/>
  <c r="O46"/>
  <c r="G42"/>
  <c r="S41"/>
  <c r="O36"/>
  <c r="G36"/>
  <c r="S35"/>
  <c r="K35"/>
  <c r="O28"/>
  <c r="K26"/>
  <c r="S25"/>
  <c r="K22"/>
  <c r="O21"/>
  <c r="S20"/>
  <c r="K18"/>
  <c r="O17"/>
  <c r="S16"/>
  <c r="G10"/>
  <c r="H10" s="1"/>
  <c r="K10"/>
  <c r="L10" s="1"/>
  <c r="S10"/>
  <c r="T10" s="1"/>
  <c r="O11"/>
  <c r="O16"/>
  <c r="O18"/>
  <c r="S19"/>
  <c r="S21"/>
  <c r="S23"/>
  <c r="S27"/>
  <c r="F1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O10"/>
  <c r="K11"/>
  <c r="S11"/>
  <c r="G12"/>
  <c r="K12"/>
  <c r="S12"/>
  <c r="O13"/>
  <c r="G18"/>
  <c r="G19"/>
  <c r="O20"/>
  <c r="O22"/>
  <c r="G23"/>
  <c r="O24"/>
  <c r="O9"/>
  <c r="P9" s="1"/>
  <c r="O12"/>
  <c r="K13"/>
  <c r="S13"/>
  <c r="G14"/>
  <c r="K14"/>
  <c r="S14"/>
  <c r="O15"/>
  <c r="G17"/>
  <c r="S17"/>
  <c r="S18"/>
  <c r="K19"/>
  <c r="K21"/>
  <c r="K23"/>
  <c r="S24"/>
  <c r="K25"/>
  <c r="O27"/>
  <c r="O33"/>
  <c r="K34"/>
  <c r="S34"/>
  <c r="S45"/>
  <c r="S49"/>
  <c r="K65"/>
  <c r="G66"/>
  <c r="S71"/>
  <c r="G78"/>
  <c r="K81"/>
  <c r="G85"/>
  <c r="S26"/>
  <c r="K28"/>
  <c r="S28"/>
  <c r="G29"/>
  <c r="O35"/>
  <c r="K36"/>
  <c r="S36"/>
  <c r="G37"/>
  <c r="K42"/>
  <c r="K43"/>
  <c r="G47"/>
  <c r="K48"/>
  <c r="S48"/>
  <c r="O60"/>
  <c r="K61"/>
  <c r="S79"/>
  <c r="G86"/>
  <c r="O29"/>
  <c r="K30"/>
  <c r="S30"/>
  <c r="O37"/>
  <c r="K38"/>
  <c r="G39"/>
  <c r="K40"/>
  <c r="S40"/>
  <c r="O42"/>
  <c r="O43"/>
  <c r="G57"/>
  <c r="G69"/>
  <c r="O74"/>
  <c r="G25"/>
  <c r="O31"/>
  <c r="K32"/>
  <c r="S32"/>
  <c r="G33"/>
  <c r="S42"/>
  <c r="O45"/>
  <c r="G46"/>
  <c r="G48"/>
  <c r="G53"/>
  <c r="S53"/>
  <c r="K57"/>
  <c r="G59"/>
  <c r="G60"/>
  <c r="G65"/>
  <c r="G70"/>
  <c r="K73"/>
  <c r="G77"/>
  <c r="O82"/>
  <c r="G43"/>
  <c r="K49"/>
  <c r="K53"/>
  <c r="O54"/>
  <c r="K55"/>
  <c r="S55"/>
  <c r="G56"/>
  <c r="O56"/>
  <c r="G62"/>
  <c r="O64"/>
  <c r="S65"/>
  <c r="O76"/>
  <c r="K79"/>
  <c r="S81"/>
  <c r="O41"/>
  <c r="S44"/>
  <c r="K46"/>
  <c r="O52"/>
  <c r="S57"/>
  <c r="G61"/>
  <c r="S61"/>
  <c r="K63"/>
  <c r="S63"/>
  <c r="O66"/>
  <c r="G68"/>
  <c r="O68"/>
  <c r="K69"/>
  <c r="K71"/>
  <c r="S73"/>
  <c r="O84"/>
  <c r="O50"/>
  <c r="K51"/>
  <c r="S51"/>
  <c r="G52"/>
  <c r="O58"/>
  <c r="K59"/>
  <c r="S59"/>
  <c r="O62"/>
  <c r="G64"/>
  <c r="K67"/>
  <c r="S67"/>
  <c r="O70"/>
  <c r="K75"/>
  <c r="S75"/>
  <c r="O78"/>
  <c r="K83"/>
  <c r="S83"/>
  <c r="O86"/>
  <c r="S69"/>
  <c r="O72"/>
  <c r="G74"/>
  <c r="K77"/>
  <c r="S77"/>
  <c r="O80"/>
  <c r="G82"/>
  <c r="K85"/>
  <c r="S85"/>
  <c r="T11" l="1"/>
  <c r="T12" s="1"/>
  <c r="T13" s="1"/>
  <c r="T14" s="1"/>
  <c r="T15" s="1"/>
  <c r="T16" s="1"/>
  <c r="T17" s="1"/>
  <c r="T18" s="1"/>
  <c r="T19" s="1"/>
  <c r="T20" s="1"/>
  <c r="T21" s="1"/>
  <c r="T22" s="1"/>
  <c r="T23" s="1"/>
  <c r="T24" s="1"/>
  <c r="T25" s="1"/>
  <c r="T26" s="1"/>
  <c r="T27" s="1"/>
  <c r="T28" s="1"/>
  <c r="T29" s="1"/>
  <c r="T30" s="1"/>
  <c r="T31" s="1"/>
  <c r="T32" s="1"/>
  <c r="T33" s="1"/>
  <c r="T34" s="1"/>
  <c r="T35" s="1"/>
  <c r="T36" s="1"/>
  <c r="T37" s="1"/>
  <c r="T38" s="1"/>
  <c r="T39" s="1"/>
  <c r="T40" s="1"/>
  <c r="T41" s="1"/>
  <c r="T42" s="1"/>
  <c r="T43" s="1"/>
  <c r="T44" s="1"/>
  <c r="T45" s="1"/>
  <c r="T46" s="1"/>
  <c r="T47" s="1"/>
  <c r="T48" s="1"/>
  <c r="T49" s="1"/>
  <c r="T50" s="1"/>
  <c r="T51" s="1"/>
  <c r="T52" s="1"/>
  <c r="T53" s="1"/>
  <c r="T54" s="1"/>
  <c r="T55" s="1"/>
  <c r="T56" s="1"/>
  <c r="T57" s="1"/>
  <c r="T58" s="1"/>
  <c r="T59" s="1"/>
  <c r="T60" s="1"/>
  <c r="T61" s="1"/>
  <c r="T62" s="1"/>
  <c r="T63" s="1"/>
  <c r="T64" s="1"/>
  <c r="T65" s="1"/>
  <c r="T66" s="1"/>
  <c r="T67" s="1"/>
  <c r="T68" s="1"/>
  <c r="T69" s="1"/>
  <c r="T70" s="1"/>
  <c r="T71" s="1"/>
  <c r="T72" s="1"/>
  <c r="T73" s="1"/>
  <c r="T74" s="1"/>
  <c r="T75" s="1"/>
  <c r="T76" s="1"/>
  <c r="T77" s="1"/>
  <c r="T78" s="1"/>
  <c r="T79" s="1"/>
  <c r="T80" s="1"/>
  <c r="T81" s="1"/>
  <c r="T82" s="1"/>
  <c r="T83" s="1"/>
  <c r="T84" s="1"/>
  <c r="T85" s="1"/>
  <c r="T86" s="1"/>
  <c r="H1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L1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P10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P78" s="1"/>
  <c r="P79" s="1"/>
  <c r="P80" s="1"/>
  <c r="P81" s="1"/>
  <c r="P82" s="1"/>
  <c r="P83" s="1"/>
  <c r="P84" s="1"/>
  <c r="P85" s="1"/>
  <c r="P86" s="1"/>
</calcChain>
</file>

<file path=xl/sharedStrings.xml><?xml version="1.0" encoding="utf-8"?>
<sst xmlns="http://schemas.openxmlformats.org/spreadsheetml/2006/main" count="312" uniqueCount="125">
  <si>
    <t>y values</t>
  </si>
  <si>
    <t>x value</t>
  </si>
  <si>
    <t>DR</t>
  </si>
  <si>
    <t>IR</t>
  </si>
  <si>
    <t>RR</t>
  </si>
  <si>
    <t>FYB</t>
  </si>
  <si>
    <t>Year from 2014</t>
  </si>
  <si>
    <t>P: Net Cash</t>
  </si>
  <si>
    <t>NOM Difference</t>
  </si>
  <si>
    <t>CUM Nom Difference</t>
  </si>
  <si>
    <t>D: Annual NPV</t>
  </si>
  <si>
    <t>NA</t>
  </si>
  <si>
    <t>P5: Annual NPV</t>
  </si>
  <si>
    <t>G: Net Cash</t>
  </si>
  <si>
    <t>Preferred/Gas CPV CPV</t>
  </si>
  <si>
    <t>P5 Net Cash</t>
  </si>
  <si>
    <t>P5: CPV Difference</t>
  </si>
  <si>
    <t xml:space="preserve">  </t>
  </si>
  <si>
    <t>P4 Annual NPV</t>
  </si>
  <si>
    <t>P4: CPV Differnece</t>
  </si>
  <si>
    <t>P4 Net Cash</t>
  </si>
  <si>
    <t>P6 Net Cash</t>
  </si>
  <si>
    <t>Nom Difference</t>
  </si>
  <si>
    <t>Annual NPV</t>
  </si>
  <si>
    <t>Plan 6 CPV</t>
  </si>
  <si>
    <t>All Gas Case Annual Cash Flow (Real 2012 Dollars)</t>
  </si>
  <si>
    <t>20  Year</t>
  </si>
  <si>
    <t>35  Year</t>
  </si>
  <si>
    <t>50 Year</t>
  </si>
  <si>
    <t>K19/C25/750MW (WPS Sale &amp;Inv)</t>
  </si>
  <si>
    <t>TABLE 001</t>
  </si>
  <si>
    <t>Energy Price</t>
  </si>
  <si>
    <t>Reference</t>
  </si>
  <si>
    <t>ECONOMIC SUMMARY</t>
  </si>
  <si>
    <t>Discount Rate</t>
  </si>
  <si>
    <t xml:space="preserve">NFAT 2012  </t>
  </si>
  <si>
    <t>Capital Cost</t>
  </si>
  <si>
    <r>
      <t xml:space="preserve"> Capital and Related Costs </t>
    </r>
    <r>
      <rPr>
        <b/>
        <sz val="8"/>
        <rFont val="Arial"/>
        <family val="2"/>
      </rPr>
      <t>(Millions of 2014$)</t>
    </r>
  </si>
  <si>
    <r>
      <t xml:space="preserve"> Net Average Flow Related Revenue </t>
    </r>
    <r>
      <rPr>
        <b/>
        <sz val="8"/>
        <rFont val="Arial"/>
        <family val="2"/>
      </rPr>
      <t>(Millions of 2014$)</t>
    </r>
  </si>
  <si>
    <t xml:space="preserve">Conawapa </t>
  </si>
  <si>
    <t>Keeyask</t>
  </si>
  <si>
    <t>Thermal</t>
  </si>
  <si>
    <t>Wind</t>
  </si>
  <si>
    <t>Transmission</t>
  </si>
  <si>
    <t xml:space="preserve">Total </t>
  </si>
  <si>
    <t>Capital</t>
  </si>
  <si>
    <t>Fixed</t>
  </si>
  <si>
    <t xml:space="preserve">Gross </t>
  </si>
  <si>
    <t xml:space="preserve">Water </t>
  </si>
  <si>
    <t>Power</t>
  </si>
  <si>
    <t>Net</t>
  </si>
  <si>
    <t>GS</t>
  </si>
  <si>
    <t>GOT</t>
  </si>
  <si>
    <t>US T/L</t>
  </si>
  <si>
    <t>Taxes</t>
  </si>
  <si>
    <t>O&amp;M</t>
  </si>
  <si>
    <t>Revenue</t>
  </si>
  <si>
    <t>Rental</t>
  </si>
  <si>
    <t>Burn</t>
  </si>
  <si>
    <t>Purchases</t>
  </si>
  <si>
    <t>Salvage Value</t>
  </si>
  <si>
    <t>PV @ 5.05%</t>
  </si>
  <si>
    <t>Net Present Value</t>
  </si>
  <si>
    <t>K19/Gas25/750MW (WPS Sale &amp; INV)</t>
  </si>
  <si>
    <t>TABLE 003</t>
  </si>
  <si>
    <t>K19/Gas31/750MW</t>
  </si>
  <si>
    <t>TABLE 005</t>
  </si>
  <si>
    <t>K19/Gas24/250MW</t>
  </si>
  <si>
    <t>TABLE 007</t>
  </si>
  <si>
    <t>All Gas</t>
  </si>
  <si>
    <t>TABLE 009</t>
  </si>
  <si>
    <t>Plan 5</t>
  </si>
  <si>
    <t>Plan 4</t>
  </si>
  <si>
    <t>Plan 6</t>
  </si>
  <si>
    <t>Plan 14 (Preferred)</t>
  </si>
  <si>
    <t>Figure Location and Description</t>
  </si>
  <si>
    <t>Figure Number</t>
  </si>
  <si>
    <t>Section</t>
  </si>
  <si>
    <t xml:space="preserve">Page in Document </t>
  </si>
  <si>
    <t>Figure Title</t>
  </si>
  <si>
    <t>Worksheet location</t>
  </si>
  <si>
    <t>9-6</t>
  </si>
  <si>
    <t>9-7</t>
  </si>
  <si>
    <t>II.C</t>
  </si>
  <si>
    <t>9-8</t>
  </si>
  <si>
    <t>9-9</t>
  </si>
  <si>
    <t>9-10</t>
  </si>
  <si>
    <t>9-11</t>
  </si>
  <si>
    <t>9-12</t>
  </si>
  <si>
    <t>9-13</t>
  </si>
  <si>
    <t>9-14</t>
  </si>
  <si>
    <t>9-15</t>
  </si>
  <si>
    <t>9-17</t>
  </si>
  <si>
    <t>Plan 1- All Gas Annual Cash Flow Reference Scenario in Millions of Real 2012 Dollars</t>
  </si>
  <si>
    <t>9A-28</t>
  </si>
  <si>
    <t>Plan 4 - K19/Gas24/250MW Annual Cash Flow Reference Scenario – Millions of 2012 Dollars</t>
  </si>
  <si>
    <t>9A-29</t>
  </si>
  <si>
    <t>Plan 5 – K19, Gas 24, 750 MW (WPS &amp; INV) Annual Cash Flow Reference Scenario in – Millions of Real 2012 Dollars</t>
  </si>
  <si>
    <t>9A-30</t>
  </si>
  <si>
    <t>Plan 6- K19/Gas31/750MW Annual Cash Flow Reference Scenario – Millions of 2012 Dollars</t>
  </si>
  <si>
    <t>9A-31</t>
  </si>
  <si>
    <t>Plan 14 - Preferred Development Plan Annual Cash Flow (Real 2012 Dollars)</t>
  </si>
  <si>
    <t>Incremental Annual Cash Flow for the Plan 14 Preferred Development Plan Compared to the All Gas Plan Reference Scenario – Millions of 2012 Real Dollars</t>
  </si>
  <si>
    <t>9A-32</t>
  </si>
  <si>
    <t>9A-33</t>
  </si>
  <si>
    <t>Incremental Annual Cash Flow for Plan 4- K19/Gas24/250MW Compared to the All Gas Plan – Millions of 2012 Real Dollars)</t>
  </si>
  <si>
    <t>9A-34</t>
  </si>
  <si>
    <t>Incremental Cash Flow for the Plan 5 Cash Flow Compared to the All Gas Plan - Millions of 2012 Real Dollars</t>
  </si>
  <si>
    <t>9A-35</t>
  </si>
  <si>
    <t>Plan 6- K19/Gas31/750MW Incremental Cash Flow Compared to the All Gas Plan (Real 2012 Dollars)</t>
  </si>
  <si>
    <t>9A-37</t>
  </si>
  <si>
    <t>Cumulative Incremental Cash Flow Difference for Plans 4, 5, 6, and 14 as Compared to the All Gas Case – Millions of 2014 Present Value Dollars</t>
  </si>
  <si>
    <t>Incremental CPV Plan 4, 5, 6 and Plan 14 Relative to All Gas Case</t>
  </si>
  <si>
    <t>9A-42</t>
  </si>
  <si>
    <t>"CPV Four Plans"</t>
  </si>
  <si>
    <t>"CPV Four Plans 2"</t>
  </si>
  <si>
    <t>"Difference from All Gas Plan 6"</t>
  </si>
  <si>
    <t>"Difference from All Gas Plan 5"</t>
  </si>
  <si>
    <t>"Difference From All Gas Plan 4"</t>
  </si>
  <si>
    <t>"Difference from All Gas Plan 14"</t>
  </si>
  <si>
    <t>"Plan 14"</t>
  </si>
  <si>
    <t>"Plan 6"</t>
  </si>
  <si>
    <t>"All Gas"</t>
  </si>
  <si>
    <t>"Plan 4"</t>
  </si>
  <si>
    <t>"Plan 5"</t>
  </si>
</sst>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_(&quot;$&quot;* #,##0.0_);_(&quot;$&quot;* \(#,##0.0\);_(&quot;$&quot;* &quot;-&quot;?_);_(@_)"/>
    <numFmt numFmtId="166" formatCode="_(&quot;$&quot;* #,##0.0_);_(&quot;$&quot;* \(#,##0.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erminal"/>
      <family val="2"/>
    </font>
    <font>
      <b/>
      <sz val="9"/>
      <color rgb="FF231F20"/>
      <name val="Arial"/>
      <family val="2"/>
    </font>
    <font>
      <sz val="9"/>
      <color rgb="FF231F20"/>
      <name val="Arial"/>
      <family val="2"/>
    </font>
    <font>
      <sz val="9"/>
      <name val="Courier New"/>
      <family val="3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231F2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231F2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231F20"/>
      </left>
      <right style="medium">
        <color rgb="FF231F2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231F20"/>
      </left>
      <right style="medium">
        <color rgb="FF231F20"/>
      </right>
      <top/>
      <bottom style="medium">
        <color rgb="FF231F2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231F20"/>
      </left>
      <right style="thin">
        <color indexed="64"/>
      </right>
      <top style="thin">
        <color indexed="64"/>
      </top>
      <bottom/>
      <diagonal/>
    </border>
    <border>
      <left style="medium">
        <color rgb="FF231F2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</cellStyleXfs>
  <cellXfs count="119">
    <xf numFmtId="0" fontId="0" fillId="0" borderId="0" xfId="0"/>
    <xf numFmtId="0" fontId="3" fillId="0" borderId="4" xfId="0" applyFont="1" applyBorder="1"/>
    <xf numFmtId="10" fontId="3" fillId="0" borderId="5" xfId="1" applyNumberFormat="1" applyFont="1" applyBorder="1"/>
    <xf numFmtId="0" fontId="3" fillId="0" borderId="6" xfId="0" applyFont="1" applyBorder="1"/>
    <xf numFmtId="9" fontId="3" fillId="0" borderId="7" xfId="1" applyFont="1" applyBorder="1"/>
    <xf numFmtId="0" fontId="3" fillId="0" borderId="8" xfId="0" applyFont="1" applyBorder="1"/>
    <xf numFmtId="10" fontId="3" fillId="0" borderId="9" xfId="1" applyNumberFormat="1" applyFont="1" applyBorder="1"/>
    <xf numFmtId="0" fontId="0" fillId="0" borderId="7" xfId="0" applyBorder="1"/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0" xfId="0" applyBorder="1"/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0" fillId="0" borderId="0" xfId="0"/>
    <xf numFmtId="0" fontId="3" fillId="0" borderId="0" xfId="0" applyFont="1" applyBorder="1"/>
    <xf numFmtId="0" fontId="3" fillId="0" borderId="7" xfId="0" applyFont="1" applyBorder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2" fontId="9" fillId="0" borderId="0" xfId="0" applyNumberFormat="1" applyFont="1" applyAlignment="1"/>
    <xf numFmtId="0" fontId="10" fillId="0" borderId="0" xfId="0" applyFont="1" applyAlignment="1">
      <alignment horizontal="left"/>
    </xf>
    <xf numFmtId="0" fontId="2" fillId="0" borderId="0" xfId="0" applyFont="1"/>
    <xf numFmtId="2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center"/>
    </xf>
    <xf numFmtId="1" fontId="8" fillId="0" borderId="0" xfId="0" applyNumberFormat="1" applyFont="1"/>
    <xf numFmtId="0" fontId="11" fillId="0" borderId="21" xfId="0" applyFont="1" applyFill="1" applyBorder="1" applyAlignment="1">
      <alignment horizontal="left" vertical="center"/>
    </xf>
    <xf numFmtId="0" fontId="0" fillId="0" borderId="22" xfId="0" applyBorder="1"/>
    <xf numFmtId="2" fontId="8" fillId="0" borderId="23" xfId="0" applyNumberFormat="1" applyFont="1" applyBorder="1" applyAlignment="1">
      <alignment horizontal="center"/>
    </xf>
    <xf numFmtId="0" fontId="11" fillId="0" borderId="21" xfId="0" applyFont="1" applyFill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1" fontId="0" fillId="0" borderId="42" xfId="0" applyNumberFormat="1" applyBorder="1"/>
    <xf numFmtId="2" fontId="0" fillId="0" borderId="0" xfId="0" applyNumberFormat="1"/>
    <xf numFmtId="0" fontId="0" fillId="0" borderId="3" xfId="0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0" xfId="0" applyFill="1" applyAlignment="1">
      <alignment wrapText="1"/>
    </xf>
    <xf numFmtId="165" fontId="8" fillId="3" borderId="18" xfId="0" applyNumberFormat="1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7" xfId="0" applyBorder="1" applyAlignment="1">
      <alignment wrapText="1"/>
    </xf>
    <xf numFmtId="165" fontId="0" fillId="0" borderId="7" xfId="0" applyNumberFormat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Fill="1" applyAlignment="1">
      <alignment wrapText="1"/>
    </xf>
    <xf numFmtId="165" fontId="3" fillId="0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66" fontId="8" fillId="0" borderId="1" xfId="0" applyNumberFormat="1" applyFont="1" applyFill="1" applyBorder="1" applyAlignment="1">
      <alignment wrapText="1"/>
    </xf>
    <xf numFmtId="165" fontId="8" fillId="0" borderId="1" xfId="0" applyNumberFormat="1" applyFont="1" applyFill="1" applyBorder="1" applyAlignment="1">
      <alignment wrapText="1"/>
    </xf>
    <xf numFmtId="164" fontId="3" fillId="3" borderId="0" xfId="0" applyNumberFormat="1" applyFont="1" applyFill="1" applyAlignment="1">
      <alignment wrapText="1"/>
    </xf>
    <xf numFmtId="164" fontId="3" fillId="3" borderId="18" xfId="0" applyNumberFormat="1" applyFont="1" applyFill="1" applyBorder="1" applyAlignment="1">
      <alignment wrapText="1"/>
    </xf>
    <xf numFmtId="164" fontId="3" fillId="0" borderId="0" xfId="0" applyNumberFormat="1" applyFont="1" applyAlignment="1">
      <alignment wrapText="1"/>
    </xf>
    <xf numFmtId="0" fontId="2" fillId="8" borderId="3" xfId="0" applyFont="1" applyFill="1" applyBorder="1" applyAlignment="1">
      <alignment horizontal="center"/>
    </xf>
    <xf numFmtId="2" fontId="0" fillId="0" borderId="3" xfId="0" quotePrefix="1" applyNumberFormat="1" applyFill="1" applyBorder="1"/>
    <xf numFmtId="0" fontId="0" fillId="0" borderId="3" xfId="0" applyBorder="1" applyAlignment="1">
      <alignment wrapText="1"/>
    </xf>
    <xf numFmtId="0" fontId="2" fillId="8" borderId="4" xfId="0" applyFont="1" applyFill="1" applyBorder="1" applyAlignment="1">
      <alignment horizontal="center"/>
    </xf>
    <xf numFmtId="0" fontId="2" fillId="8" borderId="43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wrapText="1"/>
    </xf>
    <xf numFmtId="0" fontId="3" fillId="7" borderId="11" xfId="0" applyFont="1" applyFill="1" applyBorder="1" applyAlignment="1">
      <alignment horizontal="center" wrapText="1"/>
    </xf>
    <xf numFmtId="0" fontId="3" fillId="7" borderId="1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5" borderId="3" xfId="0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/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7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8" xfId="3"/>
    <cellStyle name="Normal 9" xfId="4"/>
    <cellStyle name="Percent" xfId="1" builtinId="5"/>
  </cellStyles>
  <dxfs count="0"/>
  <tableStyles count="0" defaultTableStyle="TableStyleMedium2" defaultPivotStyle="PivotStyleLight16"/>
  <colors>
    <mruColors>
      <color rgb="FF99CCFF"/>
      <color rgb="FFFFCCCC"/>
      <color rgb="FF0066FF"/>
      <color rgb="FF003366"/>
      <color rgb="FF0066CC"/>
      <color rgb="FF6699FF"/>
      <color rgb="FFC0C0C0"/>
      <color rgb="FFE6B9B8"/>
      <color rgb="FF00009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CF: Nominal Difference</c:v>
          </c:tx>
          <c:spPr>
            <a:solidFill>
              <a:schemeClr val="accent6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Graphs'!$R$9:$R$86</c:f>
              <c:numCache>
                <c:formatCode>_("$"* #,##0.0_);_("$"* \(#,##0.0\);_("$"* "-"?_);_(@_)</c:formatCode>
                <c:ptCount val="78"/>
                <c:pt idx="0">
                  <c:v>0</c:v>
                </c:pt>
                <c:pt idx="1">
                  <c:v>-176.58001571878557</c:v>
                </c:pt>
                <c:pt idx="2">
                  <c:v>-508.74748699601503</c:v>
                </c:pt>
                <c:pt idx="3">
                  <c:v>-686.02320208468097</c:v>
                </c:pt>
                <c:pt idx="4">
                  <c:v>-850.57037377089523</c:v>
                </c:pt>
                <c:pt idx="5">
                  <c:v>-750.45206951988598</c:v>
                </c:pt>
                <c:pt idx="6">
                  <c:v>-537.81192578870764</c:v>
                </c:pt>
                <c:pt idx="7">
                  <c:v>-182.81149631758097</c:v>
                </c:pt>
                <c:pt idx="8">
                  <c:v>311.60787950995103</c:v>
                </c:pt>
                <c:pt idx="9">
                  <c:v>284.71130001463831</c:v>
                </c:pt>
                <c:pt idx="10">
                  <c:v>334.47242361573245</c:v>
                </c:pt>
                <c:pt idx="11">
                  <c:v>430.58773041728074</c:v>
                </c:pt>
                <c:pt idx="12">
                  <c:v>267.66878415814023</c:v>
                </c:pt>
                <c:pt idx="13">
                  <c:v>318.26515943863023</c:v>
                </c:pt>
                <c:pt idx="14">
                  <c:v>333.46266627603018</c:v>
                </c:pt>
                <c:pt idx="15">
                  <c:v>411.99561023638137</c:v>
                </c:pt>
                <c:pt idx="16">
                  <c:v>289.41440281047369</c:v>
                </c:pt>
                <c:pt idx="17">
                  <c:v>7.311471179269347</c:v>
                </c:pt>
                <c:pt idx="18">
                  <c:v>46.268593554044472</c:v>
                </c:pt>
                <c:pt idx="19">
                  <c:v>242.17632758301437</c:v>
                </c:pt>
                <c:pt idx="20">
                  <c:v>334.01212286236552</c:v>
                </c:pt>
                <c:pt idx="21">
                  <c:v>456.23587158662747</c:v>
                </c:pt>
                <c:pt idx="22">
                  <c:v>484.67486974430955</c:v>
                </c:pt>
                <c:pt idx="23">
                  <c:v>170.84530985875182</c:v>
                </c:pt>
                <c:pt idx="24">
                  <c:v>179.6777642424766</c:v>
                </c:pt>
                <c:pt idx="25">
                  <c:v>347.91952804094484</c:v>
                </c:pt>
                <c:pt idx="26">
                  <c:v>355.15085543594716</c:v>
                </c:pt>
                <c:pt idx="27">
                  <c:v>269.07686354516801</c:v>
                </c:pt>
                <c:pt idx="28">
                  <c:v>358.76006895760509</c:v>
                </c:pt>
                <c:pt idx="29">
                  <c:v>237.05472489567205</c:v>
                </c:pt>
                <c:pt idx="30">
                  <c:v>166.13307232517798</c:v>
                </c:pt>
                <c:pt idx="31">
                  <c:v>126.29989401325349</c:v>
                </c:pt>
                <c:pt idx="32">
                  <c:v>327.43161275162834</c:v>
                </c:pt>
                <c:pt idx="33">
                  <c:v>353.12094207700636</c:v>
                </c:pt>
                <c:pt idx="34">
                  <c:v>308.59480715049472</c:v>
                </c:pt>
                <c:pt idx="35">
                  <c:v>305.25468076440086</c:v>
                </c:pt>
                <c:pt idx="36">
                  <c:v>301.35431666838321</c:v>
                </c:pt>
                <c:pt idx="37">
                  <c:v>375.50222407464275</c:v>
                </c:pt>
                <c:pt idx="38">
                  <c:v>384.61936871589688</c:v>
                </c:pt>
                <c:pt idx="39">
                  <c:v>296.38929940041504</c:v>
                </c:pt>
                <c:pt idx="40">
                  <c:v>340.41834806319207</c:v>
                </c:pt>
                <c:pt idx="41">
                  <c:v>370.99191824141599</c:v>
                </c:pt>
                <c:pt idx="42">
                  <c:v>303.63617801827189</c:v>
                </c:pt>
                <c:pt idx="43">
                  <c:v>375.33037114274907</c:v>
                </c:pt>
                <c:pt idx="44">
                  <c:v>408.69883409826025</c:v>
                </c:pt>
                <c:pt idx="45">
                  <c:v>461.27975684830369</c:v>
                </c:pt>
                <c:pt idx="46">
                  <c:v>432.73072827987056</c:v>
                </c:pt>
                <c:pt idx="47">
                  <c:v>117.63429031331873</c:v>
                </c:pt>
                <c:pt idx="48">
                  <c:v>186.76090301254334</c:v>
                </c:pt>
                <c:pt idx="49">
                  <c:v>281.60343584742265</c:v>
                </c:pt>
                <c:pt idx="50">
                  <c:v>312.60841373155108</c:v>
                </c:pt>
                <c:pt idx="51">
                  <c:v>442.05301344581369</c:v>
                </c:pt>
                <c:pt idx="52">
                  <c:v>517.96198323769534</c:v>
                </c:pt>
                <c:pt idx="53">
                  <c:v>171.59377687369624</c:v>
                </c:pt>
                <c:pt idx="54">
                  <c:v>222.37702996310315</c:v>
                </c:pt>
                <c:pt idx="55">
                  <c:v>395.56274925104111</c:v>
                </c:pt>
                <c:pt idx="56">
                  <c:v>318.76342918121406</c:v>
                </c:pt>
                <c:pt idx="57">
                  <c:v>260.01024715283307</c:v>
                </c:pt>
                <c:pt idx="58">
                  <c:v>394.81757029918447</c:v>
                </c:pt>
                <c:pt idx="59">
                  <c:v>274.53880909535405</c:v>
                </c:pt>
                <c:pt idx="60">
                  <c:v>118.02510089441671</c:v>
                </c:pt>
                <c:pt idx="61">
                  <c:v>232.61602450521571</c:v>
                </c:pt>
                <c:pt idx="62">
                  <c:v>340.30246952649708</c:v>
                </c:pt>
                <c:pt idx="63">
                  <c:v>361.08000899970153</c:v>
                </c:pt>
                <c:pt idx="64">
                  <c:v>319.96146327788932</c:v>
                </c:pt>
                <c:pt idx="65">
                  <c:v>358.71590958657663</c:v>
                </c:pt>
                <c:pt idx="66">
                  <c:v>263.60487298429382</c:v>
                </c:pt>
                <c:pt idx="67">
                  <c:v>383.83227797225999</c:v>
                </c:pt>
                <c:pt idx="68">
                  <c:v>391.61471629440365</c:v>
                </c:pt>
                <c:pt idx="69">
                  <c:v>327.36490265046831</c:v>
                </c:pt>
                <c:pt idx="70">
                  <c:v>400.27515191368019</c:v>
                </c:pt>
                <c:pt idx="71">
                  <c:v>409.93858877147352</c:v>
                </c:pt>
                <c:pt idx="72">
                  <c:v>325.80959707755682</c:v>
                </c:pt>
                <c:pt idx="73">
                  <c:v>366.90245639634298</c:v>
                </c:pt>
                <c:pt idx="74">
                  <c:v>387.67133354714866</c:v>
                </c:pt>
                <c:pt idx="75">
                  <c:v>273.40786413136823</c:v>
                </c:pt>
                <c:pt idx="76">
                  <c:v>274.46072172911897</c:v>
                </c:pt>
                <c:pt idx="77">
                  <c:v>290.53449524200477</c:v>
                </c:pt>
              </c:numCache>
            </c:numRef>
          </c:val>
        </c:ser>
        <c:dLbls/>
        <c:gapWidth val="50"/>
        <c:axId val="198233472"/>
        <c:axId val="198711168"/>
      </c:barChart>
      <c:catAx>
        <c:axId val="198233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 sz="1200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8993423632264945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711168"/>
        <c:crosses val="autoZero"/>
        <c:auto val="1"/>
        <c:lblAlgn val="ctr"/>
        <c:lblOffset val="100"/>
        <c:tickLblSkip val="3"/>
        <c:tickMarkSkip val="3"/>
      </c:catAx>
      <c:valAx>
        <c:axId val="198711168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 sz="1200">
                    <a:latin typeface="Arial Narrow" panose="020B0606020202030204" pitchFamily="34" charset="0"/>
                  </a:rPr>
                  <a:t>$ 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23347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21249574854489"/>
          <c:y val="0.11817713051355308"/>
          <c:w val="0.77879842648030884"/>
          <c:h val="0.65243044619422574"/>
        </c:manualLayout>
      </c:layout>
      <c:scatterChart>
        <c:scatterStyle val="lineMarker"/>
        <c:ser>
          <c:idx val="5"/>
          <c:order val="3"/>
          <c:tx>
            <c:v>Plan 14</c:v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Graphs'!$H$9:$H$86</c:f>
              <c:numCache>
                <c:formatCode>_-"$"* #,##0.00_-;\-"$"* #,##0.00_-;_-"$"* "-"??_-;_-@_-</c:formatCode>
                <c:ptCount val="78"/>
                <c:pt idx="0" formatCode="General">
                  <c:v>0</c:v>
                </c:pt>
                <c:pt idx="1">
                  <c:v>-208.31370549820176</c:v>
                </c:pt>
                <c:pt idx="2">
                  <c:v>-776.61865405911817</c:v>
                </c:pt>
                <c:pt idx="3">
                  <c:v>-1565.257563219785</c:v>
                </c:pt>
                <c:pt idx="4">
                  <c:v>-2484.7099722419962</c:v>
                </c:pt>
                <c:pt idx="5">
                  <c:v>-3277.8061069237747</c:v>
                </c:pt>
                <c:pt idx="6">
                  <c:v>-3896.312748509501</c:v>
                </c:pt>
                <c:pt idx="7">
                  <c:v>-4488.204979409903</c:v>
                </c:pt>
                <c:pt idx="8">
                  <c:v>-5127.5394491449597</c:v>
                </c:pt>
                <c:pt idx="9">
                  <c:v>-5665.1502065642189</c:v>
                </c:pt>
                <c:pt idx="10">
                  <c:v>-5963.7962805365969</c:v>
                </c:pt>
                <c:pt idx="11">
                  <c:v>-6070.3515975767268</c:v>
                </c:pt>
                <c:pt idx="12">
                  <c:v>-6122.3845588036402</c:v>
                </c:pt>
                <c:pt idx="13">
                  <c:v>-5912.3325380087326</c:v>
                </c:pt>
                <c:pt idx="14">
                  <c:v>-5570.4832585025124</c:v>
                </c:pt>
                <c:pt idx="15">
                  <c:v>-5176.1213835614108</c:v>
                </c:pt>
                <c:pt idx="16">
                  <c:v>-4772.8415408726869</c:v>
                </c:pt>
                <c:pt idx="17">
                  <c:v>-4451.517768872458</c:v>
                </c:pt>
                <c:pt idx="18">
                  <c:v>-4180.7441894366893</c:v>
                </c:pt>
                <c:pt idx="19">
                  <c:v>-3886.9338839964371</c:v>
                </c:pt>
                <c:pt idx="20">
                  <c:v>-3567.1207362654495</c:v>
                </c:pt>
                <c:pt idx="21">
                  <c:v>-3253.9751906050706</c:v>
                </c:pt>
                <c:pt idx="22">
                  <c:v>-2940.7993631026293</c:v>
                </c:pt>
                <c:pt idx="23">
                  <c:v>-2700.4363096105185</c:v>
                </c:pt>
                <c:pt idx="24">
                  <c:v>-2447.7323010880605</c:v>
                </c:pt>
                <c:pt idx="25">
                  <c:v>-2185.2956137004303</c:v>
                </c:pt>
                <c:pt idx="26">
                  <c:v>-2007.8490004136754</c:v>
                </c:pt>
                <c:pt idx="27">
                  <c:v>-1867.1649658762908</c:v>
                </c:pt>
                <c:pt idx="28">
                  <c:v>-1657.5161350313194</c:v>
                </c:pt>
                <c:pt idx="29">
                  <c:v>-1453.0083815845658</c:v>
                </c:pt>
                <c:pt idx="30">
                  <c:v>-1287.2907162212714</c:v>
                </c:pt>
                <c:pt idx="31">
                  <c:v>-1157.6080831619931</c:v>
                </c:pt>
                <c:pt idx="32">
                  <c:v>-1046.2131546408436</c:v>
                </c:pt>
                <c:pt idx="33">
                  <c:v>-901.41282078133145</c:v>
                </c:pt>
                <c:pt idx="34">
                  <c:v>-766.27245515005359</c:v>
                </c:pt>
                <c:pt idx="35">
                  <c:v>-640.20845495556046</c:v>
                </c:pt>
                <c:pt idx="36">
                  <c:v>-520.90751024920564</c:v>
                </c:pt>
                <c:pt idx="37">
                  <c:v>-395.05975138489799</c:v>
                </c:pt>
                <c:pt idx="38">
                  <c:v>-273.79598321559621</c:v>
                </c:pt>
                <c:pt idx="39">
                  <c:v>-171.93784602664022</c:v>
                </c:pt>
                <c:pt idx="40">
                  <c:v>-68.537184856167414</c:v>
                </c:pt>
                <c:pt idx="41">
                  <c:v>34.026556346313683</c:v>
                </c:pt>
                <c:pt idx="42">
                  <c:v>122.56515488712321</c:v>
                </c:pt>
                <c:pt idx="43">
                  <c:v>215.05109926504215</c:v>
                </c:pt>
                <c:pt idx="44">
                  <c:v>307.72732336136232</c:v>
                </c:pt>
                <c:pt idx="45">
                  <c:v>401.56248291023121</c:v>
                </c:pt>
                <c:pt idx="46">
                  <c:v>503.33832146950476</c:v>
                </c:pt>
                <c:pt idx="47">
                  <c:v>580.26669145078415</c:v>
                </c:pt>
                <c:pt idx="48">
                  <c:v>645.55376440887744</c:v>
                </c:pt>
                <c:pt idx="49">
                  <c:v>713.58975345966996</c:v>
                </c:pt>
                <c:pt idx="50">
                  <c:v>783.60113109986992</c:v>
                </c:pt>
                <c:pt idx="51">
                  <c:v>852.490009220415</c:v>
                </c:pt>
                <c:pt idx="52">
                  <c:v>925.47595629822149</c:v>
                </c:pt>
                <c:pt idx="53">
                  <c:v>982.32197325901836</c:v>
                </c:pt>
                <c:pt idx="54">
                  <c:v>1042.4719306392847</c:v>
                </c:pt>
                <c:pt idx="55">
                  <c:v>1101.8875209055532</c:v>
                </c:pt>
                <c:pt idx="56">
                  <c:v>1142.6324598229737</c:v>
                </c:pt>
                <c:pt idx="57">
                  <c:v>1174.420210539239</c:v>
                </c:pt>
                <c:pt idx="58">
                  <c:v>1222.1911662584316</c:v>
                </c:pt>
                <c:pt idx="59">
                  <c:v>1268.191620702522</c:v>
                </c:pt>
                <c:pt idx="60">
                  <c:v>1303.5387169167714</c:v>
                </c:pt>
                <c:pt idx="61">
                  <c:v>1331.7980636920101</c:v>
                </c:pt>
                <c:pt idx="62">
                  <c:v>1357.9042454203786</c:v>
                </c:pt>
                <c:pt idx="63">
                  <c:v>1386.9885646841012</c:v>
                </c:pt>
                <c:pt idx="64">
                  <c:v>1417.731249565823</c:v>
                </c:pt>
                <c:pt idx="65">
                  <c:v>1447.5933635242238</c:v>
                </c:pt>
                <c:pt idx="66">
                  <c:v>1475.0345337000904</c:v>
                </c:pt>
                <c:pt idx="67">
                  <c:v>1501.3043883033172</c:v>
                </c:pt>
                <c:pt idx="68">
                  <c:v>1529.926229624496</c:v>
                </c:pt>
                <c:pt idx="69">
                  <c:v>1554.2773327590746</c:v>
                </c:pt>
                <c:pt idx="70">
                  <c:v>1579.8926065078774</c:v>
                </c:pt>
                <c:pt idx="71">
                  <c:v>1604.5836843426202</c:v>
                </c:pt>
                <c:pt idx="72">
                  <c:v>1625.4543595320811</c:v>
                </c:pt>
                <c:pt idx="73">
                  <c:v>1646.5888795626374</c:v>
                </c:pt>
                <c:pt idx="74">
                  <c:v>1667.2769229950793</c:v>
                </c:pt>
                <c:pt idx="75">
                  <c:v>1684.3889974253243</c:v>
                </c:pt>
                <c:pt idx="76">
                  <c:v>1700.3227191437377</c:v>
                </c:pt>
                <c:pt idx="77">
                  <c:v>1695.9751932913578</c:v>
                </c:pt>
              </c:numCache>
            </c:numRef>
          </c:yVal>
        </c:ser>
        <c:ser>
          <c:idx val="6"/>
          <c:order val="4"/>
          <c:tx>
            <c:v>Plan 5</c:v>
          </c:tx>
          <c:spPr>
            <a:ln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Graphs'!$L$9:$L$86</c:f>
              <c:numCache>
                <c:formatCode>_("$"* #,##0.0_);_("$"* \(#,##0.0\);_("$"* "-"?_);_(@_)</c:formatCode>
                <c:ptCount val="78"/>
                <c:pt idx="1">
                  <c:v>-176.44783881728881</c:v>
                </c:pt>
                <c:pt idx="2">
                  <c:v>-660.88989031538244</c:v>
                </c:pt>
                <c:pt idx="3">
                  <c:v>-1282.9842812734585</c:v>
                </c:pt>
                <c:pt idx="4">
                  <c:v>-2017.0130417350058</c:v>
                </c:pt>
                <c:pt idx="5">
                  <c:v>-2597.1958371340716</c:v>
                </c:pt>
                <c:pt idx="6">
                  <c:v>-3004.1922230816181</c:v>
                </c:pt>
                <c:pt idx="7">
                  <c:v>-3050.492831289534</c:v>
                </c:pt>
                <c:pt idx="8">
                  <c:v>-2829.2756781570879</c:v>
                </c:pt>
                <c:pt idx="9">
                  <c:v>-2637.1864550213018</c:v>
                </c:pt>
                <c:pt idx="10">
                  <c:v>-2482.4249697722412</c:v>
                </c:pt>
                <c:pt idx="11">
                  <c:v>-2342.354826947033</c:v>
                </c:pt>
                <c:pt idx="12">
                  <c:v>-2299.0794917593521</c:v>
                </c:pt>
                <c:pt idx="13">
                  <c:v>-2158.2096247193867</c:v>
                </c:pt>
                <c:pt idx="14">
                  <c:v>-2011.9094924565879</c:v>
                </c:pt>
                <c:pt idx="15">
                  <c:v>-1793.6725208765031</c:v>
                </c:pt>
                <c:pt idx="16">
                  <c:v>-1588.3735561898307</c:v>
                </c:pt>
                <c:pt idx="17">
                  <c:v>-1496.9018584374683</c:v>
                </c:pt>
                <c:pt idx="18">
                  <c:v>-1409.0076021340801</c:v>
                </c:pt>
                <c:pt idx="19">
                  <c:v>-1302.4194592012043</c:v>
                </c:pt>
                <c:pt idx="20">
                  <c:v>-1129.3298133078279</c:v>
                </c:pt>
                <c:pt idx="21">
                  <c:v>-945.07707386263394</c:v>
                </c:pt>
                <c:pt idx="22">
                  <c:v>-762.71797063836004</c:v>
                </c:pt>
                <c:pt idx="23">
                  <c:v>-649.99002485111782</c:v>
                </c:pt>
                <c:pt idx="24">
                  <c:v>-519.77851896369418</c:v>
                </c:pt>
                <c:pt idx="25">
                  <c:v>-368.92317745011701</c:v>
                </c:pt>
                <c:pt idx="26">
                  <c:v>-321.34727968680903</c:v>
                </c:pt>
                <c:pt idx="27">
                  <c:v>-319.45489983189998</c:v>
                </c:pt>
                <c:pt idx="28">
                  <c:v>-229.11742987812738</c:v>
                </c:pt>
                <c:pt idx="29">
                  <c:v>-97.304631147305997</c:v>
                </c:pt>
                <c:pt idx="30">
                  <c:v>-14.874788494624013</c:v>
                </c:pt>
                <c:pt idx="31">
                  <c:v>4.82784740305528</c:v>
                </c:pt>
                <c:pt idx="32">
                  <c:v>56.353908286633867</c:v>
                </c:pt>
                <c:pt idx="33">
                  <c:v>108.97218601184801</c:v>
                </c:pt>
                <c:pt idx="34">
                  <c:v>161.10131410576614</c:v>
                </c:pt>
                <c:pt idx="35">
                  <c:v>209.7993200790888</c:v>
                </c:pt>
                <c:pt idx="36">
                  <c:v>255.4523615869783</c:v>
                </c:pt>
                <c:pt idx="37">
                  <c:v>311.48756088484015</c:v>
                </c:pt>
                <c:pt idx="38">
                  <c:v>366.29482304134251</c:v>
                </c:pt>
                <c:pt idx="39">
                  <c:v>404.89117440183639</c:v>
                </c:pt>
                <c:pt idx="40">
                  <c:v>437.48739957264974</c:v>
                </c:pt>
                <c:pt idx="41">
                  <c:v>458.96033640000871</c:v>
                </c:pt>
                <c:pt idx="42">
                  <c:v>478.04676668356234</c:v>
                </c:pt>
                <c:pt idx="43">
                  <c:v>508.52002388474921</c:v>
                </c:pt>
                <c:pt idx="44">
                  <c:v>540.11828518009906</c:v>
                </c:pt>
                <c:pt idx="45">
                  <c:v>585.94112296621631</c:v>
                </c:pt>
                <c:pt idx="46">
                  <c:v>635.20811712288855</c:v>
                </c:pt>
                <c:pt idx="47">
                  <c:v>655.23816576581714</c:v>
                </c:pt>
                <c:pt idx="48">
                  <c:v>673.29541478483497</c:v>
                </c:pt>
                <c:pt idx="49">
                  <c:v>694.31536911912917</c:v>
                </c:pt>
                <c:pt idx="50">
                  <c:v>725.98273775654013</c:v>
                </c:pt>
                <c:pt idx="51">
                  <c:v>761.01764733827758</c:v>
                </c:pt>
                <c:pt idx="52">
                  <c:v>797.01847487403666</c:v>
                </c:pt>
                <c:pt idx="53">
                  <c:v>823.18716786267407</c:v>
                </c:pt>
                <c:pt idx="54">
                  <c:v>852.99646460563429</c:v>
                </c:pt>
                <c:pt idx="55">
                  <c:v>884.61329901809404</c:v>
                </c:pt>
                <c:pt idx="56">
                  <c:v>892.50942204919113</c:v>
                </c:pt>
                <c:pt idx="57">
                  <c:v>891.27584781244514</c:v>
                </c:pt>
                <c:pt idx="58">
                  <c:v>910.76838642959933</c:v>
                </c:pt>
                <c:pt idx="59">
                  <c:v>939.04221986229243</c:v>
                </c:pt>
                <c:pt idx="60">
                  <c:v>954.95062167668175</c:v>
                </c:pt>
                <c:pt idx="61">
                  <c:v>964.48491752886537</c:v>
                </c:pt>
                <c:pt idx="62">
                  <c:v>975.95072561499069</c:v>
                </c:pt>
                <c:pt idx="63">
                  <c:v>988.06944065626431</c:v>
                </c:pt>
                <c:pt idx="64">
                  <c:v>1000.0220401689703</c:v>
                </c:pt>
                <c:pt idx="65">
                  <c:v>1013.3698582102235</c:v>
                </c:pt>
                <c:pt idx="66">
                  <c:v>1022.2080085364154</c:v>
                </c:pt>
                <c:pt idx="67">
                  <c:v>1034.6806973082412</c:v>
                </c:pt>
                <c:pt idx="68">
                  <c:v>1048.0802399698832</c:v>
                </c:pt>
                <c:pt idx="69">
                  <c:v>1057.9408160606381</c:v>
                </c:pt>
                <c:pt idx="70">
                  <c:v>1067.3478310069963</c:v>
                </c:pt>
                <c:pt idx="71">
                  <c:v>1073.4594307190505</c:v>
                </c:pt>
                <c:pt idx="72">
                  <c:v>1078.4619281374453</c:v>
                </c:pt>
                <c:pt idx="73">
                  <c:v>1085.150090193124</c:v>
                </c:pt>
                <c:pt idx="74">
                  <c:v>1091.7629753620902</c:v>
                </c:pt>
                <c:pt idx="75">
                  <c:v>1097.6959474619905</c:v>
                </c:pt>
                <c:pt idx="76">
                  <c:v>1103.3657840116277</c:v>
                </c:pt>
                <c:pt idx="77">
                  <c:v>1096.5813403763382</c:v>
                </c:pt>
              </c:numCache>
            </c:numRef>
          </c:yVal>
        </c:ser>
        <c:ser>
          <c:idx val="7"/>
          <c:order val="5"/>
          <c:tx>
            <c:v>Plan 4</c:v>
          </c:tx>
          <c:spPr>
            <a:ln>
              <a:solidFill>
                <a:srgbClr val="BFBFBF"/>
              </a:solidFill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Graphs'!$P$9:$P$86</c:f>
              <c:numCache>
                <c:formatCode>_("$"* #,##0.0_);_("$"* \(#,##0.0\);_("$"* "-"?_);_(@_)</c:formatCode>
                <c:ptCount val="78"/>
                <c:pt idx="0">
                  <c:v>-2.9601049722751069</c:v>
                </c:pt>
                <c:pt idx="1">
                  <c:v>-178.23793909584657</c:v>
                </c:pt>
                <c:pt idx="2">
                  <c:v>-656.96185527641865</c:v>
                </c:pt>
                <c:pt idx="3">
                  <c:v>-1265.8684816075579</c:v>
                </c:pt>
                <c:pt idx="4">
                  <c:v>-1983.0120358900949</c:v>
                </c:pt>
                <c:pt idx="5">
                  <c:v>-2498.0485296495708</c:v>
                </c:pt>
                <c:pt idx="6">
                  <c:v>-2860.8514375757859</c:v>
                </c:pt>
                <c:pt idx="7">
                  <c:v>-2795.2615494791385</c:v>
                </c:pt>
                <c:pt idx="8">
                  <c:v>-2574.2656468216751</c:v>
                </c:pt>
                <c:pt idx="9">
                  <c:v>-2450.2786545209983</c:v>
                </c:pt>
                <c:pt idx="10">
                  <c:v>-2304.1152487608715</c:v>
                </c:pt>
                <c:pt idx="11">
                  <c:v>-2034.8978675212625</c:v>
                </c:pt>
                <c:pt idx="12">
                  <c:v>-1886.4290956911098</c:v>
                </c:pt>
                <c:pt idx="13">
                  <c:v>-1717.2011167583787</c:v>
                </c:pt>
                <c:pt idx="14">
                  <c:v>-1585.7826255938448</c:v>
                </c:pt>
                <c:pt idx="15">
                  <c:v>-1469.563857034505</c:v>
                </c:pt>
                <c:pt idx="16">
                  <c:v>-1331.8779933072972</c:v>
                </c:pt>
                <c:pt idx="17">
                  <c:v>-1287.1457134200639</c:v>
                </c:pt>
                <c:pt idx="18">
                  <c:v>-1216.1016622564605</c:v>
                </c:pt>
                <c:pt idx="19">
                  <c:v>-1075.5238415484494</c:v>
                </c:pt>
                <c:pt idx="20">
                  <c:v>-897.93348535688563</c:v>
                </c:pt>
                <c:pt idx="21">
                  <c:v>-719.86152712496846</c:v>
                </c:pt>
                <c:pt idx="22">
                  <c:v>-600.3447973711352</c:v>
                </c:pt>
                <c:pt idx="23">
                  <c:v>-563.20663122254348</c:v>
                </c:pt>
                <c:pt idx="24">
                  <c:v>-448.05786923691937</c:v>
                </c:pt>
                <c:pt idx="25">
                  <c:v>-341.68994154097828</c:v>
                </c:pt>
                <c:pt idx="26">
                  <c:v>-302.88220186528201</c:v>
                </c:pt>
                <c:pt idx="27">
                  <c:v>-265.23757885490363</c:v>
                </c:pt>
                <c:pt idx="28">
                  <c:v>-143.30451010604398</c:v>
                </c:pt>
                <c:pt idx="29">
                  <c:v>-49.988397321875425</c:v>
                </c:pt>
                <c:pt idx="30">
                  <c:v>-1.0722624443553741</c:v>
                </c:pt>
                <c:pt idx="31">
                  <c:v>44.095753776661375</c:v>
                </c:pt>
                <c:pt idx="32">
                  <c:v>112.60112657968779</c:v>
                </c:pt>
                <c:pt idx="33">
                  <c:v>191.6136780060086</c:v>
                </c:pt>
                <c:pt idx="34">
                  <c:v>254.29442442071544</c:v>
                </c:pt>
                <c:pt idx="35">
                  <c:v>313.00291402383039</c:v>
                </c:pt>
                <c:pt idx="36">
                  <c:v>368.21523853647921</c:v>
                </c:pt>
                <c:pt idx="37">
                  <c:v>433.38072400515256</c:v>
                </c:pt>
                <c:pt idx="38">
                  <c:v>497.16320028615553</c:v>
                </c:pt>
                <c:pt idx="39">
                  <c:v>533.43103784003461</c:v>
                </c:pt>
                <c:pt idx="40">
                  <c:v>571.87225304936419</c:v>
                </c:pt>
                <c:pt idx="41">
                  <c:v>624.29401319515125</c:v>
                </c:pt>
                <c:pt idx="42">
                  <c:v>667.2622110771747</c:v>
                </c:pt>
                <c:pt idx="43">
                  <c:v>715.33288584709828</c:v>
                </c:pt>
                <c:pt idx="44">
                  <c:v>756.20015579943026</c:v>
                </c:pt>
                <c:pt idx="45">
                  <c:v>796.93657391785803</c:v>
                </c:pt>
                <c:pt idx="46">
                  <c:v>842.39417190057554</c:v>
                </c:pt>
                <c:pt idx="47">
                  <c:v>860.54077075226473</c:v>
                </c:pt>
                <c:pt idx="48">
                  <c:v>882.39386541240287</c:v>
                </c:pt>
                <c:pt idx="49">
                  <c:v>916.81349910387121</c:v>
                </c:pt>
                <c:pt idx="50">
                  <c:v>948.93874291801683</c:v>
                </c:pt>
                <c:pt idx="51">
                  <c:v>987.84118686510374</c:v>
                </c:pt>
                <c:pt idx="52">
                  <c:v>1018.7190330167236</c:v>
                </c:pt>
                <c:pt idx="53">
                  <c:v>1030.9070791453084</c:v>
                </c:pt>
                <c:pt idx="54">
                  <c:v>1057.7104108748831</c:v>
                </c:pt>
                <c:pt idx="55">
                  <c:v>1083.8697567877766</c:v>
                </c:pt>
                <c:pt idx="56">
                  <c:v>1093.0619139376274</c:v>
                </c:pt>
                <c:pt idx="57">
                  <c:v>1105.8281995942737</c:v>
                </c:pt>
                <c:pt idx="58">
                  <c:v>1134.0026456109142</c:v>
                </c:pt>
                <c:pt idx="59">
                  <c:v>1156.0165262551157</c:v>
                </c:pt>
                <c:pt idx="60">
                  <c:v>1165.929755359512</c:v>
                </c:pt>
                <c:pt idx="61">
                  <c:v>1178.0769590432556</c:v>
                </c:pt>
                <c:pt idx="62">
                  <c:v>1192.6900257684199</c:v>
                </c:pt>
                <c:pt idx="63">
                  <c:v>1209.7539697244617</c:v>
                </c:pt>
                <c:pt idx="64">
                  <c:v>1224.1522283160134</c:v>
                </c:pt>
                <c:pt idx="65">
                  <c:v>1238.7335071153359</c:v>
                </c:pt>
                <c:pt idx="66">
                  <c:v>1251.3639096889387</c:v>
                </c:pt>
                <c:pt idx="67">
                  <c:v>1266.2565658613971</c:v>
                </c:pt>
                <c:pt idx="68">
                  <c:v>1281.3933538436229</c:v>
                </c:pt>
                <c:pt idx="69">
                  <c:v>1290.3840311211814</c:v>
                </c:pt>
                <c:pt idx="70">
                  <c:v>1300.4985982467795</c:v>
                </c:pt>
                <c:pt idx="71">
                  <c:v>1313.1001999524699</c:v>
                </c:pt>
                <c:pt idx="72">
                  <c:v>1323.0170171147577</c:v>
                </c:pt>
                <c:pt idx="73">
                  <c:v>1333.7009673994244</c:v>
                </c:pt>
                <c:pt idx="74">
                  <c:v>1342.4613162841592</c:v>
                </c:pt>
                <c:pt idx="75">
                  <c:v>1347.7601155971129</c:v>
                </c:pt>
                <c:pt idx="76">
                  <c:v>1354.5717545749003</c:v>
                </c:pt>
                <c:pt idx="77">
                  <c:v>1346.4835751593437</c:v>
                </c:pt>
              </c:numCache>
            </c:numRef>
          </c:yVal>
        </c:ser>
        <c:ser>
          <c:idx val="8"/>
          <c:order val="6"/>
          <c:tx>
            <c:v>Plan 6</c:v>
          </c:tx>
          <c:spPr>
            <a:ln>
              <a:solidFill>
                <a:srgbClr val="333399"/>
              </a:solidFill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Graphs'!$T$9:$T$86</c:f>
              <c:numCache>
                <c:formatCode>_("$"* #,##0.0_);_("$"* \(#,##0.0\);_("$"* "-"?_);_(@_)</c:formatCode>
                <c:ptCount val="78"/>
                <c:pt idx="0" formatCode="General">
                  <c:v>0</c:v>
                </c:pt>
                <c:pt idx="1">
                  <c:v>-176.58001571878557</c:v>
                </c:pt>
                <c:pt idx="2">
                  <c:v>-660.87081723807637</c:v>
                </c:pt>
                <c:pt idx="3">
                  <c:v>-1282.5218948257811</c:v>
                </c:pt>
                <c:pt idx="4">
                  <c:v>-2016.2279132322192</c:v>
                </c:pt>
                <c:pt idx="5">
                  <c:v>-2632.4520890376216</c:v>
                </c:pt>
                <c:pt idx="6">
                  <c:v>-3052.8399283903882</c:v>
                </c:pt>
                <c:pt idx="7">
                  <c:v>-3188.8675682522253</c:v>
                </c:pt>
                <c:pt idx="8">
                  <c:v>-2968.150441587105</c:v>
                </c:pt>
                <c:pt idx="9">
                  <c:v>-2776.17916609433</c:v>
                </c:pt>
                <c:pt idx="10">
                  <c:v>-2561.4970801407562</c:v>
                </c:pt>
                <c:pt idx="11">
                  <c:v>-2298.4090537348152</c:v>
                </c:pt>
                <c:pt idx="12">
                  <c:v>-2142.7260859156963</c:v>
                </c:pt>
                <c:pt idx="13">
                  <c:v>-1966.5137055086557</c:v>
                </c:pt>
                <c:pt idx="14">
                  <c:v>-1790.762431973613</c:v>
                </c:pt>
                <c:pt idx="15">
                  <c:v>-1584.0589491323387</c:v>
                </c:pt>
                <c:pt idx="16">
                  <c:v>-1445.8362755745745</c:v>
                </c:pt>
                <c:pt idx="17">
                  <c:v>-1442.512223150072</c:v>
                </c:pt>
                <c:pt idx="18">
                  <c:v>-1422.4881080181488</c:v>
                </c:pt>
                <c:pt idx="19">
                  <c:v>-1322.717488760248</c:v>
                </c:pt>
                <c:pt idx="20">
                  <c:v>-1191.7277875286948</c:v>
                </c:pt>
                <c:pt idx="21">
                  <c:v>-1021.4067500403012</c:v>
                </c:pt>
                <c:pt idx="22">
                  <c:v>-849.16703009209539</c:v>
                </c:pt>
                <c:pt idx="23">
                  <c:v>-791.37209072092958</c:v>
                </c:pt>
                <c:pt idx="24">
                  <c:v>-733.51121133473032</c:v>
                </c:pt>
                <c:pt idx="25">
                  <c:v>-626.85812104381398</c:v>
                </c:pt>
                <c:pt idx="26">
                  <c:v>-523.2219291391076</c:v>
                </c:pt>
                <c:pt idx="27">
                  <c:v>-448.47749102541252</c:v>
                </c:pt>
                <c:pt idx="28">
                  <c:v>-353.61149588958159</c:v>
                </c:pt>
                <c:pt idx="29">
                  <c:v>-293.9410851677809</c:v>
                </c:pt>
                <c:pt idx="30">
                  <c:v>-254.13307669559526</c:v>
                </c:pt>
                <c:pt idx="31">
                  <c:v>-225.32453438693909</c:v>
                </c:pt>
                <c:pt idx="32">
                  <c:v>-154.22891400884689</c:v>
                </c:pt>
                <c:pt idx="33">
                  <c:v>-81.241217302284369</c:v>
                </c:pt>
                <c:pt idx="34">
                  <c:v>-20.523037868075555</c:v>
                </c:pt>
                <c:pt idx="35">
                  <c:v>36.650675872682193</c:v>
                </c:pt>
                <c:pt idx="36">
                  <c:v>90.380501460992917</c:v>
                </c:pt>
                <c:pt idx="37">
                  <c:v>154.11204998649072</c:v>
                </c:pt>
                <c:pt idx="38">
                  <c:v>216.25288020664101</c:v>
                </c:pt>
                <c:pt idx="39">
                  <c:v>261.83687307802717</c:v>
                </c:pt>
                <c:pt idx="40">
                  <c:v>311.67557782462012</c:v>
                </c:pt>
                <c:pt idx="41">
                  <c:v>363.37934404949328</c:v>
                </c:pt>
                <c:pt idx="42">
                  <c:v>403.66173033094344</c:v>
                </c:pt>
                <c:pt idx="43">
                  <c:v>451.06183766443809</c:v>
                </c:pt>
                <c:pt idx="44">
                  <c:v>500.19480106179827</c:v>
                </c:pt>
                <c:pt idx="45">
                  <c:v>552.98312820499279</c:v>
                </c:pt>
                <c:pt idx="46">
                  <c:v>600.12373649294739</c:v>
                </c:pt>
                <c:pt idx="47">
                  <c:v>612.32248636914528</c:v>
                </c:pt>
                <c:pt idx="48">
                  <c:v>630.75868159166089</c:v>
                </c:pt>
                <c:pt idx="49">
                  <c:v>657.22095947618891</c:v>
                </c:pt>
                <c:pt idx="50">
                  <c:v>685.18461105979691</c:v>
                </c:pt>
                <c:pt idx="51">
                  <c:v>722.82650947900163</c:v>
                </c:pt>
                <c:pt idx="52">
                  <c:v>764.81197677670229</c:v>
                </c:pt>
                <c:pt idx="53">
                  <c:v>778.05254376312269</c:v>
                </c:pt>
                <c:pt idx="54">
                  <c:v>794.38678322967564</c:v>
                </c:pt>
                <c:pt idx="55">
                  <c:v>822.04526407519006</c:v>
                </c:pt>
                <c:pt idx="56">
                  <c:v>843.26233213006321</c:v>
                </c:pt>
                <c:pt idx="57">
                  <c:v>859.73679586128355</c:v>
                </c:pt>
                <c:pt idx="58">
                  <c:v>883.55018655401648</c:v>
                </c:pt>
                <c:pt idx="59">
                  <c:v>899.31295349634991</c:v>
                </c:pt>
                <c:pt idx="60">
                  <c:v>905.76365628540941</c:v>
                </c:pt>
                <c:pt idx="61">
                  <c:v>917.86618786905979</c:v>
                </c:pt>
                <c:pt idx="62">
                  <c:v>934.72029070510678</c:v>
                </c:pt>
                <c:pt idx="63">
                  <c:v>951.74375431139265</c:v>
                </c:pt>
                <c:pt idx="64">
                  <c:v>966.10347853858832</c:v>
                </c:pt>
                <c:pt idx="65">
                  <c:v>981.42856760478855</c:v>
                </c:pt>
                <c:pt idx="66">
                  <c:v>992.14893689808855</c:v>
                </c:pt>
                <c:pt idx="67">
                  <c:v>1007.0083531460031</c:v>
                </c:pt>
                <c:pt idx="68">
                  <c:v>1021.4402428751013</c:v>
                </c:pt>
                <c:pt idx="69">
                  <c:v>1032.9244299294069</c:v>
                </c:pt>
                <c:pt idx="70">
                  <c:v>1046.2913304461554</c:v>
                </c:pt>
                <c:pt idx="71">
                  <c:v>1059.3228430909371</c:v>
                </c:pt>
                <c:pt idx="72">
                  <c:v>1069.1820922960267</c:v>
                </c:pt>
                <c:pt idx="73">
                  <c:v>1079.7511077743789</c:v>
                </c:pt>
                <c:pt idx="74">
                  <c:v>1090.381555250415</c:v>
                </c:pt>
                <c:pt idx="75">
                  <c:v>1097.5183433679344</c:v>
                </c:pt>
                <c:pt idx="76">
                  <c:v>1104.3382109991364</c:v>
                </c:pt>
                <c:pt idx="77">
                  <c:v>1090.8670218518016</c:v>
                </c:pt>
              </c:numCache>
            </c:numRef>
          </c:yVal>
        </c:ser>
        <c:ser>
          <c:idx val="1"/>
          <c:order val="0"/>
          <c:tx>
            <c:v>35 Year Period- End of Detailed Economic Modelling</c:v>
          </c:tx>
          <c:spPr>
            <a:ln>
              <a:solidFill>
                <a:srgbClr val="990033"/>
              </a:solidFill>
              <a:prstDash val="dash"/>
            </a:ln>
          </c:spPr>
          <c:marker>
            <c:symbol val="none"/>
          </c:marker>
          <c:xVal>
            <c:numRef>
              <c:f>'Data for Graphs'!$V$8:$W$8</c:f>
              <c:numCache>
                <c:formatCode>General</c:formatCode>
                <c:ptCount val="2"/>
                <c:pt idx="0">
                  <c:v>2048</c:v>
                </c:pt>
                <c:pt idx="1">
                  <c:v>2048</c:v>
                </c:pt>
              </c:numCache>
            </c:numRef>
          </c:xVal>
          <c:yVal>
            <c:numRef>
              <c:f>'Data for Graphs'!$V$9:$W$9</c:f>
              <c:numCache>
                <c:formatCode>General</c:formatCode>
                <c:ptCount val="2"/>
                <c:pt idx="0">
                  <c:v>-7000</c:v>
                </c:pt>
                <c:pt idx="1">
                  <c:v>7000</c:v>
                </c:pt>
              </c:numCache>
            </c:numRef>
          </c:yVal>
        </c:ser>
        <c:ser>
          <c:idx val="2"/>
          <c:order val="1"/>
          <c:tx>
            <c:v>20 Year Period</c:v>
          </c:tx>
          <c:spPr>
            <a:ln>
              <a:solidFill>
                <a:srgbClr val="990033"/>
              </a:solidFill>
              <a:prstDash val="sysDash"/>
            </a:ln>
          </c:spPr>
          <c:marker>
            <c:symbol val="none"/>
          </c:marker>
          <c:xVal>
            <c:numRef>
              <c:f>'Data for Graphs'!$X$8:$Y$8</c:f>
              <c:numCache>
                <c:formatCode>General</c:formatCode>
                <c:ptCount val="2"/>
                <c:pt idx="0">
                  <c:v>2033</c:v>
                </c:pt>
                <c:pt idx="1">
                  <c:v>2033</c:v>
                </c:pt>
              </c:numCache>
            </c:numRef>
          </c:xVal>
          <c:yVal>
            <c:numRef>
              <c:f>'Data for Graphs'!$X$9:$Y$9</c:f>
              <c:numCache>
                <c:formatCode>General</c:formatCode>
                <c:ptCount val="2"/>
                <c:pt idx="0">
                  <c:v>-7000</c:v>
                </c:pt>
                <c:pt idx="1">
                  <c:v>7000</c:v>
                </c:pt>
              </c:numCache>
            </c:numRef>
          </c:yVal>
        </c:ser>
        <c:ser>
          <c:idx val="3"/>
          <c:order val="2"/>
          <c:tx>
            <c:v>50 Year Period- End of Financial Modelling</c:v>
          </c:tx>
          <c:spPr>
            <a:ln>
              <a:solidFill>
                <a:srgbClr val="990033"/>
              </a:solidFill>
              <a:prstDash val="lgDash"/>
            </a:ln>
          </c:spPr>
          <c:marker>
            <c:symbol val="none"/>
          </c:marker>
          <c:xVal>
            <c:numRef>
              <c:f>'Data for Graphs'!$Z$8:$AA$8</c:f>
              <c:numCache>
                <c:formatCode>General</c:formatCode>
                <c:ptCount val="2"/>
                <c:pt idx="0">
                  <c:v>2062</c:v>
                </c:pt>
                <c:pt idx="1">
                  <c:v>2062</c:v>
                </c:pt>
              </c:numCache>
            </c:numRef>
          </c:xVal>
          <c:yVal>
            <c:numRef>
              <c:f>'Data for Graphs'!$Z$9:$AA$9</c:f>
              <c:numCache>
                <c:formatCode>General</c:formatCode>
                <c:ptCount val="2"/>
                <c:pt idx="0">
                  <c:v>-7000</c:v>
                </c:pt>
                <c:pt idx="1">
                  <c:v>7000</c:v>
                </c:pt>
              </c:numCache>
            </c:numRef>
          </c:yVal>
        </c:ser>
        <c:dLbls/>
        <c:axId val="199572480"/>
        <c:axId val="199738496"/>
      </c:scatterChart>
      <c:valAx>
        <c:axId val="199572480"/>
        <c:scaling>
          <c:orientation val="minMax"/>
          <c:max val="2090"/>
          <c:min val="2013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layout>
            <c:manualLayout>
              <c:xMode val="edge"/>
              <c:yMode val="edge"/>
              <c:x val="0.46832476625018465"/>
              <c:y val="0.83897726058578981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/>
            </a:pPr>
            <a:endParaRPr lang="en-US"/>
          </a:p>
        </c:txPr>
        <c:crossAx val="199738496"/>
        <c:crosses val="autoZero"/>
        <c:crossBetween val="midCat"/>
        <c:majorUnit val="3"/>
      </c:valAx>
      <c:valAx>
        <c:axId val="199738496"/>
        <c:scaling>
          <c:orientation val="minMax"/>
          <c:max val="2000"/>
          <c:min val="-7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$ 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9957248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8.9874156928427991E-3"/>
          <c:y val="0.87532353146122222"/>
          <c:w val="0.97939690301548499"/>
          <c:h val="0.12467646853877778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462243869883013"/>
          <c:y val="0.11817713051355308"/>
          <c:w val="0.76738848353002342"/>
          <c:h val="0.68074903026502243"/>
        </c:manualLayout>
      </c:layout>
      <c:scatterChart>
        <c:scatterStyle val="lineMarker"/>
        <c:ser>
          <c:idx val="5"/>
          <c:order val="3"/>
          <c:tx>
            <c:v>Plan 14</c:v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Graphs'!$H$9:$H$86</c:f>
              <c:numCache>
                <c:formatCode>_-"$"* #,##0.00_-;\-"$"* #,##0.00_-;_-"$"* "-"??_-;_-@_-</c:formatCode>
                <c:ptCount val="78"/>
                <c:pt idx="0" formatCode="General">
                  <c:v>0</c:v>
                </c:pt>
                <c:pt idx="1">
                  <c:v>-208.31370549820176</c:v>
                </c:pt>
                <c:pt idx="2">
                  <c:v>-776.61865405911817</c:v>
                </c:pt>
                <c:pt idx="3">
                  <c:v>-1565.257563219785</c:v>
                </c:pt>
                <c:pt idx="4">
                  <c:v>-2484.7099722419962</c:v>
                </c:pt>
                <c:pt idx="5">
                  <c:v>-3277.8061069237747</c:v>
                </c:pt>
                <c:pt idx="6">
                  <c:v>-3896.312748509501</c:v>
                </c:pt>
                <c:pt idx="7">
                  <c:v>-4488.204979409903</c:v>
                </c:pt>
                <c:pt idx="8">
                  <c:v>-5127.5394491449597</c:v>
                </c:pt>
                <c:pt idx="9">
                  <c:v>-5665.1502065642189</c:v>
                </c:pt>
                <c:pt idx="10">
                  <c:v>-5963.7962805365969</c:v>
                </c:pt>
                <c:pt idx="11">
                  <c:v>-6070.3515975767268</c:v>
                </c:pt>
                <c:pt idx="12">
                  <c:v>-6122.3845588036402</c:v>
                </c:pt>
                <c:pt idx="13">
                  <c:v>-5912.3325380087326</c:v>
                </c:pt>
                <c:pt idx="14">
                  <c:v>-5570.4832585025124</c:v>
                </c:pt>
                <c:pt idx="15">
                  <c:v>-5176.1213835614108</c:v>
                </c:pt>
                <c:pt idx="16">
                  <c:v>-4772.8415408726869</c:v>
                </c:pt>
                <c:pt idx="17">
                  <c:v>-4451.517768872458</c:v>
                </c:pt>
                <c:pt idx="18">
                  <c:v>-4180.7441894366893</c:v>
                </c:pt>
                <c:pt idx="19">
                  <c:v>-3886.9338839964371</c:v>
                </c:pt>
                <c:pt idx="20">
                  <c:v>-3567.1207362654495</c:v>
                </c:pt>
                <c:pt idx="21">
                  <c:v>-3253.9751906050706</c:v>
                </c:pt>
                <c:pt idx="22">
                  <c:v>-2940.7993631026293</c:v>
                </c:pt>
                <c:pt idx="23">
                  <c:v>-2700.4363096105185</c:v>
                </c:pt>
                <c:pt idx="24">
                  <c:v>-2447.7323010880605</c:v>
                </c:pt>
                <c:pt idx="25">
                  <c:v>-2185.2956137004303</c:v>
                </c:pt>
                <c:pt idx="26">
                  <c:v>-2007.8490004136754</c:v>
                </c:pt>
                <c:pt idx="27">
                  <c:v>-1867.1649658762908</c:v>
                </c:pt>
                <c:pt idx="28">
                  <c:v>-1657.5161350313194</c:v>
                </c:pt>
                <c:pt idx="29">
                  <c:v>-1453.0083815845658</c:v>
                </c:pt>
                <c:pt idx="30">
                  <c:v>-1287.2907162212714</c:v>
                </c:pt>
                <c:pt idx="31">
                  <c:v>-1157.6080831619931</c:v>
                </c:pt>
                <c:pt idx="32">
                  <c:v>-1046.2131546408436</c:v>
                </c:pt>
                <c:pt idx="33">
                  <c:v>-901.41282078133145</c:v>
                </c:pt>
                <c:pt idx="34">
                  <c:v>-766.27245515005359</c:v>
                </c:pt>
                <c:pt idx="35">
                  <c:v>-640.20845495556046</c:v>
                </c:pt>
                <c:pt idx="36">
                  <c:v>-520.90751024920564</c:v>
                </c:pt>
                <c:pt idx="37">
                  <c:v>-395.05975138489799</c:v>
                </c:pt>
                <c:pt idx="38">
                  <c:v>-273.79598321559621</c:v>
                </c:pt>
                <c:pt idx="39">
                  <c:v>-171.93784602664022</c:v>
                </c:pt>
                <c:pt idx="40">
                  <c:v>-68.537184856167414</c:v>
                </c:pt>
                <c:pt idx="41">
                  <c:v>34.026556346313683</c:v>
                </c:pt>
                <c:pt idx="42">
                  <c:v>122.56515488712321</c:v>
                </c:pt>
                <c:pt idx="43">
                  <c:v>215.05109926504215</c:v>
                </c:pt>
                <c:pt idx="44">
                  <c:v>307.72732336136232</c:v>
                </c:pt>
                <c:pt idx="45">
                  <c:v>401.56248291023121</c:v>
                </c:pt>
                <c:pt idx="46">
                  <c:v>503.33832146950476</c:v>
                </c:pt>
                <c:pt idx="47">
                  <c:v>580.26669145078415</c:v>
                </c:pt>
                <c:pt idx="48">
                  <c:v>645.55376440887744</c:v>
                </c:pt>
                <c:pt idx="49">
                  <c:v>713.58975345966996</c:v>
                </c:pt>
                <c:pt idx="50">
                  <c:v>783.60113109986992</c:v>
                </c:pt>
                <c:pt idx="51">
                  <c:v>852.490009220415</c:v>
                </c:pt>
                <c:pt idx="52">
                  <c:v>925.47595629822149</c:v>
                </c:pt>
                <c:pt idx="53">
                  <c:v>982.32197325901836</c:v>
                </c:pt>
                <c:pt idx="54">
                  <c:v>1042.4719306392847</c:v>
                </c:pt>
                <c:pt idx="55">
                  <c:v>1101.8875209055532</c:v>
                </c:pt>
                <c:pt idx="56">
                  <c:v>1142.6324598229737</c:v>
                </c:pt>
                <c:pt idx="57">
                  <c:v>1174.420210539239</c:v>
                </c:pt>
                <c:pt idx="58">
                  <c:v>1222.1911662584316</c:v>
                </c:pt>
                <c:pt idx="59">
                  <c:v>1268.191620702522</c:v>
                </c:pt>
                <c:pt idx="60">
                  <c:v>1303.5387169167714</c:v>
                </c:pt>
                <c:pt idx="61">
                  <c:v>1331.7980636920101</c:v>
                </c:pt>
                <c:pt idx="62">
                  <c:v>1357.9042454203786</c:v>
                </c:pt>
                <c:pt idx="63">
                  <c:v>1386.9885646841012</c:v>
                </c:pt>
                <c:pt idx="64">
                  <c:v>1417.731249565823</c:v>
                </c:pt>
                <c:pt idx="65">
                  <c:v>1447.5933635242238</c:v>
                </c:pt>
                <c:pt idx="66">
                  <c:v>1475.0345337000904</c:v>
                </c:pt>
                <c:pt idx="67">
                  <c:v>1501.3043883033172</c:v>
                </c:pt>
                <c:pt idx="68">
                  <c:v>1529.926229624496</c:v>
                </c:pt>
                <c:pt idx="69">
                  <c:v>1554.2773327590746</c:v>
                </c:pt>
                <c:pt idx="70">
                  <c:v>1579.8926065078774</c:v>
                </c:pt>
                <c:pt idx="71">
                  <c:v>1604.5836843426202</c:v>
                </c:pt>
                <c:pt idx="72">
                  <c:v>1625.4543595320811</c:v>
                </c:pt>
                <c:pt idx="73">
                  <c:v>1646.5888795626374</c:v>
                </c:pt>
                <c:pt idx="74">
                  <c:v>1667.2769229950793</c:v>
                </c:pt>
                <c:pt idx="75">
                  <c:v>1684.3889974253243</c:v>
                </c:pt>
                <c:pt idx="76">
                  <c:v>1700.3227191437377</c:v>
                </c:pt>
                <c:pt idx="77">
                  <c:v>1695.9751932913578</c:v>
                </c:pt>
              </c:numCache>
            </c:numRef>
          </c:yVal>
        </c:ser>
        <c:ser>
          <c:idx val="1"/>
          <c:order val="0"/>
          <c:tx>
            <c:v>Plan 5</c:v>
          </c:tx>
          <c:spPr>
            <a:ln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Graphs'!$L$9:$L$86</c:f>
              <c:numCache>
                <c:formatCode>_("$"* #,##0.0_);_("$"* \(#,##0.0\);_("$"* "-"?_);_(@_)</c:formatCode>
                <c:ptCount val="78"/>
                <c:pt idx="1">
                  <c:v>-176.44783881728881</c:v>
                </c:pt>
                <c:pt idx="2">
                  <c:v>-660.88989031538244</c:v>
                </c:pt>
                <c:pt idx="3">
                  <c:v>-1282.9842812734585</c:v>
                </c:pt>
                <c:pt idx="4">
                  <c:v>-2017.0130417350058</c:v>
                </c:pt>
                <c:pt idx="5">
                  <c:v>-2597.1958371340716</c:v>
                </c:pt>
                <c:pt idx="6">
                  <c:v>-3004.1922230816181</c:v>
                </c:pt>
                <c:pt idx="7">
                  <c:v>-3050.492831289534</c:v>
                </c:pt>
                <c:pt idx="8">
                  <c:v>-2829.2756781570879</c:v>
                </c:pt>
                <c:pt idx="9">
                  <c:v>-2637.1864550213018</c:v>
                </c:pt>
                <c:pt idx="10">
                  <c:v>-2482.4249697722412</c:v>
                </c:pt>
                <c:pt idx="11">
                  <c:v>-2342.354826947033</c:v>
                </c:pt>
                <c:pt idx="12">
                  <c:v>-2299.0794917593521</c:v>
                </c:pt>
                <c:pt idx="13">
                  <c:v>-2158.2096247193867</c:v>
                </c:pt>
                <c:pt idx="14">
                  <c:v>-2011.9094924565879</c:v>
                </c:pt>
                <c:pt idx="15">
                  <c:v>-1793.6725208765031</c:v>
                </c:pt>
                <c:pt idx="16">
                  <c:v>-1588.3735561898307</c:v>
                </c:pt>
                <c:pt idx="17">
                  <c:v>-1496.9018584374683</c:v>
                </c:pt>
                <c:pt idx="18">
                  <c:v>-1409.0076021340801</c:v>
                </c:pt>
                <c:pt idx="19">
                  <c:v>-1302.4194592012043</c:v>
                </c:pt>
                <c:pt idx="20">
                  <c:v>-1129.3298133078279</c:v>
                </c:pt>
                <c:pt idx="21">
                  <c:v>-945.07707386263394</c:v>
                </c:pt>
                <c:pt idx="22">
                  <c:v>-762.71797063836004</c:v>
                </c:pt>
                <c:pt idx="23">
                  <c:v>-649.99002485111782</c:v>
                </c:pt>
                <c:pt idx="24">
                  <c:v>-519.77851896369418</c:v>
                </c:pt>
                <c:pt idx="25">
                  <c:v>-368.92317745011701</c:v>
                </c:pt>
                <c:pt idx="26">
                  <c:v>-321.34727968680903</c:v>
                </c:pt>
                <c:pt idx="27">
                  <c:v>-319.45489983189998</c:v>
                </c:pt>
                <c:pt idx="28">
                  <c:v>-229.11742987812738</c:v>
                </c:pt>
                <c:pt idx="29">
                  <c:v>-97.304631147305997</c:v>
                </c:pt>
                <c:pt idx="30">
                  <c:v>-14.874788494624013</c:v>
                </c:pt>
                <c:pt idx="31">
                  <c:v>4.82784740305528</c:v>
                </c:pt>
                <c:pt idx="32">
                  <c:v>56.353908286633867</c:v>
                </c:pt>
                <c:pt idx="33">
                  <c:v>108.97218601184801</c:v>
                </c:pt>
                <c:pt idx="34">
                  <c:v>161.10131410576614</c:v>
                </c:pt>
                <c:pt idx="35">
                  <c:v>209.7993200790888</c:v>
                </c:pt>
                <c:pt idx="36">
                  <c:v>255.4523615869783</c:v>
                </c:pt>
                <c:pt idx="37">
                  <c:v>311.48756088484015</c:v>
                </c:pt>
                <c:pt idx="38">
                  <c:v>366.29482304134251</c:v>
                </c:pt>
                <c:pt idx="39">
                  <c:v>404.89117440183639</c:v>
                </c:pt>
                <c:pt idx="40">
                  <c:v>437.48739957264974</c:v>
                </c:pt>
                <c:pt idx="41">
                  <c:v>458.96033640000871</c:v>
                </c:pt>
                <c:pt idx="42">
                  <c:v>478.04676668356234</c:v>
                </c:pt>
                <c:pt idx="43">
                  <c:v>508.52002388474921</c:v>
                </c:pt>
                <c:pt idx="44">
                  <c:v>540.11828518009906</c:v>
                </c:pt>
                <c:pt idx="45">
                  <c:v>585.94112296621631</c:v>
                </c:pt>
                <c:pt idx="46">
                  <c:v>635.20811712288855</c:v>
                </c:pt>
                <c:pt idx="47">
                  <c:v>655.23816576581714</c:v>
                </c:pt>
                <c:pt idx="48">
                  <c:v>673.29541478483497</c:v>
                </c:pt>
                <c:pt idx="49">
                  <c:v>694.31536911912917</c:v>
                </c:pt>
                <c:pt idx="50">
                  <c:v>725.98273775654013</c:v>
                </c:pt>
                <c:pt idx="51">
                  <c:v>761.01764733827758</c:v>
                </c:pt>
                <c:pt idx="52">
                  <c:v>797.01847487403666</c:v>
                </c:pt>
                <c:pt idx="53">
                  <c:v>823.18716786267407</c:v>
                </c:pt>
                <c:pt idx="54">
                  <c:v>852.99646460563429</c:v>
                </c:pt>
                <c:pt idx="55">
                  <c:v>884.61329901809404</c:v>
                </c:pt>
                <c:pt idx="56">
                  <c:v>892.50942204919113</c:v>
                </c:pt>
                <c:pt idx="57">
                  <c:v>891.27584781244514</c:v>
                </c:pt>
                <c:pt idx="58">
                  <c:v>910.76838642959933</c:v>
                </c:pt>
                <c:pt idx="59">
                  <c:v>939.04221986229243</c:v>
                </c:pt>
                <c:pt idx="60">
                  <c:v>954.95062167668175</c:v>
                </c:pt>
                <c:pt idx="61">
                  <c:v>964.48491752886537</c:v>
                </c:pt>
                <c:pt idx="62">
                  <c:v>975.95072561499069</c:v>
                </c:pt>
                <c:pt idx="63">
                  <c:v>988.06944065626431</c:v>
                </c:pt>
                <c:pt idx="64">
                  <c:v>1000.0220401689703</c:v>
                </c:pt>
                <c:pt idx="65">
                  <c:v>1013.3698582102235</c:v>
                </c:pt>
                <c:pt idx="66">
                  <c:v>1022.2080085364154</c:v>
                </c:pt>
                <c:pt idx="67">
                  <c:v>1034.6806973082412</c:v>
                </c:pt>
                <c:pt idx="68">
                  <c:v>1048.0802399698832</c:v>
                </c:pt>
                <c:pt idx="69">
                  <c:v>1057.9408160606381</c:v>
                </c:pt>
                <c:pt idx="70">
                  <c:v>1067.3478310069963</c:v>
                </c:pt>
                <c:pt idx="71">
                  <c:v>1073.4594307190505</c:v>
                </c:pt>
                <c:pt idx="72">
                  <c:v>1078.4619281374453</c:v>
                </c:pt>
                <c:pt idx="73">
                  <c:v>1085.150090193124</c:v>
                </c:pt>
                <c:pt idx="74">
                  <c:v>1091.7629753620902</c:v>
                </c:pt>
                <c:pt idx="75">
                  <c:v>1097.6959474619905</c:v>
                </c:pt>
                <c:pt idx="76">
                  <c:v>1103.3657840116277</c:v>
                </c:pt>
                <c:pt idx="77">
                  <c:v>1096.5813403763382</c:v>
                </c:pt>
              </c:numCache>
            </c:numRef>
          </c:yVal>
        </c:ser>
        <c:ser>
          <c:idx val="2"/>
          <c:order val="1"/>
          <c:tx>
            <c:v>Plan 4</c:v>
          </c:tx>
          <c:spPr>
            <a:ln>
              <a:solidFill>
                <a:srgbClr val="BFBFBF"/>
              </a:solidFill>
              <a:prstDash val="solid"/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Graphs'!$P$9:$P$86</c:f>
              <c:numCache>
                <c:formatCode>_("$"* #,##0.0_);_("$"* \(#,##0.0\);_("$"* "-"?_);_(@_)</c:formatCode>
                <c:ptCount val="78"/>
                <c:pt idx="0">
                  <c:v>-2.9601049722751069</c:v>
                </c:pt>
                <c:pt idx="1">
                  <c:v>-178.23793909584657</c:v>
                </c:pt>
                <c:pt idx="2">
                  <c:v>-656.96185527641865</c:v>
                </c:pt>
                <c:pt idx="3">
                  <c:v>-1265.8684816075579</c:v>
                </c:pt>
                <c:pt idx="4">
                  <c:v>-1983.0120358900949</c:v>
                </c:pt>
                <c:pt idx="5">
                  <c:v>-2498.0485296495708</c:v>
                </c:pt>
                <c:pt idx="6">
                  <c:v>-2860.8514375757859</c:v>
                </c:pt>
                <c:pt idx="7">
                  <c:v>-2795.2615494791385</c:v>
                </c:pt>
                <c:pt idx="8">
                  <c:v>-2574.2656468216751</c:v>
                </c:pt>
                <c:pt idx="9">
                  <c:v>-2450.2786545209983</c:v>
                </c:pt>
                <c:pt idx="10">
                  <c:v>-2304.1152487608715</c:v>
                </c:pt>
                <c:pt idx="11">
                  <c:v>-2034.8978675212625</c:v>
                </c:pt>
                <c:pt idx="12">
                  <c:v>-1886.4290956911098</c:v>
                </c:pt>
                <c:pt idx="13">
                  <c:v>-1717.2011167583787</c:v>
                </c:pt>
                <c:pt idx="14">
                  <c:v>-1585.7826255938448</c:v>
                </c:pt>
                <c:pt idx="15">
                  <c:v>-1469.563857034505</c:v>
                </c:pt>
                <c:pt idx="16">
                  <c:v>-1331.8779933072972</c:v>
                </c:pt>
                <c:pt idx="17">
                  <c:v>-1287.1457134200639</c:v>
                </c:pt>
                <c:pt idx="18">
                  <c:v>-1216.1016622564605</c:v>
                </c:pt>
                <c:pt idx="19">
                  <c:v>-1075.5238415484494</c:v>
                </c:pt>
                <c:pt idx="20">
                  <c:v>-897.93348535688563</c:v>
                </c:pt>
                <c:pt idx="21">
                  <c:v>-719.86152712496846</c:v>
                </c:pt>
                <c:pt idx="22">
                  <c:v>-600.3447973711352</c:v>
                </c:pt>
                <c:pt idx="23">
                  <c:v>-563.20663122254348</c:v>
                </c:pt>
                <c:pt idx="24">
                  <c:v>-448.05786923691937</c:v>
                </c:pt>
                <c:pt idx="25">
                  <c:v>-341.68994154097828</c:v>
                </c:pt>
                <c:pt idx="26">
                  <c:v>-302.88220186528201</c:v>
                </c:pt>
                <c:pt idx="27">
                  <c:v>-265.23757885490363</c:v>
                </c:pt>
                <c:pt idx="28">
                  <c:v>-143.30451010604398</c:v>
                </c:pt>
                <c:pt idx="29">
                  <c:v>-49.988397321875425</c:v>
                </c:pt>
                <c:pt idx="30">
                  <c:v>-1.0722624443553741</c:v>
                </c:pt>
                <c:pt idx="31">
                  <c:v>44.095753776661375</c:v>
                </c:pt>
                <c:pt idx="32">
                  <c:v>112.60112657968779</c:v>
                </c:pt>
                <c:pt idx="33">
                  <c:v>191.6136780060086</c:v>
                </c:pt>
                <c:pt idx="34">
                  <c:v>254.29442442071544</c:v>
                </c:pt>
                <c:pt idx="35">
                  <c:v>313.00291402383039</c:v>
                </c:pt>
                <c:pt idx="36">
                  <c:v>368.21523853647921</c:v>
                </c:pt>
                <c:pt idx="37">
                  <c:v>433.38072400515256</c:v>
                </c:pt>
                <c:pt idx="38">
                  <c:v>497.16320028615553</c:v>
                </c:pt>
                <c:pt idx="39">
                  <c:v>533.43103784003461</c:v>
                </c:pt>
                <c:pt idx="40">
                  <c:v>571.87225304936419</c:v>
                </c:pt>
                <c:pt idx="41">
                  <c:v>624.29401319515125</c:v>
                </c:pt>
                <c:pt idx="42">
                  <c:v>667.2622110771747</c:v>
                </c:pt>
                <c:pt idx="43">
                  <c:v>715.33288584709828</c:v>
                </c:pt>
                <c:pt idx="44">
                  <c:v>756.20015579943026</c:v>
                </c:pt>
                <c:pt idx="45">
                  <c:v>796.93657391785803</c:v>
                </c:pt>
                <c:pt idx="46">
                  <c:v>842.39417190057554</c:v>
                </c:pt>
                <c:pt idx="47">
                  <c:v>860.54077075226473</c:v>
                </c:pt>
                <c:pt idx="48">
                  <c:v>882.39386541240287</c:v>
                </c:pt>
                <c:pt idx="49">
                  <c:v>916.81349910387121</c:v>
                </c:pt>
                <c:pt idx="50">
                  <c:v>948.93874291801683</c:v>
                </c:pt>
                <c:pt idx="51">
                  <c:v>987.84118686510374</c:v>
                </c:pt>
                <c:pt idx="52">
                  <c:v>1018.7190330167236</c:v>
                </c:pt>
                <c:pt idx="53">
                  <c:v>1030.9070791453084</c:v>
                </c:pt>
                <c:pt idx="54">
                  <c:v>1057.7104108748831</c:v>
                </c:pt>
                <c:pt idx="55">
                  <c:v>1083.8697567877766</c:v>
                </c:pt>
                <c:pt idx="56">
                  <c:v>1093.0619139376274</c:v>
                </c:pt>
                <c:pt idx="57">
                  <c:v>1105.8281995942737</c:v>
                </c:pt>
                <c:pt idx="58">
                  <c:v>1134.0026456109142</c:v>
                </c:pt>
                <c:pt idx="59">
                  <c:v>1156.0165262551157</c:v>
                </c:pt>
                <c:pt idx="60">
                  <c:v>1165.929755359512</c:v>
                </c:pt>
                <c:pt idx="61">
                  <c:v>1178.0769590432556</c:v>
                </c:pt>
                <c:pt idx="62">
                  <c:v>1192.6900257684199</c:v>
                </c:pt>
                <c:pt idx="63">
                  <c:v>1209.7539697244617</c:v>
                </c:pt>
                <c:pt idx="64">
                  <c:v>1224.1522283160134</c:v>
                </c:pt>
                <c:pt idx="65">
                  <c:v>1238.7335071153359</c:v>
                </c:pt>
                <c:pt idx="66">
                  <c:v>1251.3639096889387</c:v>
                </c:pt>
                <c:pt idx="67">
                  <c:v>1266.2565658613971</c:v>
                </c:pt>
                <c:pt idx="68">
                  <c:v>1281.3933538436229</c:v>
                </c:pt>
                <c:pt idx="69">
                  <c:v>1290.3840311211814</c:v>
                </c:pt>
                <c:pt idx="70">
                  <c:v>1300.4985982467795</c:v>
                </c:pt>
                <c:pt idx="71">
                  <c:v>1313.1001999524699</c:v>
                </c:pt>
                <c:pt idx="72">
                  <c:v>1323.0170171147577</c:v>
                </c:pt>
                <c:pt idx="73">
                  <c:v>1333.7009673994244</c:v>
                </c:pt>
                <c:pt idx="74">
                  <c:v>1342.4613162841592</c:v>
                </c:pt>
                <c:pt idx="75">
                  <c:v>1347.7601155971129</c:v>
                </c:pt>
                <c:pt idx="76">
                  <c:v>1354.5717545749003</c:v>
                </c:pt>
                <c:pt idx="77">
                  <c:v>1346.4835751593437</c:v>
                </c:pt>
              </c:numCache>
            </c:numRef>
          </c:yVal>
        </c:ser>
        <c:ser>
          <c:idx val="3"/>
          <c:order val="2"/>
          <c:tx>
            <c:v>Plan 6</c:v>
          </c:tx>
          <c:spPr>
            <a:ln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xVal>
          <c:yVal>
            <c:numRef>
              <c:f>'Data for Graphs'!$T$9:$T$86</c:f>
              <c:numCache>
                <c:formatCode>_("$"* #,##0.0_);_("$"* \(#,##0.0\);_("$"* "-"?_);_(@_)</c:formatCode>
                <c:ptCount val="78"/>
                <c:pt idx="0" formatCode="General">
                  <c:v>0</c:v>
                </c:pt>
                <c:pt idx="1">
                  <c:v>-176.58001571878557</c:v>
                </c:pt>
                <c:pt idx="2">
                  <c:v>-660.87081723807637</c:v>
                </c:pt>
                <c:pt idx="3">
                  <c:v>-1282.5218948257811</c:v>
                </c:pt>
                <c:pt idx="4">
                  <c:v>-2016.2279132322192</c:v>
                </c:pt>
                <c:pt idx="5">
                  <c:v>-2632.4520890376216</c:v>
                </c:pt>
                <c:pt idx="6">
                  <c:v>-3052.8399283903882</c:v>
                </c:pt>
                <c:pt idx="7">
                  <c:v>-3188.8675682522253</c:v>
                </c:pt>
                <c:pt idx="8">
                  <c:v>-2968.150441587105</c:v>
                </c:pt>
                <c:pt idx="9">
                  <c:v>-2776.17916609433</c:v>
                </c:pt>
                <c:pt idx="10">
                  <c:v>-2561.4970801407562</c:v>
                </c:pt>
                <c:pt idx="11">
                  <c:v>-2298.4090537348152</c:v>
                </c:pt>
                <c:pt idx="12">
                  <c:v>-2142.7260859156963</c:v>
                </c:pt>
                <c:pt idx="13">
                  <c:v>-1966.5137055086557</c:v>
                </c:pt>
                <c:pt idx="14">
                  <c:v>-1790.762431973613</c:v>
                </c:pt>
                <c:pt idx="15">
                  <c:v>-1584.0589491323387</c:v>
                </c:pt>
                <c:pt idx="16">
                  <c:v>-1445.8362755745745</c:v>
                </c:pt>
                <c:pt idx="17">
                  <c:v>-1442.512223150072</c:v>
                </c:pt>
                <c:pt idx="18">
                  <c:v>-1422.4881080181488</c:v>
                </c:pt>
                <c:pt idx="19">
                  <c:v>-1322.717488760248</c:v>
                </c:pt>
                <c:pt idx="20">
                  <c:v>-1191.7277875286948</c:v>
                </c:pt>
                <c:pt idx="21">
                  <c:v>-1021.4067500403012</c:v>
                </c:pt>
                <c:pt idx="22">
                  <c:v>-849.16703009209539</c:v>
                </c:pt>
                <c:pt idx="23">
                  <c:v>-791.37209072092958</c:v>
                </c:pt>
                <c:pt idx="24">
                  <c:v>-733.51121133473032</c:v>
                </c:pt>
                <c:pt idx="25">
                  <c:v>-626.85812104381398</c:v>
                </c:pt>
                <c:pt idx="26">
                  <c:v>-523.2219291391076</c:v>
                </c:pt>
                <c:pt idx="27">
                  <c:v>-448.47749102541252</c:v>
                </c:pt>
                <c:pt idx="28">
                  <c:v>-353.61149588958159</c:v>
                </c:pt>
                <c:pt idx="29">
                  <c:v>-293.9410851677809</c:v>
                </c:pt>
                <c:pt idx="30">
                  <c:v>-254.13307669559526</c:v>
                </c:pt>
                <c:pt idx="31">
                  <c:v>-225.32453438693909</c:v>
                </c:pt>
                <c:pt idx="32">
                  <c:v>-154.22891400884689</c:v>
                </c:pt>
                <c:pt idx="33">
                  <c:v>-81.241217302284369</c:v>
                </c:pt>
                <c:pt idx="34">
                  <c:v>-20.523037868075555</c:v>
                </c:pt>
                <c:pt idx="35">
                  <c:v>36.650675872682193</c:v>
                </c:pt>
                <c:pt idx="36">
                  <c:v>90.380501460992917</c:v>
                </c:pt>
                <c:pt idx="37">
                  <c:v>154.11204998649072</c:v>
                </c:pt>
                <c:pt idx="38">
                  <c:v>216.25288020664101</c:v>
                </c:pt>
                <c:pt idx="39">
                  <c:v>261.83687307802717</c:v>
                </c:pt>
                <c:pt idx="40">
                  <c:v>311.67557782462012</c:v>
                </c:pt>
                <c:pt idx="41">
                  <c:v>363.37934404949328</c:v>
                </c:pt>
                <c:pt idx="42">
                  <c:v>403.66173033094344</c:v>
                </c:pt>
                <c:pt idx="43">
                  <c:v>451.06183766443809</c:v>
                </c:pt>
                <c:pt idx="44">
                  <c:v>500.19480106179827</c:v>
                </c:pt>
                <c:pt idx="45">
                  <c:v>552.98312820499279</c:v>
                </c:pt>
                <c:pt idx="46">
                  <c:v>600.12373649294739</c:v>
                </c:pt>
                <c:pt idx="47">
                  <c:v>612.32248636914528</c:v>
                </c:pt>
                <c:pt idx="48">
                  <c:v>630.75868159166089</c:v>
                </c:pt>
                <c:pt idx="49">
                  <c:v>657.22095947618891</c:v>
                </c:pt>
                <c:pt idx="50">
                  <c:v>685.18461105979691</c:v>
                </c:pt>
                <c:pt idx="51">
                  <c:v>722.82650947900163</c:v>
                </c:pt>
                <c:pt idx="52">
                  <c:v>764.81197677670229</c:v>
                </c:pt>
                <c:pt idx="53">
                  <c:v>778.05254376312269</c:v>
                </c:pt>
                <c:pt idx="54">
                  <c:v>794.38678322967564</c:v>
                </c:pt>
                <c:pt idx="55">
                  <c:v>822.04526407519006</c:v>
                </c:pt>
                <c:pt idx="56">
                  <c:v>843.26233213006321</c:v>
                </c:pt>
                <c:pt idx="57">
                  <c:v>859.73679586128355</c:v>
                </c:pt>
                <c:pt idx="58">
                  <c:v>883.55018655401648</c:v>
                </c:pt>
                <c:pt idx="59">
                  <c:v>899.31295349634991</c:v>
                </c:pt>
                <c:pt idx="60">
                  <c:v>905.76365628540941</c:v>
                </c:pt>
                <c:pt idx="61">
                  <c:v>917.86618786905979</c:v>
                </c:pt>
                <c:pt idx="62">
                  <c:v>934.72029070510678</c:v>
                </c:pt>
                <c:pt idx="63">
                  <c:v>951.74375431139265</c:v>
                </c:pt>
                <c:pt idx="64">
                  <c:v>966.10347853858832</c:v>
                </c:pt>
                <c:pt idx="65">
                  <c:v>981.42856760478855</c:v>
                </c:pt>
                <c:pt idx="66">
                  <c:v>992.14893689808855</c:v>
                </c:pt>
                <c:pt idx="67">
                  <c:v>1007.0083531460031</c:v>
                </c:pt>
                <c:pt idx="68">
                  <c:v>1021.4402428751013</c:v>
                </c:pt>
                <c:pt idx="69">
                  <c:v>1032.9244299294069</c:v>
                </c:pt>
                <c:pt idx="70">
                  <c:v>1046.2913304461554</c:v>
                </c:pt>
                <c:pt idx="71">
                  <c:v>1059.3228430909371</c:v>
                </c:pt>
                <c:pt idx="72">
                  <c:v>1069.1820922960267</c:v>
                </c:pt>
                <c:pt idx="73">
                  <c:v>1079.7511077743789</c:v>
                </c:pt>
                <c:pt idx="74">
                  <c:v>1090.381555250415</c:v>
                </c:pt>
                <c:pt idx="75">
                  <c:v>1097.5183433679344</c:v>
                </c:pt>
                <c:pt idx="76">
                  <c:v>1104.3382109991364</c:v>
                </c:pt>
                <c:pt idx="77">
                  <c:v>1090.8670218518016</c:v>
                </c:pt>
              </c:numCache>
            </c:numRef>
          </c:yVal>
        </c:ser>
        <c:dLbls/>
        <c:axId val="208250368"/>
        <c:axId val="208252288"/>
      </c:scatterChart>
      <c:valAx>
        <c:axId val="208250368"/>
        <c:scaling>
          <c:orientation val="minMax"/>
          <c:max val="2090"/>
          <c:min val="2013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6832476625018465"/>
              <c:y val="0.87437549067428544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/>
            </a:pPr>
            <a:endParaRPr lang="en-US"/>
          </a:p>
        </c:txPr>
        <c:crossAx val="208252288"/>
        <c:crosses val="autoZero"/>
        <c:crossBetween val="midCat"/>
        <c:majorUnit val="3"/>
      </c:valAx>
      <c:valAx>
        <c:axId val="208252288"/>
        <c:scaling>
          <c:orientation val="minMax"/>
          <c:max val="2000"/>
          <c:min val="-7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/>
                  <a:t>$Millions</a:t>
                </a:r>
              </a:p>
            </c:rich>
          </c:tx>
          <c:layout>
            <c:manualLayout>
              <c:xMode val="edge"/>
              <c:yMode val="edge"/>
              <c:x val="8.4469514660300699E-3"/>
              <c:y val="0.38881118621234301"/>
            </c:manualLayout>
          </c:layout>
        </c:title>
        <c:numFmt formatCode="&quot;$&quot;#,##0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250368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8.9874156928427991E-3"/>
          <c:y val="0.89656246951431939"/>
          <c:w val="0.97939690301548499"/>
          <c:h val="0.10343753048568047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Annual Cash Flow Plan 6 in Real 2012 Dollars</c:v>
          </c:tx>
          <c:spPr>
            <a:solidFill>
              <a:schemeClr val="accent6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Graphs'!$Q$9:$Q$86</c:f>
              <c:numCache>
                <c:formatCode>_("$"* #,##0.0_);_("$"* \(#,##0.0\);_("$"* "-"?_);_(@_)</c:formatCode>
                <c:ptCount val="78"/>
                <c:pt idx="0">
                  <c:v>0</c:v>
                </c:pt>
                <c:pt idx="1">
                  <c:v>-157.46831237633518</c:v>
                </c:pt>
                <c:pt idx="2">
                  <c:v>-400.71667181642545</c:v>
                </c:pt>
                <c:pt idx="3">
                  <c:v>-569.80688697373353</c:v>
                </c:pt>
                <c:pt idx="4">
                  <c:v>-716.85375576198271</c:v>
                </c:pt>
                <c:pt idx="5">
                  <c:v>-629.92986472097459</c:v>
                </c:pt>
                <c:pt idx="6">
                  <c:v>-422.33030667540504</c:v>
                </c:pt>
                <c:pt idx="7">
                  <c:v>-130.446578249151</c:v>
                </c:pt>
                <c:pt idx="8">
                  <c:v>322.49834021902996</c:v>
                </c:pt>
                <c:pt idx="9">
                  <c:v>376.73037867231176</c:v>
                </c:pt>
                <c:pt idx="10">
                  <c:v>341.40258241892502</c:v>
                </c:pt>
                <c:pt idx="11">
                  <c:v>316.87848084507164</c:v>
                </c:pt>
                <c:pt idx="12">
                  <c:v>258.07522032911663</c:v>
                </c:pt>
                <c:pt idx="13">
                  <c:v>229.82309831937991</c:v>
                </c:pt>
                <c:pt idx="14">
                  <c:v>190.936756771647</c:v>
                </c:pt>
                <c:pt idx="15">
                  <c:v>160.19364151022418</c:v>
                </c:pt>
                <c:pt idx="16">
                  <c:v>-43.624349968477787</c:v>
                </c:pt>
                <c:pt idx="17">
                  <c:v>-192.46940219008252</c:v>
                </c:pt>
                <c:pt idx="18">
                  <c:v>-85.822729862184204</c:v>
                </c:pt>
                <c:pt idx="19">
                  <c:v>3.7215129546121517</c:v>
                </c:pt>
                <c:pt idx="20">
                  <c:v>-31.224476356912021</c:v>
                </c:pt>
                <c:pt idx="21">
                  <c:v>43.40759114575863</c:v>
                </c:pt>
                <c:pt idx="22">
                  <c:v>-6.3884723827159782</c:v>
                </c:pt>
                <c:pt idx="23">
                  <c:v>-198.35458104230491</c:v>
                </c:pt>
                <c:pt idx="24">
                  <c:v>-295.48071477252529</c:v>
                </c:pt>
                <c:pt idx="25">
                  <c:v>-225.76655184701548</c:v>
                </c:pt>
                <c:pt idx="26">
                  <c:v>-106.77590935004196</c:v>
                </c:pt>
                <c:pt idx="27">
                  <c:v>-137.49488349332466</c:v>
                </c:pt>
                <c:pt idx="28">
                  <c:v>-250.6897512513136</c:v>
                </c:pt>
                <c:pt idx="29">
                  <c:v>-478.65871500264893</c:v>
                </c:pt>
                <c:pt idx="30">
                  <c:v>-486.73949201222888</c:v>
                </c:pt>
                <c:pt idx="31">
                  <c:v>-406.1778035889173</c:v>
                </c:pt>
                <c:pt idx="32">
                  <c:v>-279.88346397737814</c:v>
                </c:pt>
                <c:pt idx="33">
                  <c:v>-304.32390428817303</c:v>
                </c:pt>
                <c:pt idx="34">
                  <c:v>-341.86838132561184</c:v>
                </c:pt>
                <c:pt idx="35">
                  <c:v>-303.78681727123205</c:v>
                </c:pt>
                <c:pt idx="36">
                  <c:v>-317.55838025687882</c:v>
                </c:pt>
                <c:pt idx="37">
                  <c:v>-314.6403600408496</c:v>
                </c:pt>
                <c:pt idx="38">
                  <c:v>-331.58073638485297</c:v>
                </c:pt>
                <c:pt idx="39">
                  <c:v>-337.291932342807</c:v>
                </c:pt>
                <c:pt idx="40">
                  <c:v>-340.93879171812546</c:v>
                </c:pt>
                <c:pt idx="41">
                  <c:v>-336.80944916496378</c:v>
                </c:pt>
                <c:pt idx="42">
                  <c:v>-320.40233369985611</c:v>
                </c:pt>
                <c:pt idx="43">
                  <c:v>-316.39615960832634</c:v>
                </c:pt>
                <c:pt idx="44">
                  <c:v>-300.59107829371635</c:v>
                </c:pt>
                <c:pt idx="45">
                  <c:v>-315.78428247106433</c:v>
                </c:pt>
                <c:pt idx="46">
                  <c:v>-451.88375669502744</c:v>
                </c:pt>
                <c:pt idx="47">
                  <c:v>-590.29391637872436</c:v>
                </c:pt>
                <c:pt idx="48">
                  <c:v>-429.56912604288908</c:v>
                </c:pt>
                <c:pt idx="49">
                  <c:v>-403.07292737638414</c:v>
                </c:pt>
                <c:pt idx="50">
                  <c:v>-399.72624692262843</c:v>
                </c:pt>
                <c:pt idx="51">
                  <c:v>-340.11458331314827</c:v>
                </c:pt>
                <c:pt idx="52">
                  <c:v>-327.83069212964381</c:v>
                </c:pt>
                <c:pt idx="53">
                  <c:v>-539.33781285285841</c:v>
                </c:pt>
                <c:pt idx="54">
                  <c:v>-553.98869931353681</c:v>
                </c:pt>
                <c:pt idx="55">
                  <c:v>-490.48681758975277</c:v>
                </c:pt>
                <c:pt idx="56">
                  <c:v>-393.70389402369199</c:v>
                </c:pt>
                <c:pt idx="57">
                  <c:v>-356.65357303153309</c:v>
                </c:pt>
                <c:pt idx="58">
                  <c:v>-377.27718734064058</c:v>
                </c:pt>
                <c:pt idx="59">
                  <c:v>-570.05565993361427</c:v>
                </c:pt>
                <c:pt idx="60">
                  <c:v>-596.52594036885955</c:v>
                </c:pt>
                <c:pt idx="61">
                  <c:v>-402.47008490362066</c:v>
                </c:pt>
                <c:pt idx="62">
                  <c:v>-304.24742337774802</c:v>
                </c:pt>
                <c:pt idx="63">
                  <c:v>-296.45115315264587</c:v>
                </c:pt>
                <c:pt idx="64">
                  <c:v>-296.45115315264587</c:v>
                </c:pt>
                <c:pt idx="65">
                  <c:v>-296.45115315264587</c:v>
                </c:pt>
                <c:pt idx="66">
                  <c:v>-345.45469389990308</c:v>
                </c:pt>
                <c:pt idx="67">
                  <c:v>-296.45115315264587</c:v>
                </c:pt>
                <c:pt idx="68">
                  <c:v>-314.72021286623846</c:v>
                </c:pt>
                <c:pt idx="69">
                  <c:v>-296.45115315264587</c:v>
                </c:pt>
                <c:pt idx="70">
                  <c:v>-296.45115315264587</c:v>
                </c:pt>
                <c:pt idx="71">
                  <c:v>-307.727954575014</c:v>
                </c:pt>
                <c:pt idx="72">
                  <c:v>-308.09409058067905</c:v>
                </c:pt>
                <c:pt idx="73">
                  <c:v>-325.40975427370307</c:v>
                </c:pt>
                <c:pt idx="74">
                  <c:v>-331.4837547849358</c:v>
                </c:pt>
                <c:pt idx="75">
                  <c:v>-350.85645705249942</c:v>
                </c:pt>
                <c:pt idx="76">
                  <c:v>-334.59884515507792</c:v>
                </c:pt>
                <c:pt idx="77">
                  <c:v>-318.52507164219213</c:v>
                </c:pt>
              </c:numCache>
            </c:numRef>
          </c:val>
        </c:ser>
        <c:dLbls/>
        <c:gapWidth val="50"/>
        <c:axId val="209625088"/>
        <c:axId val="209627392"/>
      </c:barChart>
      <c:catAx>
        <c:axId val="209625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281049678159487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209627392"/>
        <c:crosses val="autoZero"/>
        <c:auto val="1"/>
        <c:lblAlgn val="ctr"/>
        <c:lblOffset val="100"/>
        <c:tickLblSkip val="3"/>
        <c:tickMarkSkip val="3"/>
      </c:catAx>
      <c:valAx>
        <c:axId val="209627392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20962508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CF: Nominal Difference</c:v>
          </c:tx>
          <c:spPr>
            <a:solidFill>
              <a:srgbClr val="BFBFBF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Graphs'!$N$9:$N$86</c:f>
              <c:numCache>
                <c:formatCode>_("$"* #,##0.0_);_("$"* \(#,##0.0\);_("$"* "-"?_);_(@_)</c:formatCode>
                <c:ptCount val="78"/>
                <c:pt idx="0">
                  <c:v>-2.8178057803665939</c:v>
                </c:pt>
                <c:pt idx="1">
                  <c:v>-175.27783412357147</c:v>
                </c:pt>
                <c:pt idx="2">
                  <c:v>-502.89947394769104</c:v>
                </c:pt>
                <c:pt idx="3">
                  <c:v>-671.95905971438549</c:v>
                </c:pt>
                <c:pt idx="4">
                  <c:v>-831.36984801940844</c:v>
                </c:pt>
                <c:pt idx="5">
                  <c:v>-627.22336739693367</c:v>
                </c:pt>
                <c:pt idx="6">
                  <c:v>-464.14218568726744</c:v>
                </c:pt>
                <c:pt idx="7">
                  <c:v>88.148155760326389</c:v>
                </c:pt>
                <c:pt idx="8">
                  <c:v>312.00145474874068</c:v>
                </c:pt>
                <c:pt idx="9">
                  <c:v>183.88426952009894</c:v>
                </c:pt>
                <c:pt idx="10">
                  <c:v>227.72104319450091</c:v>
                </c:pt>
                <c:pt idx="11">
                  <c:v>440.61944878472514</c:v>
                </c:pt>
                <c:pt idx="12">
                  <c:v>255.26527530874134</c:v>
                </c:pt>
                <c:pt idx="13">
                  <c:v>305.65031567073066</c:v>
                </c:pt>
                <c:pt idx="14">
                  <c:v>249.3476125677156</c:v>
                </c:pt>
                <c:pt idx="15">
                  <c:v>231.64400432620593</c:v>
                </c:pt>
                <c:pt idx="16">
                  <c:v>288.29041575007062</c:v>
                </c:pt>
                <c:pt idx="17">
                  <c:v>98.391581542964104</c:v>
                </c:pt>
                <c:pt idx="18">
                  <c:v>164.15748241883972</c:v>
                </c:pt>
                <c:pt idx="19">
                  <c:v>341.22891700898816</c:v>
                </c:pt>
                <c:pt idx="20">
                  <c:v>452.83966078044079</c:v>
                </c:pt>
                <c:pt idx="21">
                  <c:v>476.99812229368627</c:v>
                </c:pt>
                <c:pt idx="22">
                  <c:v>336.31473299610661</c:v>
                </c:pt>
                <c:pt idx="23">
                  <c:v>109.78264831275982</c:v>
                </c:pt>
                <c:pt idx="24">
                  <c:v>357.57617803853873</c:v>
                </c:pt>
                <c:pt idx="25">
                  <c:v>346.98928180815312</c:v>
                </c:pt>
                <c:pt idx="26">
                  <c:v>132.99023912449633</c:v>
                </c:pt>
                <c:pt idx="27">
                  <c:v>135.51907465763571</c:v>
                </c:pt>
                <c:pt idx="28">
                  <c:v>461.12114346050737</c:v>
                </c:pt>
                <c:pt idx="29">
                  <c:v>370.72018068584578</c:v>
                </c:pt>
                <c:pt idx="30">
                  <c:v>204.14454491370367</c:v>
                </c:pt>
                <c:pt idx="31">
                  <c:v>198.02167011377111</c:v>
                </c:pt>
                <c:pt idx="32">
                  <c:v>315.50220083540381</c:v>
                </c:pt>
                <c:pt idx="33">
                  <c:v>382.26972290607529</c:v>
                </c:pt>
                <c:pt idx="34">
                  <c:v>318.5693812321</c:v>
                </c:pt>
                <c:pt idx="35">
                  <c:v>313.44896245883569</c:v>
                </c:pt>
                <c:pt idx="36">
                  <c:v>309.669204078007</c:v>
                </c:pt>
                <c:pt idx="37">
                  <c:v>383.95088919894596</c:v>
                </c:pt>
                <c:pt idx="38">
                  <c:v>394.78030266774749</c:v>
                </c:pt>
                <c:pt idx="39">
                  <c:v>235.81521245169097</c:v>
                </c:pt>
                <c:pt idx="40">
                  <c:v>262.56892199824313</c:v>
                </c:pt>
                <c:pt idx="41">
                  <c:v>376.14376619088694</c:v>
                </c:pt>
                <c:pt idx="42">
                  <c:v>323.88099577999247</c:v>
                </c:pt>
                <c:pt idx="43">
                  <c:v>380.64015500083894</c:v>
                </c:pt>
                <c:pt idx="44">
                  <c:v>339.9429716302094</c:v>
                </c:pt>
                <c:pt idx="45">
                  <c:v>355.96667031267572</c:v>
                </c:pt>
                <c:pt idx="46">
                  <c:v>417.28140970852218</c:v>
                </c:pt>
                <c:pt idx="47">
                  <c:v>174.99024893395654</c:v>
                </c:pt>
                <c:pt idx="48">
                  <c:v>221.37451047174977</c:v>
                </c:pt>
                <c:pt idx="49">
                  <c:v>366.28317299147864</c:v>
                </c:pt>
                <c:pt idx="50">
                  <c:v>359.13126293442599</c:v>
                </c:pt>
                <c:pt idx="51">
                  <c:v>456.8564099955916</c:v>
                </c:pt>
                <c:pt idx="52">
                  <c:v>380.93062814802454</c:v>
                </c:pt>
                <c:pt idx="53">
                  <c:v>157.9534222408779</c:v>
                </c:pt>
                <c:pt idx="54">
                  <c:v>364.90497860911148</c:v>
                </c:pt>
                <c:pt idx="55">
                  <c:v>374.1226007932147</c:v>
                </c:pt>
                <c:pt idx="56">
                  <c:v>138.10218862855959</c:v>
                </c:pt>
                <c:pt idx="57">
                  <c:v>201.48547127016815</c:v>
                </c:pt>
                <c:pt idx="58">
                  <c:v>467.1223205610188</c:v>
                </c:pt>
                <c:pt idx="59">
                  <c:v>383.41393980742589</c:v>
                </c:pt>
                <c:pt idx="60">
                  <c:v>181.37711556331431</c:v>
                </c:pt>
                <c:pt idx="61">
                  <c:v>233.47464208106436</c:v>
                </c:pt>
                <c:pt idx="62">
                  <c:v>295.05353932534143</c:v>
                </c:pt>
                <c:pt idx="63">
                  <c:v>361.93862657555019</c:v>
                </c:pt>
                <c:pt idx="64">
                  <c:v>320.82008085373798</c:v>
                </c:pt>
                <c:pt idx="65">
                  <c:v>341.3054674488327</c:v>
                </c:pt>
                <c:pt idx="66">
                  <c:v>310.57098641516802</c:v>
                </c:pt>
                <c:pt idx="67">
                  <c:v>384.69089554810864</c:v>
                </c:pt>
                <c:pt idx="68">
                  <c:v>410.74239358384489</c:v>
                </c:pt>
                <c:pt idx="69">
                  <c:v>256.28563674659495</c:v>
                </c:pt>
                <c:pt idx="70">
                  <c:v>302.88322170626236</c:v>
                </c:pt>
                <c:pt idx="71">
                  <c:v>396.41467267113467</c:v>
                </c:pt>
                <c:pt idx="72">
                  <c:v>327.71199274168947</c:v>
                </c:pt>
                <c:pt idx="73">
                  <c:v>370.8924082370437</c:v>
                </c:pt>
                <c:pt idx="74">
                  <c:v>319.47254733530548</c:v>
                </c:pt>
                <c:pt idx="75">
                  <c:v>202.99515394874112</c:v>
                </c:pt>
                <c:pt idx="76">
                  <c:v>274.12956542563279</c:v>
                </c:pt>
                <c:pt idx="77">
                  <c:v>290.63678884684253</c:v>
                </c:pt>
              </c:numCache>
            </c:numRef>
          </c:val>
        </c:ser>
        <c:dLbls/>
        <c:gapWidth val="50"/>
        <c:axId val="197859584"/>
        <c:axId val="197869952"/>
      </c:barChart>
      <c:catAx>
        <c:axId val="197859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7869952"/>
        <c:crosses val="autoZero"/>
        <c:auto val="1"/>
        <c:lblAlgn val="ctr"/>
        <c:lblOffset val="100"/>
        <c:tickLblSkip val="3"/>
        <c:tickMarkSkip val="3"/>
      </c:catAx>
      <c:valAx>
        <c:axId val="197869952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785958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Annual Cash Flow Plan 4 in Real 2012 Dollars</c:v>
          </c:tx>
          <c:spPr>
            <a:solidFill>
              <a:srgbClr val="BFBFBF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Graphs'!$M$9:$M$86</c:f>
              <c:numCache>
                <c:formatCode>_("$"* #,##0.0_);_("$"* \(#,##0.0\);_("$"* "-"?_);_(@_)</c:formatCode>
                <c:ptCount val="78"/>
                <c:pt idx="0">
                  <c:v>-2.8178057803665939</c:v>
                </c:pt>
                <c:pt idx="1">
                  <c:v>-156.16613078112107</c:v>
                </c:pt>
                <c:pt idx="2">
                  <c:v>-394.86865876810145</c:v>
                </c:pt>
                <c:pt idx="3">
                  <c:v>-555.74274460343804</c:v>
                </c:pt>
                <c:pt idx="4">
                  <c:v>-697.65323001049592</c:v>
                </c:pt>
                <c:pt idx="5">
                  <c:v>-506.70116259802228</c:v>
                </c:pt>
                <c:pt idx="6">
                  <c:v>-348.66056657396484</c:v>
                </c:pt>
                <c:pt idx="7">
                  <c:v>140.51307382875635</c:v>
                </c:pt>
                <c:pt idx="8">
                  <c:v>322.89191545781961</c:v>
                </c:pt>
                <c:pt idx="9">
                  <c:v>275.90334817777239</c:v>
                </c:pt>
                <c:pt idx="10">
                  <c:v>234.65120199769348</c:v>
                </c:pt>
                <c:pt idx="11">
                  <c:v>326.91019921251603</c:v>
                </c:pt>
                <c:pt idx="12">
                  <c:v>245.67171147971774</c:v>
                </c:pt>
                <c:pt idx="13">
                  <c:v>217.20825455148034</c:v>
                </c:pt>
                <c:pt idx="14">
                  <c:v>106.82170306333241</c:v>
                </c:pt>
                <c:pt idx="15">
                  <c:v>-20.157964399951226</c:v>
                </c:pt>
                <c:pt idx="16">
                  <c:v>-44.748337028880897</c:v>
                </c:pt>
                <c:pt idx="17">
                  <c:v>-101.38929182638776</c:v>
                </c:pt>
                <c:pt idx="18">
                  <c:v>32.066159002611045</c:v>
                </c:pt>
                <c:pt idx="19">
                  <c:v>102.77410238058594</c:v>
                </c:pt>
                <c:pt idx="20">
                  <c:v>87.603061561163287</c:v>
                </c:pt>
                <c:pt idx="21">
                  <c:v>64.169841852817456</c:v>
                </c:pt>
                <c:pt idx="22">
                  <c:v>-154.74860913091888</c:v>
                </c:pt>
                <c:pt idx="23">
                  <c:v>-259.41724258829692</c:v>
                </c:pt>
                <c:pt idx="24">
                  <c:v>-117.58230097646315</c:v>
                </c:pt>
                <c:pt idx="25">
                  <c:v>-226.69679807980722</c:v>
                </c:pt>
                <c:pt idx="26">
                  <c:v>-328.93652566149279</c:v>
                </c:pt>
                <c:pt idx="27">
                  <c:v>-271.05267238085696</c:v>
                </c:pt>
                <c:pt idx="28">
                  <c:v>-148.32867674841134</c:v>
                </c:pt>
                <c:pt idx="29">
                  <c:v>-344.99325921247521</c:v>
                </c:pt>
                <c:pt idx="30">
                  <c:v>-448.72801942370319</c:v>
                </c:pt>
                <c:pt idx="31">
                  <c:v>-334.45602748839968</c:v>
                </c:pt>
                <c:pt idx="32">
                  <c:v>-291.81287589360267</c:v>
                </c:pt>
                <c:pt idx="33">
                  <c:v>-275.1751234591041</c:v>
                </c:pt>
                <c:pt idx="34">
                  <c:v>-331.89380724400655</c:v>
                </c:pt>
                <c:pt idx="35">
                  <c:v>-295.59253557679722</c:v>
                </c:pt>
                <c:pt idx="36">
                  <c:v>-309.24349284725503</c:v>
                </c:pt>
                <c:pt idx="37">
                  <c:v>-306.1916949165464</c:v>
                </c:pt>
                <c:pt idx="38">
                  <c:v>-321.41980243300236</c:v>
                </c:pt>
                <c:pt idx="39">
                  <c:v>-397.86601929153107</c:v>
                </c:pt>
                <c:pt idx="40">
                  <c:v>-418.7882177830744</c:v>
                </c:pt>
                <c:pt idx="41">
                  <c:v>-331.65760121549283</c:v>
                </c:pt>
                <c:pt idx="42">
                  <c:v>-300.15751593813553</c:v>
                </c:pt>
                <c:pt idx="43">
                  <c:v>-311.08637575023647</c:v>
                </c:pt>
                <c:pt idx="44">
                  <c:v>-369.3469407617672</c:v>
                </c:pt>
                <c:pt idx="45">
                  <c:v>-421.0973690066923</c:v>
                </c:pt>
                <c:pt idx="46">
                  <c:v>-467.33307526637583</c:v>
                </c:pt>
                <c:pt idx="47">
                  <c:v>-532.93795775808655</c:v>
                </c:pt>
                <c:pt idx="48">
                  <c:v>-394.95551858368265</c:v>
                </c:pt>
                <c:pt idx="49">
                  <c:v>-318.39319023232815</c:v>
                </c:pt>
                <c:pt idx="50">
                  <c:v>-353.20339771975353</c:v>
                </c:pt>
                <c:pt idx="51">
                  <c:v>-325.31118676337036</c:v>
                </c:pt>
                <c:pt idx="52">
                  <c:v>-464.8620472193146</c:v>
                </c:pt>
                <c:pt idx="53">
                  <c:v>-552.97816748567675</c:v>
                </c:pt>
                <c:pt idx="54">
                  <c:v>-411.46075066752849</c:v>
                </c:pt>
                <c:pt idx="55">
                  <c:v>-511.92696604757919</c:v>
                </c:pt>
                <c:pt idx="56">
                  <c:v>-574.36513457634646</c:v>
                </c:pt>
                <c:pt idx="57">
                  <c:v>-415.17834891419801</c:v>
                </c:pt>
                <c:pt idx="58">
                  <c:v>-304.97243707880625</c:v>
                </c:pt>
                <c:pt idx="59">
                  <c:v>-461.18052922154243</c:v>
                </c:pt>
                <c:pt idx="60">
                  <c:v>-533.17392569996196</c:v>
                </c:pt>
                <c:pt idx="61">
                  <c:v>-401.611467327772</c:v>
                </c:pt>
                <c:pt idx="62">
                  <c:v>-349.49635357890367</c:v>
                </c:pt>
                <c:pt idx="63">
                  <c:v>-295.59253557679722</c:v>
                </c:pt>
                <c:pt idx="64">
                  <c:v>-295.59253557679722</c:v>
                </c:pt>
                <c:pt idx="65">
                  <c:v>-313.8615952903898</c:v>
                </c:pt>
                <c:pt idx="66">
                  <c:v>-298.48858046902888</c:v>
                </c:pt>
                <c:pt idx="67">
                  <c:v>-295.59253557679722</c:v>
                </c:pt>
                <c:pt idx="68">
                  <c:v>-295.59253557679722</c:v>
                </c:pt>
                <c:pt idx="69">
                  <c:v>-367.53041905651924</c:v>
                </c:pt>
                <c:pt idx="70">
                  <c:v>-393.8430833600637</c:v>
                </c:pt>
                <c:pt idx="71">
                  <c:v>-321.25187067535285</c:v>
                </c:pt>
                <c:pt idx="72">
                  <c:v>-306.1916949165464</c:v>
                </c:pt>
                <c:pt idx="73">
                  <c:v>-321.41980243300236</c:v>
                </c:pt>
                <c:pt idx="74">
                  <c:v>-399.68254099677898</c:v>
                </c:pt>
                <c:pt idx="75">
                  <c:v>-421.26916723512653</c:v>
                </c:pt>
                <c:pt idx="76">
                  <c:v>-334.93000145856411</c:v>
                </c:pt>
                <c:pt idx="77">
                  <c:v>-318.42277803735436</c:v>
                </c:pt>
              </c:numCache>
            </c:numRef>
          </c:val>
        </c:ser>
        <c:dLbls/>
        <c:gapWidth val="50"/>
        <c:axId val="198123904"/>
        <c:axId val="198125824"/>
      </c:barChart>
      <c:catAx>
        <c:axId val="198123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125824"/>
        <c:crosses val="autoZero"/>
        <c:auto val="1"/>
        <c:lblAlgn val="ctr"/>
        <c:lblOffset val="100"/>
        <c:tickLblSkip val="3"/>
        <c:tickMarkSkip val="3"/>
      </c:catAx>
      <c:valAx>
        <c:axId val="198125824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123904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CF: Nominal Difference</c:v>
          </c:tx>
          <c:spPr>
            <a:solidFill>
              <a:srgbClr val="000000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Graphs'!$J$9:$J$86</c:f>
              <c:numCache>
                <c:formatCode>_("$"* #,##0.0_);_("$"* \(#,##0.0\);_("$"* "-"?_);_(@_)</c:formatCode>
                <c:ptCount val="78"/>
                <c:pt idx="0">
                  <c:v>0</c:v>
                </c:pt>
                <c:pt idx="1">
                  <c:v>-176.44783881728881</c:v>
                </c:pt>
                <c:pt idx="2">
                  <c:v>-508.90637509874733</c:v>
                </c:pt>
                <c:pt idx="3">
                  <c:v>-686.51242066538259</c:v>
                </c:pt>
                <c:pt idx="4">
                  <c:v>-850.94452203131448</c:v>
                </c:pt>
                <c:pt idx="5">
                  <c:v>-706.56004194901379</c:v>
                </c:pt>
                <c:pt idx="6">
                  <c:v>-520.67992845010815</c:v>
                </c:pt>
                <c:pt idx="7">
                  <c:v>-62.224732234568975</c:v>
                </c:pt>
                <c:pt idx="8">
                  <c:v>312.31381560805283</c:v>
                </c:pt>
                <c:pt idx="9">
                  <c:v>284.88622736608284</c:v>
                </c:pt>
                <c:pt idx="10">
                  <c:v>241.11676027229339</c:v>
                </c:pt>
                <c:pt idx="11">
                  <c:v>229.24830796088554</c:v>
                </c:pt>
                <c:pt idx="12">
                  <c:v>74.404133708324409</c:v>
                </c:pt>
                <c:pt idx="13">
                  <c:v>254.43144567940877</c:v>
                </c:pt>
                <c:pt idx="14">
                  <c:v>277.58337791595875</c:v>
                </c:pt>
                <c:pt idx="15">
                  <c:v>434.98383794200504</c:v>
                </c:pt>
                <c:pt idx="16">
                  <c:v>429.86057014424125</c:v>
                </c:pt>
                <c:pt idx="17">
                  <c:v>201.19799462409196</c:v>
                </c:pt>
                <c:pt idx="18">
                  <c:v>203.09230115008262</c:v>
                </c:pt>
                <c:pt idx="19">
                  <c:v>258.72471486472364</c:v>
                </c:pt>
                <c:pt idx="20">
                  <c:v>441.36324861252052</c:v>
                </c:pt>
                <c:pt idx="21">
                  <c:v>493.55446874101074</c:v>
                </c:pt>
                <c:pt idx="22">
                  <c:v>513.15036176610306</c:v>
                </c:pt>
                <c:pt idx="23">
                  <c:v>333.23057411788568</c:v>
                </c:pt>
                <c:pt idx="24">
                  <c:v>404.35113507933801</c:v>
                </c:pt>
                <c:pt idx="25">
                  <c:v>492.11437829598015</c:v>
                </c:pt>
                <c:pt idx="26">
                  <c:v>163.03783917792418</c:v>
                </c:pt>
                <c:pt idx="27">
                  <c:v>6.8124886459169147</c:v>
                </c:pt>
                <c:pt idx="28">
                  <c:v>341.63429059766395</c:v>
                </c:pt>
                <c:pt idx="29">
                  <c:v>523.65730959259781</c:v>
                </c:pt>
                <c:pt idx="30">
                  <c:v>344.00924680116691</c:v>
                </c:pt>
                <c:pt idx="31">
                  <c:v>86.378574764295195</c:v>
                </c:pt>
                <c:pt idx="32">
                  <c:v>237.30380470872905</c:v>
                </c:pt>
                <c:pt idx="33">
                  <c:v>254.57188867732208</c:v>
                </c:pt>
                <c:pt idx="34">
                  <c:v>264.94170907243574</c:v>
                </c:pt>
                <c:pt idx="35">
                  <c:v>260.00225094093173</c:v>
                </c:pt>
                <c:pt idx="36">
                  <c:v>256.05408126313489</c:v>
                </c:pt>
                <c:pt idx="37">
                  <c:v>330.15582469951636</c:v>
                </c:pt>
                <c:pt idx="38">
                  <c:v>339.22840259776649</c:v>
                </c:pt>
                <c:pt idx="39">
                  <c:v>250.95532046579092</c:v>
                </c:pt>
                <c:pt idx="40">
                  <c:v>222.64529510074567</c:v>
                </c:pt>
                <c:pt idx="41">
                  <c:v>154.07554624185798</c:v>
                </c:pt>
                <c:pt idx="42">
                  <c:v>143.86761257932562</c:v>
                </c:pt>
                <c:pt idx="43">
                  <c:v>241.29774337383725</c:v>
                </c:pt>
                <c:pt idx="44">
                  <c:v>262.84131177879544</c:v>
                </c:pt>
                <c:pt idx="45">
                  <c:v>400.41328482985358</c:v>
                </c:pt>
                <c:pt idx="46">
                  <c:v>452.25004589141975</c:v>
                </c:pt>
                <c:pt idx="47">
                  <c:v>193.15262473325959</c:v>
                </c:pt>
                <c:pt idx="48">
                  <c:v>182.9221318179325</c:v>
                </c:pt>
                <c:pt idx="49">
                  <c:v>223.68789972363027</c:v>
                </c:pt>
                <c:pt idx="50">
                  <c:v>354.01263126151565</c:v>
                </c:pt>
                <c:pt idx="51">
                  <c:v>411.4374674712771</c:v>
                </c:pt>
                <c:pt idx="52">
                  <c:v>444.13129658416881</c:v>
                </c:pt>
                <c:pt idx="53">
                  <c:v>339.13841230317786</c:v>
                </c:pt>
                <c:pt idx="54">
                  <c:v>405.8286820492645</c:v>
                </c:pt>
                <c:pt idx="55">
                  <c:v>452.1738562816181</c:v>
                </c:pt>
                <c:pt idx="56">
                  <c:v>118.63068205840796</c:v>
                </c:pt>
                <c:pt idx="57">
                  <c:v>-19.469036893131829</c:v>
                </c:pt>
                <c:pt idx="58">
                  <c:v>323.17937563324057</c:v>
                </c:pt>
                <c:pt idx="59">
                  <c:v>492.44302016070469</c:v>
                </c:pt>
                <c:pt idx="60">
                  <c:v>291.06762326682195</c:v>
                </c:pt>
                <c:pt idx="61">
                  <c:v>183.25339473500128</c:v>
                </c:pt>
                <c:pt idx="62">
                  <c:v>231.50700127924858</c:v>
                </c:pt>
                <c:pt idx="63">
                  <c:v>257.04673486963844</c:v>
                </c:pt>
                <c:pt idx="64">
                  <c:v>266.32623089077566</c:v>
                </c:pt>
                <c:pt idx="65">
                  <c:v>312.43372674580127</c:v>
                </c:pt>
                <c:pt idx="66">
                  <c:v>217.32269014351846</c:v>
                </c:pt>
                <c:pt idx="67">
                  <c:v>322.18092984647609</c:v>
                </c:pt>
                <c:pt idx="68">
                  <c:v>363.60159316722087</c:v>
                </c:pt>
                <c:pt idx="69">
                  <c:v>281.08271980969295</c:v>
                </c:pt>
                <c:pt idx="70">
                  <c:v>281.6953961757842</c:v>
                </c:pt>
                <c:pt idx="71">
                  <c:v>192.25554464690913</c:v>
                </c:pt>
                <c:pt idx="72">
                  <c:v>165.31295987805663</c:v>
                </c:pt>
                <c:pt idx="73">
                  <c:v>232.1789661517256</c:v>
                </c:pt>
                <c:pt idx="74">
                  <c:v>241.15880519859354</c:v>
                </c:pt>
                <c:pt idx="75">
                  <c:v>227.29009227593065</c:v>
                </c:pt>
                <c:pt idx="76">
                  <c:v>228.17853888834361</c:v>
                </c:pt>
                <c:pt idx="77">
                  <c:v>244.2523124012294</c:v>
                </c:pt>
              </c:numCache>
            </c:numRef>
          </c:val>
        </c:ser>
        <c:dLbls/>
        <c:gapWidth val="50"/>
        <c:axId val="198297472"/>
        <c:axId val="198336512"/>
      </c:barChart>
      <c:catAx>
        <c:axId val="198297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336512"/>
        <c:crosses val="autoZero"/>
        <c:auto val="1"/>
        <c:lblAlgn val="ctr"/>
        <c:lblOffset val="100"/>
        <c:tickLblSkip val="3"/>
        <c:tickMarkSkip val="3"/>
      </c:catAx>
      <c:valAx>
        <c:axId val="198336512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297472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Annual Difference: All Gas-Plan 5</c:v>
          </c:tx>
          <c:spPr>
            <a:solidFill>
              <a:srgbClr val="000000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Graphs'!$I$9:$I$86</c:f>
              <c:numCache>
                <c:formatCode>_("$"* #,##0.0_);_("$"* \(#,##0.0\);_("$"* "-"?_);_(@_)</c:formatCode>
                <c:ptCount val="78"/>
                <c:pt idx="0">
                  <c:v>0</c:v>
                </c:pt>
                <c:pt idx="1">
                  <c:v>-157.33613547483841</c:v>
                </c:pt>
                <c:pt idx="2">
                  <c:v>-400.87555991915775</c:v>
                </c:pt>
                <c:pt idx="3">
                  <c:v>-570.29610555443514</c:v>
                </c:pt>
                <c:pt idx="4">
                  <c:v>-717.22790402240196</c:v>
                </c:pt>
                <c:pt idx="5">
                  <c:v>-586.0378371501024</c:v>
                </c:pt>
                <c:pt idx="6">
                  <c:v>-405.19830933680561</c:v>
                </c:pt>
                <c:pt idx="7">
                  <c:v>-9.8598141661390173</c:v>
                </c:pt>
                <c:pt idx="8">
                  <c:v>323.20427631713176</c:v>
                </c:pt>
                <c:pt idx="9">
                  <c:v>376.90530602375628</c:v>
                </c:pt>
                <c:pt idx="10">
                  <c:v>248.04691907548596</c:v>
                </c:pt>
                <c:pt idx="11">
                  <c:v>115.53905838867644</c:v>
                </c:pt>
                <c:pt idx="12">
                  <c:v>64.8105698793008</c:v>
                </c:pt>
                <c:pt idx="13">
                  <c:v>165.98938456015844</c:v>
                </c:pt>
                <c:pt idx="14">
                  <c:v>135.0574684115756</c:v>
                </c:pt>
                <c:pt idx="15">
                  <c:v>183.18186921584788</c:v>
                </c:pt>
                <c:pt idx="16">
                  <c:v>96.821817365289718</c:v>
                </c:pt>
                <c:pt idx="17">
                  <c:v>1.4171212547400955</c:v>
                </c:pt>
                <c:pt idx="18">
                  <c:v>71.000977733853929</c:v>
                </c:pt>
                <c:pt idx="19">
                  <c:v>20.269900236321391</c:v>
                </c:pt>
                <c:pt idx="20">
                  <c:v>76.126649393242985</c:v>
                </c:pt>
                <c:pt idx="21">
                  <c:v>80.726188300141928</c:v>
                </c:pt>
                <c:pt idx="22">
                  <c:v>22.087019639077521</c:v>
                </c:pt>
                <c:pt idx="23">
                  <c:v>-35.969316783171053</c:v>
                </c:pt>
                <c:pt idx="24">
                  <c:v>-70.80734393566388</c:v>
                </c:pt>
                <c:pt idx="25">
                  <c:v>-81.571701591980201</c:v>
                </c:pt>
                <c:pt idx="26">
                  <c:v>-298.88892560806494</c:v>
                </c:pt>
                <c:pt idx="27">
                  <c:v>-399.75925839257576</c:v>
                </c:pt>
                <c:pt idx="28">
                  <c:v>-267.81552961125476</c:v>
                </c:pt>
                <c:pt idx="29">
                  <c:v>-192.0561303057232</c:v>
                </c:pt>
                <c:pt idx="30">
                  <c:v>-308.86331753623995</c:v>
                </c:pt>
                <c:pt idx="31">
                  <c:v>-446.0991228378756</c:v>
                </c:pt>
                <c:pt idx="32">
                  <c:v>-370.01127202027743</c:v>
                </c:pt>
                <c:pt idx="33">
                  <c:v>-402.87295768785731</c:v>
                </c:pt>
                <c:pt idx="34">
                  <c:v>-385.52147940367081</c:v>
                </c:pt>
                <c:pt idx="35">
                  <c:v>-349.03924709470118</c:v>
                </c:pt>
                <c:pt idx="36">
                  <c:v>-362.85861566212714</c:v>
                </c:pt>
                <c:pt idx="37">
                  <c:v>-359.986759415976</c:v>
                </c:pt>
                <c:pt idx="38">
                  <c:v>-376.97170250298336</c:v>
                </c:pt>
                <c:pt idx="39">
                  <c:v>-382.72591127743112</c:v>
                </c:pt>
                <c:pt idx="40">
                  <c:v>-458.71184468057186</c:v>
                </c:pt>
                <c:pt idx="41">
                  <c:v>-553.72582116452179</c:v>
                </c:pt>
                <c:pt idx="42">
                  <c:v>-480.17089913880238</c:v>
                </c:pt>
                <c:pt idx="43">
                  <c:v>-450.42878737723817</c:v>
                </c:pt>
                <c:pt idx="44">
                  <c:v>-446.44860061318116</c:v>
                </c:pt>
                <c:pt idx="45">
                  <c:v>-376.65075448951444</c:v>
                </c:pt>
                <c:pt idx="46">
                  <c:v>-432.36443908347826</c:v>
                </c:pt>
                <c:pt idx="47">
                  <c:v>-514.7755819587835</c:v>
                </c:pt>
                <c:pt idx="48">
                  <c:v>-433.40789723749992</c:v>
                </c:pt>
                <c:pt idx="49">
                  <c:v>-460.98846350017652</c:v>
                </c:pt>
                <c:pt idx="50">
                  <c:v>-358.32202939266386</c:v>
                </c:pt>
                <c:pt idx="51">
                  <c:v>-370.73012928768486</c:v>
                </c:pt>
                <c:pt idx="52">
                  <c:v>-401.66137878317033</c:v>
                </c:pt>
                <c:pt idx="53">
                  <c:v>-371.79317742337679</c:v>
                </c:pt>
                <c:pt idx="54">
                  <c:v>-370.53704722737547</c:v>
                </c:pt>
                <c:pt idx="55">
                  <c:v>-433.87571055917579</c:v>
                </c:pt>
                <c:pt idx="56">
                  <c:v>-593.8366411464981</c:v>
                </c:pt>
                <c:pt idx="57">
                  <c:v>-636.13285707749799</c:v>
                </c:pt>
                <c:pt idx="58">
                  <c:v>-448.91538200658448</c:v>
                </c:pt>
                <c:pt idx="59">
                  <c:v>-352.15144886826363</c:v>
                </c:pt>
                <c:pt idx="60">
                  <c:v>-423.48341799645431</c:v>
                </c:pt>
                <c:pt idx="61">
                  <c:v>-451.83271467383508</c:v>
                </c:pt>
                <c:pt idx="62">
                  <c:v>-413.04289162499651</c:v>
                </c:pt>
                <c:pt idx="63">
                  <c:v>-400.48442728270896</c:v>
                </c:pt>
                <c:pt idx="64">
                  <c:v>-350.08638553975953</c:v>
                </c:pt>
                <c:pt idx="65">
                  <c:v>-342.73333599342124</c:v>
                </c:pt>
                <c:pt idx="66">
                  <c:v>-391.73687674067844</c:v>
                </c:pt>
                <c:pt idx="67">
                  <c:v>-358.10250127842977</c:v>
                </c:pt>
                <c:pt idx="68">
                  <c:v>-342.73333599342124</c:v>
                </c:pt>
                <c:pt idx="69">
                  <c:v>-342.73333599342124</c:v>
                </c:pt>
                <c:pt idx="70">
                  <c:v>-415.03090889054187</c:v>
                </c:pt>
                <c:pt idx="71">
                  <c:v>-525.41099869957839</c:v>
                </c:pt>
                <c:pt idx="72">
                  <c:v>-468.59072778017924</c:v>
                </c:pt>
                <c:pt idx="73">
                  <c:v>-460.13324451832045</c:v>
                </c:pt>
                <c:pt idx="74">
                  <c:v>-477.99628313349092</c:v>
                </c:pt>
                <c:pt idx="75">
                  <c:v>-396.974228907937</c:v>
                </c:pt>
                <c:pt idx="76">
                  <c:v>-380.88102799585329</c:v>
                </c:pt>
                <c:pt idx="77">
                  <c:v>-364.80725448296749</c:v>
                </c:pt>
              </c:numCache>
            </c:numRef>
          </c:val>
        </c:ser>
        <c:dLbls/>
        <c:gapWidth val="50"/>
        <c:axId val="198340608"/>
        <c:axId val="198342528"/>
      </c:barChart>
      <c:catAx>
        <c:axId val="198340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342528"/>
        <c:crosses val="autoZero"/>
        <c:auto val="1"/>
        <c:lblAlgn val="ctr"/>
        <c:lblOffset val="100"/>
        <c:tickLblSkip val="3"/>
        <c:tickMarkSkip val="3"/>
      </c:catAx>
      <c:valAx>
        <c:axId val="198342528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34060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CF: Nominal Difference</c:v>
          </c:tx>
          <c:spPr>
            <a:solidFill>
              <a:srgbClr val="6E9FD0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Graphs'!$E$9:$E$86</c:f>
              <c:numCache>
                <c:formatCode>_-"$"* #,##0.00_-;\-"$"* #,##0.00_-;_-"$"* "-"??_-;_-@_-</c:formatCode>
                <c:ptCount val="78"/>
                <c:pt idx="0" formatCode="General">
                  <c:v>0</c:v>
                </c:pt>
                <c:pt idx="1">
                  <c:v>-208.31370549820176</c:v>
                </c:pt>
                <c:pt idx="2">
                  <c:v>-597.00434846324265</c:v>
                </c:pt>
                <c:pt idx="3">
                  <c:v>-870.3026653639813</c:v>
                </c:pt>
                <c:pt idx="4">
                  <c:v>-1065.9023635994613</c:v>
                </c:pt>
                <c:pt idx="5">
                  <c:v>-965.85083638152321</c:v>
                </c:pt>
                <c:pt idx="6">
                  <c:v>-791.26991051040284</c:v>
                </c:pt>
                <c:pt idx="7">
                  <c:v>-795.46116141952257</c:v>
                </c:pt>
                <c:pt idx="8">
                  <c:v>-902.61078250636092</c:v>
                </c:pt>
                <c:pt idx="9">
                  <c:v>-797.32687743928864</c:v>
                </c:pt>
                <c:pt idx="10">
                  <c:v>-465.28743057986753</c:v>
                </c:pt>
                <c:pt idx="11">
                  <c:v>-174.39566807730284</c:v>
                </c:pt>
                <c:pt idx="12">
                  <c:v>-89.461292155846692</c:v>
                </c:pt>
                <c:pt idx="13">
                  <c:v>379.38446625755103</c:v>
                </c:pt>
                <c:pt idx="14">
                  <c:v>648.6096511042075</c:v>
                </c:pt>
                <c:pt idx="15">
                  <c:v>786.03107740127416</c:v>
                </c:pt>
                <c:pt idx="16">
                  <c:v>844.39833084608063</c:v>
                </c:pt>
                <c:pt idx="17">
                  <c:v>706.77269734862114</c:v>
                </c:pt>
                <c:pt idx="18">
                  <c:v>625.6612394379531</c:v>
                </c:pt>
                <c:pt idx="19">
                  <c:v>713.17489363913512</c:v>
                </c:pt>
                <c:pt idx="20">
                  <c:v>815.49516785363107</c:v>
                </c:pt>
                <c:pt idx="21">
                  <c:v>838.81728918876922</c:v>
                </c:pt>
                <c:pt idx="22">
                  <c:v>881.26277404222651</c:v>
                </c:pt>
                <c:pt idx="23">
                  <c:v>710.52761365025162</c:v>
                </c:pt>
                <c:pt idx="24">
                  <c:v>784.73213245453894</c:v>
                </c:pt>
                <c:pt idx="25">
                  <c:v>856.11066840610647</c:v>
                </c:pt>
                <c:pt idx="26">
                  <c:v>608.09178091906324</c:v>
                </c:pt>
                <c:pt idx="27">
                  <c:v>506.45666379373802</c:v>
                </c:pt>
                <c:pt idx="28">
                  <c:v>792.84077401107652</c:v>
                </c:pt>
                <c:pt idx="29">
                  <c:v>812.45509534661301</c:v>
                </c:pt>
                <c:pt idx="30">
                  <c:v>691.59915157765829</c:v>
                </c:pt>
                <c:pt idx="31">
                  <c:v>568.5432687035011</c:v>
                </c:pt>
                <c:pt idx="32">
                  <c:v>513.03049194956759</c:v>
                </c:pt>
                <c:pt idx="33">
                  <c:v>700.55684194427511</c:v>
                </c:pt>
                <c:pt idx="34">
                  <c:v>686.83902348257141</c:v>
                </c:pt>
                <c:pt idx="35">
                  <c:v>673.06500868109185</c:v>
                </c:pt>
                <c:pt idx="36">
                  <c:v>669.12286195281627</c:v>
                </c:pt>
                <c:pt idx="37">
                  <c:v>741.4869784538588</c:v>
                </c:pt>
                <c:pt idx="38">
                  <c:v>750.55955635210898</c:v>
                </c:pt>
                <c:pt idx="39">
                  <c:v>662.28647422013341</c:v>
                </c:pt>
                <c:pt idx="40">
                  <c:v>706.26799880268743</c:v>
                </c:pt>
                <c:pt idx="41">
                  <c:v>735.92935039265546</c:v>
                </c:pt>
                <c:pt idx="42">
                  <c:v>667.3765918481663</c:v>
                </c:pt>
                <c:pt idx="43">
                  <c:v>732.33555326408828</c:v>
                </c:pt>
                <c:pt idx="44">
                  <c:v>770.90128739985971</c:v>
                </c:pt>
                <c:pt idx="45">
                  <c:v>819.95891749155851</c:v>
                </c:pt>
                <c:pt idx="46">
                  <c:v>934.25889780685213</c:v>
                </c:pt>
                <c:pt idx="47">
                  <c:v>741.83127775784044</c:v>
                </c:pt>
                <c:pt idx="48">
                  <c:v>661.36600060560602</c:v>
                </c:pt>
                <c:pt idx="49">
                  <c:v>724.01810462366723</c:v>
                </c:pt>
                <c:pt idx="50">
                  <c:v>782.66408240091846</c:v>
                </c:pt>
                <c:pt idx="51">
                  <c:v>809.00638503799803</c:v>
                </c:pt>
                <c:pt idx="52">
                  <c:v>900.40550528712288</c:v>
                </c:pt>
                <c:pt idx="53">
                  <c:v>736.70732986989879</c:v>
                </c:pt>
                <c:pt idx="54">
                  <c:v>818.89143978942457</c:v>
                </c:pt>
                <c:pt idx="55">
                  <c:v>849.74277384833897</c:v>
                </c:pt>
                <c:pt idx="56">
                  <c:v>612.14850315347712</c:v>
                </c:pt>
                <c:pt idx="57">
                  <c:v>501.69407969897742</c:v>
                </c:pt>
                <c:pt idx="58">
                  <c:v>792.02549990822365</c:v>
                </c:pt>
                <c:pt idx="59">
                  <c:v>801.18611327106021</c:v>
                </c:pt>
                <c:pt idx="60">
                  <c:v>646.72714484488824</c:v>
                </c:pt>
                <c:pt idx="61">
                  <c:v>543.157178028001</c:v>
                </c:pt>
                <c:pt idx="62">
                  <c:v>527.11189663981907</c:v>
                </c:pt>
                <c:pt idx="63">
                  <c:v>616.89950437685627</c:v>
                </c:pt>
                <c:pt idx="64">
                  <c:v>685.00441124193503</c:v>
                </c:pt>
                <c:pt idx="65">
                  <c:v>698.98552135604598</c:v>
                </c:pt>
                <c:pt idx="66">
                  <c:v>674.75531680336519</c:v>
                </c:pt>
                <c:pt idx="67">
                  <c:v>678.57431046604609</c:v>
                </c:pt>
                <c:pt idx="68">
                  <c:v>776.66435090738105</c:v>
                </c:pt>
                <c:pt idx="69">
                  <c:v>694.14547754985301</c:v>
                </c:pt>
                <c:pt idx="70">
                  <c:v>767.05572681306489</c:v>
                </c:pt>
                <c:pt idx="71">
                  <c:v>776.71916367085828</c:v>
                </c:pt>
                <c:pt idx="72">
                  <c:v>689.69412708470986</c:v>
                </c:pt>
                <c:pt idx="73">
                  <c:v>733.6830312957278</c:v>
                </c:pt>
                <c:pt idx="74">
                  <c:v>754.45190844653348</c:v>
                </c:pt>
                <c:pt idx="75">
                  <c:v>655.55760431576152</c:v>
                </c:pt>
                <c:pt idx="76">
                  <c:v>641.24129662850373</c:v>
                </c:pt>
                <c:pt idx="77">
                  <c:v>657.31507014138947</c:v>
                </c:pt>
              </c:numCache>
            </c:numRef>
          </c:val>
        </c:ser>
        <c:dLbls/>
        <c:gapWidth val="50"/>
        <c:axId val="198465408"/>
        <c:axId val="198492160"/>
      </c:barChart>
      <c:catAx>
        <c:axId val="19846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492160"/>
        <c:crosses val="autoZero"/>
        <c:auto val="1"/>
        <c:lblAlgn val="ctr"/>
        <c:lblOffset val="100"/>
        <c:tickLblSkip val="3"/>
        <c:tickMarkSkip val="3"/>
      </c:catAx>
      <c:valAx>
        <c:axId val="198492160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46540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Annual Cash Flow Preferred</c:v>
          </c:tx>
          <c:spPr>
            <a:solidFill>
              <a:srgbClr val="6E9FD0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Graphs'!$D$9:$D$86</c:f>
              <c:numCache>
                <c:formatCode>_-"$"* #,##0.00_-;\-"$"* #,##0.00_-;_-"$"* "-"??_-;_-@_-</c:formatCode>
                <c:ptCount val="78"/>
                <c:pt idx="0">
                  <c:v>0</c:v>
                </c:pt>
                <c:pt idx="1">
                  <c:v>-189.20200215575136</c:v>
                </c:pt>
                <c:pt idx="2">
                  <c:v>-488.97353328365307</c:v>
                </c:pt>
                <c:pt idx="3">
                  <c:v>-754.08635025303386</c:v>
                </c:pt>
                <c:pt idx="4">
                  <c:v>-932.18574559054866</c:v>
                </c:pt>
                <c:pt idx="5">
                  <c:v>-845.32863158261182</c:v>
                </c:pt>
                <c:pt idx="6">
                  <c:v>-675.78829139710024</c:v>
                </c:pt>
                <c:pt idx="7">
                  <c:v>-743.09624335109265</c:v>
                </c:pt>
                <c:pt idx="8">
                  <c:v>-891.72032179728194</c:v>
                </c:pt>
                <c:pt idx="9">
                  <c:v>-705.30779878161525</c:v>
                </c:pt>
                <c:pt idx="10">
                  <c:v>-458.35727177667496</c:v>
                </c:pt>
                <c:pt idx="11">
                  <c:v>-288.10491764951195</c:v>
                </c:pt>
                <c:pt idx="12">
                  <c:v>-99.054855984870301</c:v>
                </c:pt>
                <c:pt idx="13">
                  <c:v>290.94240513830073</c:v>
                </c:pt>
                <c:pt idx="14">
                  <c:v>506.08374159982429</c:v>
                </c:pt>
                <c:pt idx="15">
                  <c:v>534.229108675117</c:v>
                </c:pt>
                <c:pt idx="16">
                  <c:v>511.35957806712918</c:v>
                </c:pt>
                <c:pt idx="17">
                  <c:v>506.99182397926927</c:v>
                </c:pt>
                <c:pt idx="18">
                  <c:v>493.56991602172445</c:v>
                </c:pt>
                <c:pt idx="19">
                  <c:v>474.72007901073289</c:v>
                </c:pt>
                <c:pt idx="20">
                  <c:v>450.25856863435354</c:v>
                </c:pt>
                <c:pt idx="21">
                  <c:v>425.98900874790041</c:v>
                </c:pt>
                <c:pt idx="22">
                  <c:v>390.19943191520093</c:v>
                </c:pt>
                <c:pt idx="23">
                  <c:v>341.32772274919495</c:v>
                </c:pt>
                <c:pt idx="24">
                  <c:v>309.57365343953711</c:v>
                </c:pt>
                <c:pt idx="25">
                  <c:v>282.42458851814621</c:v>
                </c:pt>
                <c:pt idx="26">
                  <c:v>146.16501613307412</c:v>
                </c:pt>
                <c:pt idx="27">
                  <c:v>99.884916755245314</c:v>
                </c:pt>
                <c:pt idx="28">
                  <c:v>183.39095380215775</c:v>
                </c:pt>
                <c:pt idx="29">
                  <c:v>96.741655448291993</c:v>
                </c:pt>
                <c:pt idx="30">
                  <c:v>38.726587240251447</c:v>
                </c:pt>
                <c:pt idx="31">
                  <c:v>36.065571101330363</c:v>
                </c:pt>
                <c:pt idx="32">
                  <c:v>-94.284584779438902</c:v>
                </c:pt>
                <c:pt idx="33">
                  <c:v>43.111995579095762</c:v>
                </c:pt>
                <c:pt idx="34">
                  <c:v>36.375835006464833</c:v>
                </c:pt>
                <c:pt idx="35">
                  <c:v>64.023510645458941</c:v>
                </c:pt>
                <c:pt idx="36">
                  <c:v>50.210165027554254</c:v>
                </c:pt>
                <c:pt idx="37">
                  <c:v>51.344394338366428</c:v>
                </c:pt>
                <c:pt idx="38">
                  <c:v>34.359451251359118</c:v>
                </c:pt>
                <c:pt idx="39">
                  <c:v>28.605242476911357</c:v>
                </c:pt>
                <c:pt idx="40">
                  <c:v>24.910859021369909</c:v>
                </c:pt>
                <c:pt idx="41">
                  <c:v>28.12798298627574</c:v>
                </c:pt>
                <c:pt idx="42">
                  <c:v>43.338080130038293</c:v>
                </c:pt>
                <c:pt idx="43">
                  <c:v>40.609022513012867</c:v>
                </c:pt>
                <c:pt idx="44">
                  <c:v>61.611375007883083</c:v>
                </c:pt>
                <c:pt idx="45">
                  <c:v>42.894878172190438</c:v>
                </c:pt>
                <c:pt idx="46">
                  <c:v>49.644412831954163</c:v>
                </c:pt>
                <c:pt idx="47">
                  <c:v>33.90307106579732</c:v>
                </c:pt>
                <c:pt idx="48">
                  <c:v>45.035971550173549</c:v>
                </c:pt>
                <c:pt idx="49">
                  <c:v>39.341741399860418</c:v>
                </c:pt>
                <c:pt idx="50">
                  <c:v>70.329421746738888</c:v>
                </c:pt>
                <c:pt idx="51">
                  <c:v>26.838788279036059</c:v>
                </c:pt>
                <c:pt idx="52">
                  <c:v>54.612829919783785</c:v>
                </c:pt>
                <c:pt idx="53">
                  <c:v>25.775740143344116</c:v>
                </c:pt>
                <c:pt idx="54">
                  <c:v>42.525710512784627</c:v>
                </c:pt>
                <c:pt idx="55">
                  <c:v>-36.306792992454881</c:v>
                </c:pt>
                <c:pt idx="56">
                  <c:v>-100.3188200514289</c:v>
                </c:pt>
                <c:pt idx="57">
                  <c:v>-114.96974048538874</c:v>
                </c:pt>
                <c:pt idx="58">
                  <c:v>19.930742268398653</c:v>
                </c:pt>
                <c:pt idx="59">
                  <c:v>-43.408355757908161</c:v>
                </c:pt>
                <c:pt idx="60">
                  <c:v>-67.82389641838796</c:v>
                </c:pt>
                <c:pt idx="61">
                  <c:v>-91.928931380835422</c:v>
                </c:pt>
                <c:pt idx="62">
                  <c:v>-117.437996264426</c:v>
                </c:pt>
                <c:pt idx="63">
                  <c:v>-40.631657775491128</c:v>
                </c:pt>
                <c:pt idx="64">
                  <c:v>68.591794811399893</c:v>
                </c:pt>
                <c:pt idx="65">
                  <c:v>43.818458616823442</c:v>
                </c:pt>
                <c:pt idx="66">
                  <c:v>65.695749919168264</c:v>
                </c:pt>
                <c:pt idx="67">
                  <c:v>-1.7091206588597387</c:v>
                </c:pt>
                <c:pt idx="68">
                  <c:v>70.329421746738888</c:v>
                </c:pt>
                <c:pt idx="69">
                  <c:v>70.329421746738888</c:v>
                </c:pt>
                <c:pt idx="70">
                  <c:v>70.329421746738888</c:v>
                </c:pt>
                <c:pt idx="71">
                  <c:v>59.05262032437075</c:v>
                </c:pt>
                <c:pt idx="72">
                  <c:v>55.790439426474052</c:v>
                </c:pt>
                <c:pt idx="73">
                  <c:v>41.370820625681702</c:v>
                </c:pt>
                <c:pt idx="74">
                  <c:v>35.29682011444897</c:v>
                </c:pt>
                <c:pt idx="75">
                  <c:v>31.293283131893872</c:v>
                </c:pt>
                <c:pt idx="76">
                  <c:v>32.181729744306779</c:v>
                </c:pt>
                <c:pt idx="77">
                  <c:v>48.255503257192601</c:v>
                </c:pt>
              </c:numCache>
            </c:numRef>
          </c:val>
        </c:ser>
        <c:dLbls/>
        <c:gapWidth val="50"/>
        <c:axId val="198758400"/>
        <c:axId val="198760320"/>
      </c:barChart>
      <c:catAx>
        <c:axId val="19875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760320"/>
        <c:crosses val="autoZero"/>
        <c:auto val="1"/>
        <c:lblAlgn val="ctr"/>
        <c:lblOffset val="100"/>
        <c:tickLblSkip val="3"/>
        <c:tickMarkSkip val="3"/>
      </c:catAx>
      <c:valAx>
        <c:axId val="198760320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8758400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1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282780410742493"/>
          <c:y val="8.3826965025488878E-2"/>
          <c:w val="0.79426689554800911"/>
          <c:h val="0.72636376324398344"/>
        </c:manualLayout>
      </c:layout>
      <c:barChart>
        <c:barDir val="col"/>
        <c:grouping val="clustered"/>
        <c:ser>
          <c:idx val="0"/>
          <c:order val="0"/>
          <c:tx>
            <c:v>Gas Case Nominal Cash Flow</c:v>
          </c:tx>
          <c:spPr>
            <a:solidFill>
              <a:srgbClr val="990033"/>
            </a:solidFill>
            <a:effectLst/>
            <a:scene3d>
              <a:camera prst="orthographicFront"/>
              <a:lightRig rig="soft" dir="b">
                <a:rot lat="0" lon="0" rev="9000000"/>
              </a:lightRig>
            </a:scene3d>
            <a:sp3d prstMaterial="matte">
              <a:contourClr>
                <a:srgbClr val="000000"/>
              </a:contourClr>
            </a:sp3d>
          </c:spPr>
          <c:cat>
            <c:numRef>
              <c:f>'Data for Graphs'!$A$9:$A$86</c:f>
              <c:numCache>
                <c:formatCode>General</c:formatCode>
                <c:ptCount val="7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  <c:pt idx="33">
                  <c:v>2046</c:v>
                </c:pt>
                <c:pt idx="34">
                  <c:v>2047</c:v>
                </c:pt>
                <c:pt idx="35">
                  <c:v>2048</c:v>
                </c:pt>
                <c:pt idx="36">
                  <c:v>2049</c:v>
                </c:pt>
                <c:pt idx="37">
                  <c:v>2050</c:v>
                </c:pt>
                <c:pt idx="38">
                  <c:v>2051</c:v>
                </c:pt>
                <c:pt idx="39">
                  <c:v>2052</c:v>
                </c:pt>
                <c:pt idx="40">
                  <c:v>2053</c:v>
                </c:pt>
                <c:pt idx="41">
                  <c:v>2054</c:v>
                </c:pt>
                <c:pt idx="42">
                  <c:v>2055</c:v>
                </c:pt>
                <c:pt idx="43">
                  <c:v>2056</c:v>
                </c:pt>
                <c:pt idx="44">
                  <c:v>2057</c:v>
                </c:pt>
                <c:pt idx="45">
                  <c:v>2058</c:v>
                </c:pt>
                <c:pt idx="46">
                  <c:v>2059</c:v>
                </c:pt>
                <c:pt idx="47">
                  <c:v>2060</c:v>
                </c:pt>
                <c:pt idx="48">
                  <c:v>2061</c:v>
                </c:pt>
                <c:pt idx="49">
                  <c:v>2062</c:v>
                </c:pt>
                <c:pt idx="50">
                  <c:v>2063</c:v>
                </c:pt>
                <c:pt idx="51">
                  <c:v>2064</c:v>
                </c:pt>
                <c:pt idx="52">
                  <c:v>2065</c:v>
                </c:pt>
                <c:pt idx="53">
                  <c:v>2066</c:v>
                </c:pt>
                <c:pt idx="54">
                  <c:v>2067</c:v>
                </c:pt>
                <c:pt idx="55">
                  <c:v>2068</c:v>
                </c:pt>
                <c:pt idx="56">
                  <c:v>2069</c:v>
                </c:pt>
                <c:pt idx="57">
                  <c:v>2070</c:v>
                </c:pt>
                <c:pt idx="58">
                  <c:v>2071</c:v>
                </c:pt>
                <c:pt idx="59">
                  <c:v>2072</c:v>
                </c:pt>
                <c:pt idx="60">
                  <c:v>2073</c:v>
                </c:pt>
                <c:pt idx="61">
                  <c:v>2074</c:v>
                </c:pt>
                <c:pt idx="62">
                  <c:v>2075</c:v>
                </c:pt>
                <c:pt idx="63">
                  <c:v>2076</c:v>
                </c:pt>
                <c:pt idx="64">
                  <c:v>2077</c:v>
                </c:pt>
                <c:pt idx="65">
                  <c:v>2078</c:v>
                </c:pt>
                <c:pt idx="66">
                  <c:v>2079</c:v>
                </c:pt>
                <c:pt idx="67">
                  <c:v>2080</c:v>
                </c:pt>
                <c:pt idx="68">
                  <c:v>2081</c:v>
                </c:pt>
                <c:pt idx="69">
                  <c:v>2082</c:v>
                </c:pt>
                <c:pt idx="70">
                  <c:v>2083</c:v>
                </c:pt>
                <c:pt idx="71">
                  <c:v>2084</c:v>
                </c:pt>
                <c:pt idx="72">
                  <c:v>2085</c:v>
                </c:pt>
                <c:pt idx="73">
                  <c:v>2086</c:v>
                </c:pt>
                <c:pt idx="74">
                  <c:v>2087</c:v>
                </c:pt>
                <c:pt idx="75">
                  <c:v>2088</c:v>
                </c:pt>
                <c:pt idx="76">
                  <c:v>2089</c:v>
                </c:pt>
                <c:pt idx="77">
                  <c:v>2090</c:v>
                </c:pt>
              </c:numCache>
            </c:numRef>
          </c:cat>
          <c:val>
            <c:numRef>
              <c:f>'Data for Graphs'!$C$9:$C$86</c:f>
              <c:numCache>
                <c:formatCode>_-"$"* #,##0.00_-;\-"$"* #,##0.00_-;_-"$"* "-"??_-;_-@_-</c:formatCode>
                <c:ptCount val="78"/>
                <c:pt idx="0">
                  <c:v>0</c:v>
                </c:pt>
                <c:pt idx="1">
                  <c:v>19.111703342450397</c:v>
                </c:pt>
                <c:pt idx="2">
                  <c:v>108.03081517958957</c:v>
                </c:pt>
                <c:pt idx="3">
                  <c:v>116.21631511094743</c:v>
                </c:pt>
                <c:pt idx="4">
                  <c:v>133.71661800891252</c:v>
                </c:pt>
                <c:pt idx="5">
                  <c:v>120.52220479891139</c:v>
                </c:pt>
                <c:pt idx="6">
                  <c:v>115.48161911330259</c:v>
                </c:pt>
                <c:pt idx="7">
                  <c:v>52.364918068429958</c:v>
                </c:pt>
                <c:pt idx="8">
                  <c:v>10.890460709078923</c:v>
                </c:pt>
                <c:pt idx="9">
                  <c:v>92.019078657673433</c:v>
                </c:pt>
                <c:pt idx="10">
                  <c:v>6.9301588031925689</c:v>
                </c:pt>
                <c:pt idx="11">
                  <c:v>-113.70924957220909</c:v>
                </c:pt>
                <c:pt idx="12">
                  <c:v>-9.5935638290236032</c:v>
                </c:pt>
                <c:pt idx="13">
                  <c:v>-88.442061119250326</c:v>
                </c:pt>
                <c:pt idx="14">
                  <c:v>-142.52590950438318</c:v>
                </c:pt>
                <c:pt idx="15">
                  <c:v>-251.80196872615716</c:v>
                </c:pt>
                <c:pt idx="16">
                  <c:v>-333.0387527789515</c:v>
                </c:pt>
                <c:pt idx="17">
                  <c:v>-199.78087336935187</c:v>
                </c:pt>
                <c:pt idx="18">
                  <c:v>-132.09132341622868</c:v>
                </c:pt>
                <c:pt idx="19">
                  <c:v>-238.45481462840223</c:v>
                </c:pt>
                <c:pt idx="20">
                  <c:v>-365.23659921927754</c:v>
                </c:pt>
                <c:pt idx="21">
                  <c:v>-412.82828044086881</c:v>
                </c:pt>
                <c:pt idx="22">
                  <c:v>-491.06334212702552</c:v>
                </c:pt>
                <c:pt idx="23">
                  <c:v>-369.19989090105673</c:v>
                </c:pt>
                <c:pt idx="24">
                  <c:v>-475.15847901500189</c:v>
                </c:pt>
                <c:pt idx="25">
                  <c:v>-573.68607988796032</c:v>
                </c:pt>
                <c:pt idx="26">
                  <c:v>-461.92676478598912</c:v>
                </c:pt>
                <c:pt idx="27">
                  <c:v>-406.57174703849267</c:v>
                </c:pt>
                <c:pt idx="28">
                  <c:v>-609.44982020891871</c:v>
                </c:pt>
                <c:pt idx="29">
                  <c:v>-715.71343989832098</c:v>
                </c:pt>
                <c:pt idx="30">
                  <c:v>-652.87256433740686</c:v>
                </c:pt>
                <c:pt idx="31">
                  <c:v>-532.47769760217079</c:v>
                </c:pt>
                <c:pt idx="32">
                  <c:v>-607.31507672900648</c:v>
                </c:pt>
                <c:pt idx="33">
                  <c:v>-657.44484636517939</c:v>
                </c:pt>
                <c:pt idx="34">
                  <c:v>-650.46318847610655</c:v>
                </c:pt>
                <c:pt idx="35">
                  <c:v>-609.04149803563291</c:v>
                </c:pt>
                <c:pt idx="36">
                  <c:v>-618.91269692526203</c:v>
                </c:pt>
                <c:pt idx="37">
                  <c:v>-690.14258411549235</c:v>
                </c:pt>
                <c:pt idx="38">
                  <c:v>-716.20010510074985</c:v>
                </c:pt>
                <c:pt idx="39">
                  <c:v>-633.68123174322204</c:v>
                </c:pt>
                <c:pt idx="40">
                  <c:v>-681.35713978131753</c:v>
                </c:pt>
                <c:pt idx="41">
                  <c:v>-707.80136740637977</c:v>
                </c:pt>
                <c:pt idx="42">
                  <c:v>-624.03851171812801</c:v>
                </c:pt>
                <c:pt idx="43">
                  <c:v>-691.72653075107542</c:v>
                </c:pt>
                <c:pt idx="44">
                  <c:v>-709.2899123919766</c:v>
                </c:pt>
                <c:pt idx="45">
                  <c:v>-777.06403931936802</c:v>
                </c:pt>
                <c:pt idx="46">
                  <c:v>-884.61448497489801</c:v>
                </c:pt>
                <c:pt idx="47">
                  <c:v>-707.92820669204309</c:v>
                </c:pt>
                <c:pt idx="48">
                  <c:v>-616.33002905543242</c:v>
                </c:pt>
                <c:pt idx="49">
                  <c:v>-684.67636322380679</c:v>
                </c:pt>
                <c:pt idx="50">
                  <c:v>-712.33466065417952</c:v>
                </c:pt>
                <c:pt idx="51">
                  <c:v>-782.16759675896196</c:v>
                </c:pt>
                <c:pt idx="52">
                  <c:v>-845.79267536733914</c:v>
                </c:pt>
                <c:pt idx="53">
                  <c:v>-710.93158972655465</c:v>
                </c:pt>
                <c:pt idx="54">
                  <c:v>-776.36572927663997</c:v>
                </c:pt>
                <c:pt idx="55">
                  <c:v>-886.04956684079389</c:v>
                </c:pt>
                <c:pt idx="56">
                  <c:v>-712.46732320490605</c:v>
                </c:pt>
                <c:pt idx="57">
                  <c:v>-616.66382018436616</c:v>
                </c:pt>
                <c:pt idx="58">
                  <c:v>-772.09475763982505</c:v>
                </c:pt>
                <c:pt idx="59">
                  <c:v>-844.59446902896832</c:v>
                </c:pt>
                <c:pt idx="60">
                  <c:v>-714.55104126327626</c:v>
                </c:pt>
                <c:pt idx="61">
                  <c:v>-635.08610940883636</c:v>
                </c:pt>
                <c:pt idx="62">
                  <c:v>-644.5498929042451</c:v>
                </c:pt>
                <c:pt idx="63">
                  <c:v>-657.53116215234741</c:v>
                </c:pt>
                <c:pt idx="64">
                  <c:v>-616.41261643053519</c:v>
                </c:pt>
                <c:pt idx="65">
                  <c:v>-655.1670627392225</c:v>
                </c:pt>
                <c:pt idx="66">
                  <c:v>-609.0595668841969</c:v>
                </c:pt>
                <c:pt idx="67">
                  <c:v>-680.28343112490586</c:v>
                </c:pt>
                <c:pt idx="68">
                  <c:v>-706.3349291606421</c:v>
                </c:pt>
                <c:pt idx="69">
                  <c:v>-623.81605580311418</c:v>
                </c:pt>
                <c:pt idx="70">
                  <c:v>-696.72630506632606</c:v>
                </c:pt>
                <c:pt idx="71">
                  <c:v>-717.66654334648752</c:v>
                </c:pt>
                <c:pt idx="72">
                  <c:v>-633.90368765823587</c:v>
                </c:pt>
                <c:pt idx="73">
                  <c:v>-692.31221067004606</c:v>
                </c:pt>
                <c:pt idx="74">
                  <c:v>-719.15508833208446</c:v>
                </c:pt>
                <c:pt idx="75">
                  <c:v>-624.26432118386765</c:v>
                </c:pt>
                <c:pt idx="76">
                  <c:v>-609.0595668841969</c:v>
                </c:pt>
                <c:pt idx="77">
                  <c:v>-609.0595668841969</c:v>
                </c:pt>
              </c:numCache>
            </c:numRef>
          </c:val>
        </c:ser>
        <c:dLbls/>
        <c:gapWidth val="50"/>
        <c:axId val="199223168"/>
        <c:axId val="199495680"/>
      </c:barChart>
      <c:catAx>
        <c:axId val="19922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9037193218146313"/>
              <c:y val="0.91412422671112892"/>
            </c:manualLayout>
          </c:layout>
        </c:title>
        <c:numFmt formatCode="General" sourceLinked="1"/>
        <c:tickLblPos val="low"/>
        <c:txPr>
          <a:bodyPr rot="-5400000"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9495680"/>
        <c:crosses val="autoZero"/>
        <c:auto val="1"/>
        <c:lblAlgn val="ctr"/>
        <c:lblOffset val="100"/>
        <c:tickLblSkip val="3"/>
        <c:tickMarkSkip val="3"/>
      </c:catAx>
      <c:valAx>
        <c:axId val="199495680"/>
        <c:scaling>
          <c:orientation val="minMax"/>
          <c:max val="1500"/>
          <c:min val="-1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$Millions</a:t>
                </a:r>
              </a:p>
            </c:rich>
          </c:tx>
        </c:title>
        <c:numFmt formatCode="&quot;$&quot;#,##0" sourceLinked="0"/>
        <c:tickLblPos val="nextTo"/>
        <c:txPr>
          <a:bodyPr/>
          <a:lstStyle/>
          <a:p>
            <a:pPr>
              <a:defRPr sz="1200">
                <a:latin typeface="Arial Narrow" panose="020B0606020202030204" pitchFamily="34" charset="0"/>
              </a:defRPr>
            </a:pPr>
            <a:endParaRPr lang="en-US"/>
          </a:p>
        </c:txPr>
        <c:crossAx val="199223168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</c:chart>
  <c:spPr>
    <a:solidFill>
      <a:sysClr val="window" lastClr="FFFFFF"/>
    </a:solidFill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180975</xdr:rowOff>
    </xdr:from>
    <xdr:to>
      <xdr:col>7</xdr:col>
      <xdr:colOff>476250</xdr:colOff>
      <xdr:row>33</xdr:row>
      <xdr:rowOff>142875</xdr:rowOff>
    </xdr:to>
    <xdr:sp macro="" textlink="">
      <xdr:nvSpPr>
        <xdr:cNvPr id="2" name="TextBox 1"/>
        <xdr:cNvSpPr txBox="1"/>
      </xdr:nvSpPr>
      <xdr:spPr>
        <a:xfrm>
          <a:off x="457200" y="371475"/>
          <a:ext cx="4286250" cy="6057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Capra Associates</a:t>
          </a:r>
          <a:endParaRPr lang="en-US">
            <a:effectLst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Technical Appendix 9A: Economic Analysis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Workbook Name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“3- Cash Flows and Cumulative Incremental CF for P 4, 5, 6 and 14.xlsx”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the data used to create multiple figures presented in Technical Appendix 9A.</a:t>
          </a:r>
          <a:endParaRPr lang="en-US">
            <a:effectLst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US">
            <a:effectLst/>
          </a:endParaRPr>
        </a:p>
        <a:p>
          <a:r>
            <a:rPr lang="en-US" sz="1100"/>
            <a:t>The "Data for Graphs" worksheet</a:t>
          </a:r>
          <a:r>
            <a:rPr lang="en-US" sz="1100" baseline="0"/>
            <a:t> contains all final data and calculations used to create the figures.  </a:t>
          </a:r>
          <a:r>
            <a:rPr lang="en-US" sz="1100"/>
            <a:t>The source</a:t>
          </a:r>
          <a:r>
            <a:rPr lang="en-US" sz="1100" baseline="0"/>
            <a:t> data for the calculations is the economic cash flow data provided in the attachment to Manitoba Hydro's response to CAC/MH I-115.  These data are included in the worksheets with names beginning 001, 003, 005, 007, and 009.</a:t>
          </a:r>
        </a:p>
        <a:p>
          <a:endParaRPr lang="en-US" sz="1100" baseline="0"/>
        </a:p>
        <a:p>
          <a:r>
            <a:rPr lang="en-US" sz="1100" baseline="0"/>
            <a:t>These data were used to calculate the cumulative present value (CPV) by plan and by year, as well as the 78 year net present value (NPV).</a:t>
          </a:r>
        </a:p>
        <a:p>
          <a:endParaRPr lang="en-US" sz="1100" baseline="0"/>
        </a:p>
        <a:p>
          <a:r>
            <a:rPr lang="en-US" sz="1100" baseline="0"/>
            <a:t> The worksheet titled "TA-9A Figures" provides a directory of appendix figures derived from this worksheet.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28575</xdr:rowOff>
    </xdr:from>
    <xdr:to>
      <xdr:col>12</xdr:col>
      <xdr:colOff>485775</xdr:colOff>
      <xdr:row>28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0.26324</cdr:x>
      <cdr:y>0.10678</cdr:y>
    </cdr:from>
    <cdr:to>
      <cdr:x>0.32804</cdr:x>
      <cdr:y>0.14749</cdr:y>
    </cdr:to>
    <cdr:sp macro="" textlink="">
      <cdr:nvSpPr>
        <cdr:cNvPr id="4" name="TextBox 2"/>
        <cdr:cNvSpPr txBox="1"/>
      </cdr:nvSpPr>
      <cdr:spPr>
        <a:xfrm xmlns:a="http://schemas.openxmlformats.org/drawingml/2006/main">
          <a:off x="2051020" y="574657"/>
          <a:ext cx="504886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2033</a:t>
          </a:r>
        </a:p>
      </cdr:txBody>
    </cdr:sp>
  </cdr:relSizeAnchor>
  <cdr:relSizeAnchor xmlns:cdr="http://schemas.openxmlformats.org/drawingml/2006/chartDrawing">
    <cdr:from>
      <cdr:x>0.41361</cdr:x>
      <cdr:y>0.10678</cdr:y>
    </cdr:from>
    <cdr:to>
      <cdr:x>0.4784</cdr:x>
      <cdr:y>0.14749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3222639" y="574657"/>
          <a:ext cx="504808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2048</a:t>
          </a:r>
        </a:p>
      </cdr:txBody>
    </cdr:sp>
  </cdr:relSizeAnchor>
  <cdr:relSizeAnchor xmlns:cdr="http://schemas.openxmlformats.org/drawingml/2006/chartDrawing">
    <cdr:from>
      <cdr:x>0.56154</cdr:x>
      <cdr:y>0.10678</cdr:y>
    </cdr:from>
    <cdr:to>
      <cdr:x>0.62633</cdr:x>
      <cdr:y>0.14749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4375188" y="574658"/>
          <a:ext cx="504808" cy="219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2062</a:t>
          </a:r>
        </a:p>
      </cdr:txBody>
    </cdr:sp>
  </cdr:relSizeAnchor>
  <cdr:relSizeAnchor xmlns:cdr="http://schemas.openxmlformats.org/drawingml/2006/chartDrawing">
    <cdr:from>
      <cdr:x>0.26324</cdr:x>
      <cdr:y>0.10678</cdr:y>
    </cdr:from>
    <cdr:to>
      <cdr:x>0.32804</cdr:x>
      <cdr:y>0.14749</cdr:y>
    </cdr:to>
    <cdr:sp macro="" textlink="">
      <cdr:nvSpPr>
        <cdr:cNvPr id="13" name="TextBox 2"/>
        <cdr:cNvSpPr txBox="1"/>
      </cdr:nvSpPr>
      <cdr:spPr>
        <a:xfrm xmlns:a="http://schemas.openxmlformats.org/drawingml/2006/main">
          <a:off x="2051020" y="574657"/>
          <a:ext cx="504886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2033</a:t>
          </a:r>
        </a:p>
      </cdr:txBody>
    </cdr:sp>
  </cdr:relSizeAnchor>
  <cdr:relSizeAnchor xmlns:cdr="http://schemas.openxmlformats.org/drawingml/2006/chartDrawing">
    <cdr:from>
      <cdr:x>0.41361</cdr:x>
      <cdr:y>0.10678</cdr:y>
    </cdr:from>
    <cdr:to>
      <cdr:x>0.4784</cdr:x>
      <cdr:y>0.14749</cdr:y>
    </cdr:to>
    <cdr:sp macro="" textlink="">
      <cdr:nvSpPr>
        <cdr:cNvPr id="14" name="TextBox 3"/>
        <cdr:cNvSpPr txBox="1"/>
      </cdr:nvSpPr>
      <cdr:spPr>
        <a:xfrm xmlns:a="http://schemas.openxmlformats.org/drawingml/2006/main">
          <a:off x="3222639" y="574657"/>
          <a:ext cx="504808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2048</a:t>
          </a:r>
        </a:p>
      </cdr:txBody>
    </cdr:sp>
  </cdr:relSizeAnchor>
  <cdr:relSizeAnchor xmlns:cdr="http://schemas.openxmlformats.org/drawingml/2006/chartDrawing">
    <cdr:from>
      <cdr:x>0.56154</cdr:x>
      <cdr:y>0.10678</cdr:y>
    </cdr:from>
    <cdr:to>
      <cdr:x>0.62633</cdr:x>
      <cdr:y>0.14749</cdr:y>
    </cdr:to>
    <cdr:sp macro="" textlink="">
      <cdr:nvSpPr>
        <cdr:cNvPr id="15" name="TextBox 3"/>
        <cdr:cNvSpPr txBox="1"/>
      </cdr:nvSpPr>
      <cdr:spPr>
        <a:xfrm xmlns:a="http://schemas.openxmlformats.org/drawingml/2006/main">
          <a:off x="4375188" y="574658"/>
          <a:ext cx="504808" cy="219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2062</a:t>
          </a:r>
        </a:p>
      </cdr:txBody>
    </cdr:sp>
  </cdr:relSizeAnchor>
  <cdr:relSizeAnchor xmlns:cdr="http://schemas.openxmlformats.org/drawingml/2006/chartDrawing">
    <cdr:from>
      <cdr:x>0.26324</cdr:x>
      <cdr:y>0.10678</cdr:y>
    </cdr:from>
    <cdr:to>
      <cdr:x>0.32804</cdr:x>
      <cdr:y>0.14749</cdr:y>
    </cdr:to>
    <cdr:sp macro="" textlink="">
      <cdr:nvSpPr>
        <cdr:cNvPr id="20" name="TextBox 2"/>
        <cdr:cNvSpPr txBox="1"/>
      </cdr:nvSpPr>
      <cdr:spPr>
        <a:xfrm xmlns:a="http://schemas.openxmlformats.org/drawingml/2006/main">
          <a:off x="2051020" y="574657"/>
          <a:ext cx="504886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2033</a:t>
          </a:r>
        </a:p>
      </cdr:txBody>
    </cdr:sp>
  </cdr:relSizeAnchor>
  <cdr:relSizeAnchor xmlns:cdr="http://schemas.openxmlformats.org/drawingml/2006/chartDrawing">
    <cdr:from>
      <cdr:x>0.41361</cdr:x>
      <cdr:y>0.10678</cdr:y>
    </cdr:from>
    <cdr:to>
      <cdr:x>0.4784</cdr:x>
      <cdr:y>0.14749</cdr:y>
    </cdr:to>
    <cdr:sp macro="" textlink="">
      <cdr:nvSpPr>
        <cdr:cNvPr id="21" name="TextBox 3"/>
        <cdr:cNvSpPr txBox="1"/>
      </cdr:nvSpPr>
      <cdr:spPr>
        <a:xfrm xmlns:a="http://schemas.openxmlformats.org/drawingml/2006/main">
          <a:off x="3222639" y="574657"/>
          <a:ext cx="504808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2048</a:t>
          </a:r>
        </a:p>
      </cdr:txBody>
    </cdr:sp>
  </cdr:relSizeAnchor>
  <cdr:relSizeAnchor xmlns:cdr="http://schemas.openxmlformats.org/drawingml/2006/chartDrawing">
    <cdr:from>
      <cdr:x>0.56154</cdr:x>
      <cdr:y>0.10678</cdr:y>
    </cdr:from>
    <cdr:to>
      <cdr:x>0.62633</cdr:x>
      <cdr:y>0.14749</cdr:y>
    </cdr:to>
    <cdr:sp macro="" textlink="">
      <cdr:nvSpPr>
        <cdr:cNvPr id="22" name="TextBox 3"/>
        <cdr:cNvSpPr txBox="1"/>
      </cdr:nvSpPr>
      <cdr:spPr>
        <a:xfrm xmlns:a="http://schemas.openxmlformats.org/drawingml/2006/main">
          <a:off x="4375188" y="574658"/>
          <a:ext cx="504808" cy="219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/>
            <a:t>2062</a:t>
          </a:r>
        </a:p>
      </cdr:txBody>
    </cdr:sp>
  </cdr:relSizeAnchor>
  <cdr:relSizeAnchor xmlns:cdr="http://schemas.openxmlformats.org/drawingml/2006/chartDrawing">
    <cdr:from>
      <cdr:x>0.88977</cdr:x>
      <cdr:y>0.06608</cdr:y>
    </cdr:from>
    <cdr:to>
      <cdr:x>0.94845</cdr:x>
      <cdr:y>0.10006</cdr:y>
    </cdr:to>
    <cdr:sp macro="" textlink="">
      <cdr:nvSpPr>
        <cdr:cNvPr id="23" name="TextBox 3"/>
        <cdr:cNvSpPr txBox="1"/>
      </cdr:nvSpPr>
      <cdr:spPr>
        <a:xfrm xmlns:a="http://schemas.openxmlformats.org/drawingml/2006/main">
          <a:off x="6932560" y="355618"/>
          <a:ext cx="457202" cy="182868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1,696</a:t>
          </a:r>
        </a:p>
      </cdr:txBody>
    </cdr:sp>
  </cdr:relSizeAnchor>
  <cdr:relSizeAnchor xmlns:cdr="http://schemas.openxmlformats.org/drawingml/2006/chartDrawing">
    <cdr:from>
      <cdr:x>0.88977</cdr:x>
      <cdr:y>0.15281</cdr:y>
    </cdr:from>
    <cdr:to>
      <cdr:x>0.94845</cdr:x>
      <cdr:y>0.18679</cdr:y>
    </cdr:to>
    <cdr:sp macro="" textlink="">
      <cdr:nvSpPr>
        <cdr:cNvPr id="24" name="TextBox 3"/>
        <cdr:cNvSpPr txBox="1"/>
      </cdr:nvSpPr>
      <cdr:spPr>
        <a:xfrm xmlns:a="http://schemas.openxmlformats.org/drawingml/2006/main">
          <a:off x="6932560" y="822367"/>
          <a:ext cx="457202" cy="182867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1,097</a:t>
          </a:r>
        </a:p>
      </cdr:txBody>
    </cdr:sp>
  </cdr:relSizeAnchor>
  <cdr:relSizeAnchor xmlns:cdr="http://schemas.openxmlformats.org/drawingml/2006/chartDrawing">
    <cdr:from>
      <cdr:x>0.88977</cdr:x>
      <cdr:y>0.19528</cdr:y>
    </cdr:from>
    <cdr:to>
      <cdr:x>0.94845</cdr:x>
      <cdr:y>0.22926</cdr:y>
    </cdr:to>
    <cdr:sp macro="" textlink="">
      <cdr:nvSpPr>
        <cdr:cNvPr id="25" name="TextBox 3"/>
        <cdr:cNvSpPr txBox="1"/>
      </cdr:nvSpPr>
      <cdr:spPr>
        <a:xfrm xmlns:a="http://schemas.openxmlformats.org/drawingml/2006/main">
          <a:off x="6932560" y="1050924"/>
          <a:ext cx="457202" cy="182868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1,091</a:t>
          </a:r>
        </a:p>
      </cdr:txBody>
    </cdr:sp>
  </cdr:relSizeAnchor>
  <cdr:relSizeAnchor xmlns:cdr="http://schemas.openxmlformats.org/drawingml/2006/chartDrawing">
    <cdr:from>
      <cdr:x>0.88977</cdr:x>
      <cdr:y>0.11032</cdr:y>
    </cdr:from>
    <cdr:to>
      <cdr:x>0.94845</cdr:x>
      <cdr:y>0.14431</cdr:y>
    </cdr:to>
    <cdr:sp macro="" textlink="">
      <cdr:nvSpPr>
        <cdr:cNvPr id="26" name="TextBox 3"/>
        <cdr:cNvSpPr txBox="1"/>
      </cdr:nvSpPr>
      <cdr:spPr>
        <a:xfrm xmlns:a="http://schemas.openxmlformats.org/drawingml/2006/main">
          <a:off x="6932560" y="593701"/>
          <a:ext cx="457202" cy="182922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1,346</a:t>
          </a:r>
        </a:p>
      </cdr:txBody>
    </cdr:sp>
  </cdr:relSizeAnchor>
  <cdr:relSizeAnchor xmlns:cdr="http://schemas.openxmlformats.org/drawingml/2006/chartDrawing">
    <cdr:from>
      <cdr:x>0.26324</cdr:x>
      <cdr:y>0.10678</cdr:y>
    </cdr:from>
    <cdr:to>
      <cdr:x>0.32804</cdr:x>
      <cdr:y>0.14749</cdr:y>
    </cdr:to>
    <cdr:sp macro="" textlink="">
      <cdr:nvSpPr>
        <cdr:cNvPr id="27" name="TextBox 2"/>
        <cdr:cNvSpPr txBox="1"/>
      </cdr:nvSpPr>
      <cdr:spPr>
        <a:xfrm xmlns:a="http://schemas.openxmlformats.org/drawingml/2006/main">
          <a:off x="2051020" y="574657"/>
          <a:ext cx="504886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2033</a:t>
          </a:r>
        </a:p>
      </cdr:txBody>
    </cdr:sp>
  </cdr:relSizeAnchor>
  <cdr:relSizeAnchor xmlns:cdr="http://schemas.openxmlformats.org/drawingml/2006/chartDrawing">
    <cdr:from>
      <cdr:x>0.41361</cdr:x>
      <cdr:y>0.10678</cdr:y>
    </cdr:from>
    <cdr:to>
      <cdr:x>0.4784</cdr:x>
      <cdr:y>0.14749</cdr:y>
    </cdr:to>
    <cdr:sp macro="" textlink="">
      <cdr:nvSpPr>
        <cdr:cNvPr id="28" name="TextBox 3"/>
        <cdr:cNvSpPr txBox="1"/>
      </cdr:nvSpPr>
      <cdr:spPr>
        <a:xfrm xmlns:a="http://schemas.openxmlformats.org/drawingml/2006/main">
          <a:off x="3222639" y="574657"/>
          <a:ext cx="504808" cy="219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2048</a:t>
          </a:r>
        </a:p>
      </cdr:txBody>
    </cdr:sp>
  </cdr:relSizeAnchor>
  <cdr:relSizeAnchor xmlns:cdr="http://schemas.openxmlformats.org/drawingml/2006/chartDrawing">
    <cdr:from>
      <cdr:x>0.56154</cdr:x>
      <cdr:y>0.10678</cdr:y>
    </cdr:from>
    <cdr:to>
      <cdr:x>0.62633</cdr:x>
      <cdr:y>0.14749</cdr:y>
    </cdr:to>
    <cdr:sp macro="" textlink="">
      <cdr:nvSpPr>
        <cdr:cNvPr id="29" name="TextBox 3"/>
        <cdr:cNvSpPr txBox="1"/>
      </cdr:nvSpPr>
      <cdr:spPr>
        <a:xfrm xmlns:a="http://schemas.openxmlformats.org/drawingml/2006/main">
          <a:off x="4375188" y="574658"/>
          <a:ext cx="504808" cy="219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12700" cmpd="sng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/>
            <a:t>2062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476250</xdr:colOff>
      <xdr:row>28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0.49389</cdr:x>
      <cdr:y>0.40472</cdr:y>
    </cdr:from>
    <cdr:to>
      <cdr:x>0.76528</cdr:x>
      <cdr:y>0.58938</cdr:y>
    </cdr:to>
    <cdr:grpSp>
      <cdr:nvGrpSpPr>
        <cdr:cNvPr id="8" name="Group 7"/>
        <cdr:cNvGrpSpPr/>
      </cdr:nvGrpSpPr>
      <cdr:grpSpPr>
        <a:xfrm xmlns:a="http://schemas.openxmlformats.org/drawingml/2006/main">
          <a:off x="3848119" y="2178051"/>
          <a:ext cx="2114522" cy="993771"/>
          <a:chOff x="3848100" y="2178050"/>
          <a:chExt cx="1962148" cy="1381125"/>
        </a:xfrm>
      </cdr:grpSpPr>
      <cdr:sp macro="" textlink="">
        <cdr:nvSpPr>
          <cdr:cNvPr id="7" name="TextBox 1"/>
          <cdr:cNvSpPr txBox="1"/>
        </cdr:nvSpPr>
        <cdr:spPr>
          <a:xfrm xmlns:a="http://schemas.openxmlformats.org/drawingml/2006/main">
            <a:off x="4676775" y="2178050"/>
            <a:ext cx="1133473" cy="13811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>
            <a:solidFill>
              <a:sysClr val="windowText" lastClr="000000"/>
            </a:solidFill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1200" b="1"/>
              <a:t>Break Even Year</a:t>
            </a:r>
          </a:p>
          <a:p xmlns:a="http://schemas.openxmlformats.org/drawingml/2006/main">
            <a:pPr algn="ctr"/>
            <a:r>
              <a:rPr lang="en-US" sz="1200" b="0"/>
              <a:t>2043</a:t>
            </a:r>
          </a:p>
          <a:p xmlns:a="http://schemas.openxmlformats.org/drawingml/2006/main">
            <a:pPr algn="ctr"/>
            <a:r>
              <a:rPr lang="en-US" sz="1200" b="0"/>
              <a:t>2044</a:t>
            </a:r>
          </a:p>
          <a:p xmlns:a="http://schemas.openxmlformats.org/drawingml/2006/main">
            <a:pPr algn="ctr"/>
            <a:r>
              <a:rPr lang="en-US" sz="1200" b="0"/>
              <a:t>2048</a:t>
            </a:r>
          </a:p>
          <a:p xmlns:a="http://schemas.openxmlformats.org/drawingml/2006/main">
            <a:pPr algn="ctr"/>
            <a:r>
              <a:rPr lang="en-US" sz="1200" b="0"/>
              <a:t>2054</a:t>
            </a:r>
          </a:p>
        </cdr:txBody>
      </cdr:sp>
      <cdr:sp macro="" textlink="">
        <cdr:nvSpPr>
          <cdr:cNvPr id="4" name="TextBox 3"/>
          <cdr:cNvSpPr txBox="1"/>
        </cdr:nvSpPr>
        <cdr:spPr>
          <a:xfrm xmlns:a="http://schemas.openxmlformats.org/drawingml/2006/main">
            <a:off x="3848100" y="2178050"/>
            <a:ext cx="771525" cy="138112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>
              <a:lumMod val="85000"/>
            </a:schemeClr>
          </a:solidFill>
          <a:ln xmlns:a="http://schemas.openxmlformats.org/drawingml/2006/main">
            <a:solidFill>
              <a:sysClr val="windowText" lastClr="000000"/>
            </a:solidFill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pPr algn="l"/>
            <a:r>
              <a:rPr lang="en-US" sz="1200" b="1"/>
              <a:t>Plan </a:t>
            </a:r>
          </a:p>
          <a:p xmlns:a="http://schemas.openxmlformats.org/drawingml/2006/main">
            <a:pPr algn="l"/>
            <a:r>
              <a:rPr lang="en-US" sz="1200" b="0"/>
              <a:t>Plan 4</a:t>
            </a:r>
          </a:p>
          <a:p xmlns:a="http://schemas.openxmlformats.org/drawingml/2006/main">
            <a:pPr algn="l"/>
            <a:r>
              <a:rPr lang="en-US" sz="1200" b="0"/>
              <a:t>Plan 5</a:t>
            </a:r>
          </a:p>
          <a:p xmlns:a="http://schemas.openxmlformats.org/drawingml/2006/main">
            <a:pPr algn="l"/>
            <a:r>
              <a:rPr lang="en-US" sz="1200" b="0"/>
              <a:t>Plan 6</a:t>
            </a:r>
          </a:p>
          <a:p xmlns:a="http://schemas.openxmlformats.org/drawingml/2006/main">
            <a:pPr algn="l"/>
            <a:r>
              <a:rPr lang="en-US" sz="1200" b="0"/>
              <a:t>Preferred</a:t>
            </a:r>
          </a:p>
        </cdr:txBody>
      </cdr:sp>
    </cdr:grpSp>
  </cdr:relSizeAnchor>
  <cdr:relSizeAnchor xmlns:cdr="http://schemas.openxmlformats.org/drawingml/2006/chartDrawing">
    <cdr:from>
      <cdr:x>0.8861</cdr:x>
      <cdr:y>0.06785</cdr:y>
    </cdr:from>
    <cdr:to>
      <cdr:x>0.94478</cdr:x>
      <cdr:y>0.10183</cdr:y>
    </cdr:to>
    <cdr:sp macro="" textlink="">
      <cdr:nvSpPr>
        <cdr:cNvPr id="50" name="TextBox 3"/>
        <cdr:cNvSpPr txBox="1"/>
      </cdr:nvSpPr>
      <cdr:spPr>
        <a:xfrm xmlns:a="http://schemas.openxmlformats.org/drawingml/2006/main">
          <a:off x="6903985" y="365142"/>
          <a:ext cx="457202" cy="182868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1,696</a:t>
          </a:r>
        </a:p>
      </cdr:txBody>
    </cdr:sp>
  </cdr:relSizeAnchor>
  <cdr:relSizeAnchor xmlns:cdr="http://schemas.openxmlformats.org/drawingml/2006/chartDrawing">
    <cdr:from>
      <cdr:x>0.8861</cdr:x>
      <cdr:y>0.15812</cdr:y>
    </cdr:from>
    <cdr:to>
      <cdr:x>0.94478</cdr:x>
      <cdr:y>0.1921</cdr:y>
    </cdr:to>
    <cdr:sp macro="" textlink="">
      <cdr:nvSpPr>
        <cdr:cNvPr id="55" name="TextBox 3"/>
        <cdr:cNvSpPr txBox="1"/>
      </cdr:nvSpPr>
      <cdr:spPr>
        <a:xfrm xmlns:a="http://schemas.openxmlformats.org/drawingml/2006/main">
          <a:off x="6903985" y="850942"/>
          <a:ext cx="457202" cy="182867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4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4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1,097</a:t>
          </a:r>
        </a:p>
      </cdr:txBody>
    </cdr:sp>
  </cdr:relSizeAnchor>
  <cdr:relSizeAnchor xmlns:cdr="http://schemas.openxmlformats.org/drawingml/2006/chartDrawing">
    <cdr:from>
      <cdr:x>0.8861</cdr:x>
      <cdr:y>0.20059</cdr:y>
    </cdr:from>
    <cdr:to>
      <cdr:x>0.94478</cdr:x>
      <cdr:y>0.23457</cdr:y>
    </cdr:to>
    <cdr:sp macro="" textlink="">
      <cdr:nvSpPr>
        <cdr:cNvPr id="56" name="TextBox 3"/>
        <cdr:cNvSpPr txBox="1"/>
      </cdr:nvSpPr>
      <cdr:spPr>
        <a:xfrm xmlns:a="http://schemas.openxmlformats.org/drawingml/2006/main">
          <a:off x="6903985" y="1079499"/>
          <a:ext cx="457202" cy="182868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1,091</a:t>
          </a:r>
        </a:p>
      </cdr:txBody>
    </cdr:sp>
  </cdr:relSizeAnchor>
  <cdr:relSizeAnchor xmlns:cdr="http://schemas.openxmlformats.org/drawingml/2006/chartDrawing">
    <cdr:from>
      <cdr:x>0.8861</cdr:x>
      <cdr:y>0.11563</cdr:y>
    </cdr:from>
    <cdr:to>
      <cdr:x>0.94478</cdr:x>
      <cdr:y>0.14962</cdr:y>
    </cdr:to>
    <cdr:sp macro="" textlink="">
      <cdr:nvSpPr>
        <cdr:cNvPr id="57" name="TextBox 3"/>
        <cdr:cNvSpPr txBox="1"/>
      </cdr:nvSpPr>
      <cdr:spPr>
        <a:xfrm xmlns:a="http://schemas.openxmlformats.org/drawingml/2006/main">
          <a:off x="6903985" y="622276"/>
          <a:ext cx="457202" cy="182922"/>
        </a:xfrm>
        <a:prstGeom xmlns:a="http://schemas.openxmlformats.org/drawingml/2006/main" prst="rect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accent3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3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/>
            <a:t>1,346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114300</xdr:colOff>
      <xdr:row>23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19051</xdr:rowOff>
    </xdr:from>
    <xdr:to>
      <xdr:col>13</xdr:col>
      <xdr:colOff>114300</xdr:colOff>
      <xdr:row>21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13</xdr:col>
      <xdr:colOff>142875</xdr:colOff>
      <xdr:row>22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13</xdr:col>
      <xdr:colOff>123825</xdr:colOff>
      <xdr:row>23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114300</xdr:colOff>
      <xdr:row>23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76201</xdr:rowOff>
    </xdr:from>
    <xdr:to>
      <xdr:col>13</xdr:col>
      <xdr:colOff>123825</xdr:colOff>
      <xdr:row>23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114300</xdr:colOff>
      <xdr:row>23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114300</xdr:colOff>
      <xdr:row>22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CA Color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30000"/>
                <a:satMod val="300000"/>
              </a:schemeClr>
              <a:schemeClr val="phClr">
                <a:tint val="40000"/>
                <a:satMod val="200000"/>
              </a:schemeClr>
            </a:duotone>
          </a:blip>
          <a:tile tx="0" ty="0" sx="70000" sy="70000" flip="none" algn="ctr"/>
        </a:blipFill>
        <a:blipFill>
          <a:blip xmlns:r="http://schemas.openxmlformats.org/officeDocument/2006/relationships" r:embed="rId1">
            <a:duotone>
              <a:schemeClr val="phClr">
                <a:shade val="22000"/>
                <a:satMod val="160000"/>
              </a:schemeClr>
              <a:schemeClr val="phClr">
                <a:shade val="45000"/>
                <a:satMod val="100000"/>
              </a:schemeClr>
            </a:duotone>
          </a:blip>
          <a:tile tx="0" ty="0" sx="65000" sy="65000" flip="none" algn="ctr"/>
        </a:blipFill>
      </a:fillStyleLst>
      <a:lnStyleLst>
        <a:ln w="9525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55000" sy="55000" flip="none" algn="tl"/>
        </a:blip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10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5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6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7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8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9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"/>
  <sheetViews>
    <sheetView tabSelected="1" workbookViewId="0"/>
  </sheetViews>
  <sheetFormatPr defaultRowHeight="1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S34" sqref="S34"/>
    </sheetView>
  </sheetViews>
  <sheetFormatPr defaultRowHeight="15"/>
  <cols>
    <col min="1" max="16384" width="9.140625" style="20"/>
  </cols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B33"/>
  <sheetViews>
    <sheetView workbookViewId="0">
      <selection activeCell="B33" sqref="B33"/>
    </sheetView>
  </sheetViews>
  <sheetFormatPr defaultRowHeight="15"/>
  <sheetData>
    <row r="33" spans="2:2">
      <c r="B33" t="s">
        <v>25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R17" sqref="R17"/>
    </sheetView>
  </sheetViews>
  <sheetFormatPr defaultRowHeight="15"/>
  <cols>
    <col min="1" max="16384" width="9.140625" style="24"/>
  </cols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V36" sqref="V36"/>
    </sheetView>
  </sheetViews>
  <sheetFormatPr defaultRowHeight="15"/>
  <cols>
    <col min="1" max="16384" width="9.140625" style="20"/>
  </cols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96"/>
  <sheetViews>
    <sheetView zoomScaleNormal="100" workbookViewId="0">
      <selection activeCell="T23" sqref="T23"/>
    </sheetView>
  </sheetViews>
  <sheetFormatPr defaultRowHeight="15"/>
  <cols>
    <col min="1" max="2" width="9.140625" style="13"/>
    <col min="3" max="20" width="11.28515625" style="76" customWidth="1"/>
    <col min="21" max="21" width="10.7109375" style="21" customWidth="1"/>
    <col min="22" max="22" width="9.140625" style="21"/>
    <col min="23" max="23" width="10.5703125" style="21" customWidth="1"/>
    <col min="24" max="25" width="9.140625" style="13"/>
    <col min="26" max="26" width="9.7109375" style="13" customWidth="1"/>
    <col min="27" max="29" width="9.140625" style="13"/>
    <col min="30" max="30" width="11.42578125" style="13" customWidth="1"/>
    <col min="31" max="33" width="9.140625" style="13"/>
    <col min="34" max="36" width="12.85546875" style="13" customWidth="1"/>
    <col min="37" max="16384" width="9.140625" style="13"/>
  </cols>
  <sheetData>
    <row r="1" spans="1:33">
      <c r="A1" s="1" t="s">
        <v>2</v>
      </c>
      <c r="B1" s="2">
        <v>5.0500000000000003E-2</v>
      </c>
      <c r="R1" s="76" t="s">
        <v>17</v>
      </c>
      <c r="V1" s="13"/>
      <c r="W1" s="13"/>
    </row>
    <row r="2" spans="1:33">
      <c r="A2" s="3" t="s">
        <v>3</v>
      </c>
      <c r="B2" s="4">
        <v>0</v>
      </c>
      <c r="V2" s="13"/>
      <c r="W2" s="13"/>
    </row>
    <row r="3" spans="1:33">
      <c r="A3" s="5" t="s">
        <v>4</v>
      </c>
      <c r="B3" s="6">
        <f>B1+B2</f>
        <v>5.0500000000000003E-2</v>
      </c>
      <c r="V3" s="13"/>
      <c r="W3" s="13"/>
    </row>
    <row r="5" spans="1:33">
      <c r="A5" s="107"/>
      <c r="B5" s="107"/>
      <c r="C5" s="16"/>
      <c r="D5" s="106" t="s">
        <v>74</v>
      </c>
      <c r="E5" s="106"/>
      <c r="F5" s="106"/>
      <c r="G5" s="106"/>
      <c r="H5" s="106"/>
      <c r="I5" s="106" t="s">
        <v>71</v>
      </c>
      <c r="J5" s="106"/>
      <c r="K5" s="106"/>
      <c r="L5" s="106"/>
      <c r="M5" s="106" t="s">
        <v>72</v>
      </c>
      <c r="N5" s="106"/>
      <c r="O5" s="106"/>
      <c r="P5" s="106"/>
      <c r="Q5" s="106" t="s">
        <v>73</v>
      </c>
      <c r="R5" s="106"/>
      <c r="S5" s="106"/>
      <c r="T5" s="106"/>
      <c r="U5" s="13"/>
      <c r="V5" s="13"/>
      <c r="W5" s="13"/>
    </row>
    <row r="6" spans="1:33" ht="15" customHeight="1">
      <c r="A6" s="108" t="s">
        <v>5</v>
      </c>
      <c r="B6" s="110" t="s">
        <v>6</v>
      </c>
      <c r="C6" s="113" t="s">
        <v>13</v>
      </c>
      <c r="D6" s="114" t="s">
        <v>7</v>
      </c>
      <c r="E6" s="114" t="s">
        <v>8</v>
      </c>
      <c r="F6" s="114" t="s">
        <v>9</v>
      </c>
      <c r="G6" s="114" t="s">
        <v>10</v>
      </c>
      <c r="H6" s="115" t="s">
        <v>14</v>
      </c>
      <c r="I6" s="112" t="s">
        <v>15</v>
      </c>
      <c r="J6" s="112" t="s">
        <v>8</v>
      </c>
      <c r="K6" s="112" t="s">
        <v>12</v>
      </c>
      <c r="L6" s="100" t="s">
        <v>16</v>
      </c>
      <c r="M6" s="99" t="s">
        <v>20</v>
      </c>
      <c r="N6" s="99" t="s">
        <v>8</v>
      </c>
      <c r="O6" s="104" t="s">
        <v>18</v>
      </c>
      <c r="P6" s="104" t="s">
        <v>19</v>
      </c>
      <c r="Q6" s="105" t="s">
        <v>21</v>
      </c>
      <c r="R6" s="105" t="s">
        <v>22</v>
      </c>
      <c r="S6" s="105" t="s">
        <v>23</v>
      </c>
      <c r="T6" s="105" t="s">
        <v>24</v>
      </c>
      <c r="U6" s="102"/>
      <c r="V6" s="102"/>
      <c r="W6" s="102"/>
      <c r="X6" s="102"/>
      <c r="Y6" s="102"/>
      <c r="Z6" s="102"/>
      <c r="AA6" s="102"/>
      <c r="AF6" s="103"/>
      <c r="AG6" s="103"/>
    </row>
    <row r="7" spans="1:33" ht="46.5" customHeight="1">
      <c r="A7" s="109"/>
      <c r="B7" s="111"/>
      <c r="C7" s="113"/>
      <c r="D7" s="114"/>
      <c r="E7" s="114"/>
      <c r="F7" s="114"/>
      <c r="G7" s="114"/>
      <c r="H7" s="115"/>
      <c r="I7" s="112"/>
      <c r="J7" s="112"/>
      <c r="K7" s="112"/>
      <c r="L7" s="101"/>
      <c r="M7" s="99"/>
      <c r="N7" s="99"/>
      <c r="O7" s="104"/>
      <c r="P7" s="104"/>
      <c r="Q7" s="105"/>
      <c r="R7" s="105"/>
      <c r="S7" s="105"/>
      <c r="T7" s="105"/>
      <c r="U7" s="10"/>
      <c r="V7" s="16" t="s">
        <v>27</v>
      </c>
      <c r="W7" s="10"/>
      <c r="X7" s="16" t="s">
        <v>26</v>
      </c>
      <c r="Y7" s="10"/>
      <c r="Z7" s="17" t="s">
        <v>28</v>
      </c>
      <c r="AA7" s="7"/>
      <c r="AC7" s="19"/>
      <c r="AD7" s="19"/>
    </row>
    <row r="8" spans="1:33">
      <c r="A8" s="8">
        <v>2012</v>
      </c>
      <c r="B8" s="9" t="s">
        <v>11</v>
      </c>
      <c r="C8" s="90">
        <f>'009 (Plan 1)'!P8-'009 (Plan 1)'!K8-'009 (Plan 1)'!J8-'009 (Plan 1)'!I8</f>
        <v>0</v>
      </c>
      <c r="D8" s="91">
        <f>'001 (Plan 14)'!P8-'001 (Plan 14)'!K8-'001 (Plan 14)'!J8-'001 (Plan 14)'!I8</f>
        <v>0</v>
      </c>
      <c r="E8" s="77">
        <f>C8-D8</f>
        <v>0</v>
      </c>
      <c r="H8" s="78"/>
      <c r="I8" s="79">
        <f>'003 (Plan 5)'!P8-'003 (Plan 5)'!K8-'003 (Plan 5)'!J8-'003 (Plan 5)'!I8</f>
        <v>0</v>
      </c>
      <c r="J8" s="80">
        <f>C8-I8</f>
        <v>0</v>
      </c>
      <c r="L8" s="81"/>
      <c r="M8" s="79">
        <f>'007 (Plan 4)'!P8-'007 (Plan 4)'!K8-'007 (Plan 4)'!J8-'007 (Plan 4)'!I8</f>
        <v>0</v>
      </c>
      <c r="O8" s="82"/>
      <c r="P8" s="17"/>
      <c r="Q8" s="79">
        <f>'005 (Plan 6)'!P8-'005 (Plan 6)'!K8-'005 (Plan 6)'!J8-'005 (Plan 6)'!I8</f>
        <v>0</v>
      </c>
      <c r="R8" s="17"/>
      <c r="S8" s="17"/>
      <c r="T8" s="17"/>
      <c r="U8" s="14" t="s">
        <v>1</v>
      </c>
      <c r="V8" s="14">
        <v>2048</v>
      </c>
      <c r="W8" s="14">
        <v>2048</v>
      </c>
      <c r="X8" s="14">
        <v>2033</v>
      </c>
      <c r="Y8" s="14">
        <v>2033</v>
      </c>
      <c r="Z8" s="14">
        <v>2062</v>
      </c>
      <c r="AA8" s="15">
        <v>2062</v>
      </c>
    </row>
    <row r="9" spans="1:33">
      <c r="A9" s="8">
        <v>2013</v>
      </c>
      <c r="B9" s="9" t="s">
        <v>11</v>
      </c>
      <c r="C9" s="90">
        <f>'009 (Plan 1)'!P9-'009 (Plan 1)'!K9-'009 (Plan 1)'!J9-'009 (Plan 1)'!I9</f>
        <v>0</v>
      </c>
      <c r="D9" s="91">
        <f>'001 (Plan 14)'!P9-'001 (Plan 14)'!K9-'001 (Plan 14)'!J9-'001 (Plan 14)'!I9</f>
        <v>0</v>
      </c>
      <c r="E9" s="77">
        <f>D9-C9</f>
        <v>0</v>
      </c>
      <c r="H9" s="78">
        <v>0</v>
      </c>
      <c r="I9" s="79">
        <f>'003 (Plan 5)'!P9-'003 (Plan 5)'!K9-'003 (Plan 5)'!J9-'003 (Plan 5)'!I9</f>
        <v>0</v>
      </c>
      <c r="J9" s="80">
        <f>I9-C9</f>
        <v>0</v>
      </c>
      <c r="L9" s="81"/>
      <c r="M9" s="79">
        <f>'007 (Plan 4)'!P9-'007 (Plan 4)'!K9-'007 (Plan 4)'!J9-'007 (Plan 4)'!I9</f>
        <v>-2.8178057803665939</v>
      </c>
      <c r="N9" s="80">
        <f>M9-C9</f>
        <v>-2.8178057803665939</v>
      </c>
      <c r="O9" s="83">
        <f>N9/(1+$B$3)^-1</f>
        <v>-2.9601049722751069</v>
      </c>
      <c r="P9" s="84">
        <f>O9</f>
        <v>-2.9601049722751069</v>
      </c>
      <c r="Q9" s="79">
        <f>'005 (Plan 6)'!P9-'005 (Plan 6)'!K9-'005 (Plan 6)'!J9-'005 (Plan 6)'!I9</f>
        <v>0</v>
      </c>
      <c r="R9" s="84">
        <f>Q9-C9</f>
        <v>0</v>
      </c>
      <c r="S9" s="17">
        <v>0</v>
      </c>
      <c r="T9" s="17">
        <f>S9</f>
        <v>0</v>
      </c>
      <c r="U9" s="14" t="s">
        <v>0</v>
      </c>
      <c r="V9" s="14">
        <v>-7000</v>
      </c>
      <c r="W9" s="14">
        <v>7000</v>
      </c>
      <c r="X9" s="14">
        <v>-7000</v>
      </c>
      <c r="Y9" s="14">
        <v>7000</v>
      </c>
      <c r="Z9" s="14">
        <v>-7000</v>
      </c>
      <c r="AA9" s="15">
        <v>7000</v>
      </c>
    </row>
    <row r="10" spans="1:33">
      <c r="A10" s="8">
        <v>2014</v>
      </c>
      <c r="B10" s="9">
        <v>0</v>
      </c>
      <c r="C10" s="90">
        <f>'009 (Plan 1)'!P10-'009 (Plan 1)'!K10-'009 (Plan 1)'!J10-'009 (Plan 1)'!I10</f>
        <v>19.111703342450397</v>
      </c>
      <c r="D10" s="91">
        <f>'001 (Plan 14)'!P10-'001 (Plan 14)'!K10-'001 (Plan 14)'!J10-'001 (Plan 14)'!I10</f>
        <v>-189.20200215575136</v>
      </c>
      <c r="E10" s="92">
        <f>D10-C10</f>
        <v>-208.31370549820176</v>
      </c>
      <c r="F10" s="92">
        <f>E10</f>
        <v>-208.31370549820176</v>
      </c>
      <c r="G10" s="92">
        <f t="shared" ref="G10:G41" si="0">E10/(1+$B$3)^B10</f>
        <v>-208.31370549820176</v>
      </c>
      <c r="H10" s="87">
        <f>G10</f>
        <v>-208.31370549820176</v>
      </c>
      <c r="I10" s="79">
        <f>'003 (Plan 5)'!P10-'003 (Plan 5)'!K10-'003 (Plan 5)'!J10-'003 (Plan 5)'!I10</f>
        <v>-157.33613547483841</v>
      </c>
      <c r="J10" s="80">
        <f t="shared" ref="J10:J73" si="1">I10-C10</f>
        <v>-176.44783881728881</v>
      </c>
      <c r="K10" s="80">
        <f t="shared" ref="K10:K41" si="2">J10/(1+$B$3)^B10</f>
        <v>-176.44783881728881</v>
      </c>
      <c r="L10" s="85">
        <f>K10</f>
        <v>-176.44783881728881</v>
      </c>
      <c r="M10" s="79">
        <f>'007 (Plan 4)'!P10-'007 (Plan 4)'!K10-'007 (Plan 4)'!J10-'007 (Plan 4)'!I10</f>
        <v>-156.16613078112107</v>
      </c>
      <c r="N10" s="80">
        <f t="shared" ref="N10:N73" si="3">M10-C10</f>
        <v>-175.27783412357147</v>
      </c>
      <c r="O10" s="83">
        <f t="shared" ref="O10:O41" si="4">N10/(1+$B$3)^B10</f>
        <v>-175.27783412357147</v>
      </c>
      <c r="P10" s="84">
        <f>O10+P9</f>
        <v>-178.23793909584657</v>
      </c>
      <c r="Q10" s="79">
        <f>'005 (Plan 6)'!P10-'005 (Plan 6)'!K10-'005 (Plan 6)'!J10-'005 (Plan 6)'!I10</f>
        <v>-157.46831237633518</v>
      </c>
      <c r="R10" s="84">
        <f t="shared" ref="R10:R73" si="5">Q10-C10</f>
        <v>-176.58001571878557</v>
      </c>
      <c r="S10" s="84">
        <f t="shared" ref="S10:S41" si="6">R10/(1+$B$3)^B10</f>
        <v>-176.58001571878557</v>
      </c>
      <c r="T10" s="84">
        <f>S10+T9</f>
        <v>-176.58001571878557</v>
      </c>
      <c r="U10" s="10"/>
      <c r="V10" s="10"/>
      <c r="W10" s="10"/>
      <c r="X10" s="10"/>
      <c r="Y10" s="10"/>
      <c r="Z10" s="10"/>
      <c r="AA10" s="7"/>
    </row>
    <row r="11" spans="1:33">
      <c r="A11" s="8">
        <v>2015</v>
      </c>
      <c r="B11" s="9">
        <f>B10+1</f>
        <v>1</v>
      </c>
      <c r="C11" s="90">
        <f>'009 (Plan 1)'!P11-'009 (Plan 1)'!K11-'009 (Plan 1)'!J11-'009 (Plan 1)'!I11</f>
        <v>108.03081517958957</v>
      </c>
      <c r="D11" s="91">
        <f>'001 (Plan 14)'!P11-'001 (Plan 14)'!K11-'001 (Plan 14)'!J11-'001 (Plan 14)'!I11</f>
        <v>-488.97353328365307</v>
      </c>
      <c r="E11" s="92">
        <f t="shared" ref="E11:E73" si="7">D11-C11</f>
        <v>-597.00434846324265</v>
      </c>
      <c r="F11" s="92">
        <f>F10+E11</f>
        <v>-805.31805396144443</v>
      </c>
      <c r="G11" s="92">
        <f t="shared" si="0"/>
        <v>-568.30494856091639</v>
      </c>
      <c r="H11" s="87">
        <f>H10+G11</f>
        <v>-776.61865405911817</v>
      </c>
      <c r="I11" s="79">
        <f>'003 (Plan 5)'!P11-'003 (Plan 5)'!K11-'003 (Plan 5)'!J11-'003 (Plan 5)'!I11</f>
        <v>-400.87555991915775</v>
      </c>
      <c r="J11" s="80">
        <f t="shared" si="1"/>
        <v>-508.90637509874733</v>
      </c>
      <c r="K11" s="80">
        <f t="shared" si="2"/>
        <v>-484.44205149809363</v>
      </c>
      <c r="L11" s="86">
        <f>K11+L10</f>
        <v>-660.88989031538244</v>
      </c>
      <c r="M11" s="79">
        <f>'007 (Plan 4)'!P11-'007 (Plan 4)'!K11-'007 (Plan 4)'!J11-'007 (Plan 4)'!I11</f>
        <v>-394.86865876810145</v>
      </c>
      <c r="N11" s="80">
        <f t="shared" si="3"/>
        <v>-502.89947394769104</v>
      </c>
      <c r="O11" s="83">
        <f t="shared" si="4"/>
        <v>-478.72391618057213</v>
      </c>
      <c r="P11" s="84">
        <f t="shared" ref="P11:P74" si="8">O11+P10</f>
        <v>-656.96185527641865</v>
      </c>
      <c r="Q11" s="79">
        <f>'005 (Plan 6)'!P11-'005 (Plan 6)'!K11-'005 (Plan 6)'!J11-'005 (Plan 6)'!I11</f>
        <v>-400.71667181642545</v>
      </c>
      <c r="R11" s="84">
        <f t="shared" si="5"/>
        <v>-508.74748699601503</v>
      </c>
      <c r="S11" s="84">
        <f t="shared" si="6"/>
        <v>-484.29080151929082</v>
      </c>
      <c r="T11" s="84">
        <f t="shared" ref="T11:T74" si="9">S11+T10</f>
        <v>-660.87081723807637</v>
      </c>
      <c r="U11" s="10"/>
      <c r="V11" s="10"/>
      <c r="W11" s="10"/>
      <c r="X11" s="10"/>
      <c r="Y11" s="10"/>
      <c r="Z11" s="10"/>
      <c r="AA11" s="7"/>
    </row>
    <row r="12" spans="1:33">
      <c r="A12" s="8">
        <v>2016</v>
      </c>
      <c r="B12" s="9">
        <f t="shared" ref="B12:B75" si="10">B11+1</f>
        <v>2</v>
      </c>
      <c r="C12" s="90">
        <f>'009 (Plan 1)'!P12-'009 (Plan 1)'!K12-'009 (Plan 1)'!J12-'009 (Plan 1)'!I12</f>
        <v>116.21631511094743</v>
      </c>
      <c r="D12" s="91">
        <f>'001 (Plan 14)'!P12-'001 (Plan 14)'!K12-'001 (Plan 14)'!J12-'001 (Plan 14)'!I12</f>
        <v>-754.08635025303386</v>
      </c>
      <c r="E12" s="92">
        <f t="shared" si="7"/>
        <v>-870.3026653639813</v>
      </c>
      <c r="F12" s="92">
        <f t="shared" ref="F12:F75" si="11">F11+E12</f>
        <v>-1675.6207193254259</v>
      </c>
      <c r="G12" s="92">
        <f t="shared" si="0"/>
        <v>-788.63890916066691</v>
      </c>
      <c r="H12" s="87">
        <f t="shared" ref="H12:H75" si="12">H11+G12</f>
        <v>-1565.257563219785</v>
      </c>
      <c r="I12" s="79">
        <f>'003 (Plan 5)'!P12-'003 (Plan 5)'!K12-'003 (Plan 5)'!J12-'003 (Plan 5)'!I12</f>
        <v>-570.29610555443514</v>
      </c>
      <c r="J12" s="80">
        <f t="shared" si="1"/>
        <v>-686.51242066538259</v>
      </c>
      <c r="K12" s="80">
        <f t="shared" si="2"/>
        <v>-622.09439095807602</v>
      </c>
      <c r="L12" s="86">
        <f t="shared" ref="L12:L75" si="13">K12+L11</f>
        <v>-1282.9842812734585</v>
      </c>
      <c r="M12" s="79">
        <f>'007 (Plan 4)'!P12-'007 (Plan 4)'!K12-'007 (Plan 4)'!J12-'007 (Plan 4)'!I12</f>
        <v>-555.74274460343804</v>
      </c>
      <c r="N12" s="80">
        <f t="shared" si="3"/>
        <v>-671.95905971438549</v>
      </c>
      <c r="O12" s="83">
        <f t="shared" si="4"/>
        <v>-608.90662633113936</v>
      </c>
      <c r="P12" s="84">
        <f t="shared" si="8"/>
        <v>-1265.8684816075579</v>
      </c>
      <c r="Q12" s="79">
        <f>'005 (Plan 6)'!P12-'005 (Plan 6)'!K12-'005 (Plan 6)'!J12-'005 (Plan 6)'!I12</f>
        <v>-569.80688697373353</v>
      </c>
      <c r="R12" s="84">
        <f t="shared" si="5"/>
        <v>-686.02320208468097</v>
      </c>
      <c r="S12" s="84">
        <f t="shared" si="6"/>
        <v>-621.65107758770466</v>
      </c>
      <c r="T12" s="84">
        <f t="shared" si="9"/>
        <v>-1282.5218948257811</v>
      </c>
      <c r="U12" s="10"/>
      <c r="V12" s="10"/>
      <c r="W12" s="10"/>
      <c r="X12" s="10"/>
      <c r="Y12" s="10"/>
      <c r="Z12" s="10"/>
      <c r="AA12" s="7"/>
    </row>
    <row r="13" spans="1:33">
      <c r="A13" s="8">
        <v>2017</v>
      </c>
      <c r="B13" s="9">
        <f t="shared" si="10"/>
        <v>3</v>
      </c>
      <c r="C13" s="90">
        <f>'009 (Plan 1)'!P13-'009 (Plan 1)'!K13-'009 (Plan 1)'!J13-'009 (Plan 1)'!I13</f>
        <v>133.71661800891252</v>
      </c>
      <c r="D13" s="91">
        <f>'001 (Plan 14)'!P13-'001 (Plan 14)'!K13-'001 (Plan 14)'!J13-'001 (Plan 14)'!I13</f>
        <v>-932.18574559054866</v>
      </c>
      <c r="E13" s="92">
        <f t="shared" si="7"/>
        <v>-1065.9023635994613</v>
      </c>
      <c r="F13" s="92">
        <f t="shared" si="11"/>
        <v>-2741.5230829248871</v>
      </c>
      <c r="G13" s="92">
        <f t="shared" si="0"/>
        <v>-919.4524090222111</v>
      </c>
      <c r="H13" s="87">
        <f t="shared" si="12"/>
        <v>-2484.7099722419962</v>
      </c>
      <c r="I13" s="79">
        <f>'003 (Plan 5)'!P13-'003 (Plan 5)'!K13-'003 (Plan 5)'!J13-'003 (Plan 5)'!I13</f>
        <v>-717.22790402240196</v>
      </c>
      <c r="J13" s="80">
        <f t="shared" si="1"/>
        <v>-850.94452203131448</v>
      </c>
      <c r="K13" s="80">
        <f t="shared" si="2"/>
        <v>-734.02876046154734</v>
      </c>
      <c r="L13" s="86">
        <f t="shared" si="13"/>
        <v>-2017.0130417350058</v>
      </c>
      <c r="M13" s="79">
        <f>'007 (Plan 4)'!P13-'007 (Plan 4)'!K13-'007 (Plan 4)'!J13-'007 (Plan 4)'!I13</f>
        <v>-697.65323001049592</v>
      </c>
      <c r="N13" s="80">
        <f t="shared" si="3"/>
        <v>-831.36984801940844</v>
      </c>
      <c r="O13" s="83">
        <f t="shared" si="4"/>
        <v>-717.14355428253691</v>
      </c>
      <c r="P13" s="84">
        <f t="shared" si="8"/>
        <v>-1983.0120358900949</v>
      </c>
      <c r="Q13" s="79">
        <f>'005 (Plan 6)'!P13-'005 (Plan 6)'!K13-'005 (Plan 6)'!J13-'005 (Plan 6)'!I13</f>
        <v>-716.85375576198271</v>
      </c>
      <c r="R13" s="84">
        <f t="shared" si="5"/>
        <v>-850.57037377089523</v>
      </c>
      <c r="S13" s="84">
        <f t="shared" si="6"/>
        <v>-733.70601840643803</v>
      </c>
      <c r="T13" s="84">
        <f t="shared" si="9"/>
        <v>-2016.2279132322192</v>
      </c>
      <c r="U13" s="10"/>
      <c r="V13" s="10"/>
      <c r="W13" s="10"/>
      <c r="X13" s="10"/>
      <c r="Y13" s="10"/>
      <c r="Z13" s="10"/>
      <c r="AA13" s="7"/>
    </row>
    <row r="14" spans="1:33">
      <c r="A14" s="8">
        <v>2018</v>
      </c>
      <c r="B14" s="9">
        <f t="shared" si="10"/>
        <v>4</v>
      </c>
      <c r="C14" s="90">
        <f>'009 (Plan 1)'!P14-'009 (Plan 1)'!K14-'009 (Plan 1)'!J14-'009 (Plan 1)'!I14</f>
        <v>120.52220479891139</v>
      </c>
      <c r="D14" s="91">
        <f>'001 (Plan 14)'!P14-'001 (Plan 14)'!K14-'001 (Plan 14)'!J14-'001 (Plan 14)'!I14</f>
        <v>-845.32863158261182</v>
      </c>
      <c r="E14" s="92">
        <f t="shared" si="7"/>
        <v>-965.85083638152321</v>
      </c>
      <c r="F14" s="92">
        <f t="shared" si="11"/>
        <v>-3707.3739193064102</v>
      </c>
      <c r="G14" s="92">
        <f t="shared" si="0"/>
        <v>-793.09613468177838</v>
      </c>
      <c r="H14" s="87">
        <f t="shared" si="12"/>
        <v>-3277.8061069237747</v>
      </c>
      <c r="I14" s="79">
        <f>'003 (Plan 5)'!P14-'003 (Plan 5)'!K14-'003 (Plan 5)'!J14-'003 (Plan 5)'!I14</f>
        <v>-586.0378371501024</v>
      </c>
      <c r="J14" s="80">
        <f t="shared" si="1"/>
        <v>-706.56004194901379</v>
      </c>
      <c r="K14" s="80">
        <f t="shared" si="2"/>
        <v>-580.18279539906598</v>
      </c>
      <c r="L14" s="86">
        <f t="shared" si="13"/>
        <v>-2597.1958371340716</v>
      </c>
      <c r="M14" s="79">
        <f>'007 (Plan 4)'!P14-'007 (Plan 4)'!K14-'007 (Plan 4)'!J14-'007 (Plan 4)'!I14</f>
        <v>-506.70116259802228</v>
      </c>
      <c r="N14" s="80">
        <f t="shared" si="3"/>
        <v>-627.22336739693367</v>
      </c>
      <c r="O14" s="83">
        <f t="shared" si="4"/>
        <v>-515.036493759476</v>
      </c>
      <c r="P14" s="84">
        <f t="shared" si="8"/>
        <v>-2498.0485296495708</v>
      </c>
      <c r="Q14" s="79">
        <f>'005 (Plan 6)'!P14-'005 (Plan 6)'!K14-'005 (Plan 6)'!J14-'005 (Plan 6)'!I14</f>
        <v>-629.92986472097459</v>
      </c>
      <c r="R14" s="84">
        <f t="shared" si="5"/>
        <v>-750.45206951988598</v>
      </c>
      <c r="S14" s="84">
        <f t="shared" si="6"/>
        <v>-616.22417580540252</v>
      </c>
      <c r="T14" s="84">
        <f t="shared" si="9"/>
        <v>-2632.4520890376216</v>
      </c>
      <c r="U14" s="10"/>
      <c r="V14" s="10"/>
      <c r="W14" s="10"/>
      <c r="X14" s="10"/>
      <c r="Y14" s="10"/>
      <c r="Z14" s="10"/>
      <c r="AA14" s="7"/>
    </row>
    <row r="15" spans="1:33">
      <c r="A15" s="8">
        <v>2019</v>
      </c>
      <c r="B15" s="9">
        <f t="shared" si="10"/>
        <v>5</v>
      </c>
      <c r="C15" s="90">
        <f>'009 (Plan 1)'!P15-'009 (Plan 1)'!K15-'009 (Plan 1)'!J15-'009 (Plan 1)'!I15</f>
        <v>115.48161911330259</v>
      </c>
      <c r="D15" s="91">
        <f>'001 (Plan 14)'!P15-'001 (Plan 14)'!K15-'001 (Plan 14)'!J15-'001 (Plan 14)'!I15</f>
        <v>-675.78829139710024</v>
      </c>
      <c r="E15" s="92">
        <f t="shared" si="7"/>
        <v>-791.26991051040284</v>
      </c>
      <c r="F15" s="92">
        <f t="shared" si="11"/>
        <v>-4498.6438298168132</v>
      </c>
      <c r="G15" s="92">
        <f t="shared" si="0"/>
        <v>-618.50664158572613</v>
      </c>
      <c r="H15" s="87">
        <f t="shared" si="12"/>
        <v>-3896.312748509501</v>
      </c>
      <c r="I15" s="79">
        <f>'003 (Plan 5)'!P15-'003 (Plan 5)'!K15-'003 (Plan 5)'!J15-'003 (Plan 5)'!I15</f>
        <v>-405.19830933680561</v>
      </c>
      <c r="J15" s="80">
        <f t="shared" si="1"/>
        <v>-520.67992845010815</v>
      </c>
      <c r="K15" s="80">
        <f t="shared" si="2"/>
        <v>-406.99638594754657</v>
      </c>
      <c r="L15" s="86">
        <f t="shared" si="13"/>
        <v>-3004.1922230816181</v>
      </c>
      <c r="M15" s="79">
        <f>'007 (Plan 4)'!P15-'007 (Plan 4)'!K15-'007 (Plan 4)'!J15-'007 (Plan 4)'!I15</f>
        <v>-348.66056657396484</v>
      </c>
      <c r="N15" s="80">
        <f t="shared" si="3"/>
        <v>-464.14218568726744</v>
      </c>
      <c r="O15" s="83">
        <f t="shared" si="4"/>
        <v>-362.80290792621525</v>
      </c>
      <c r="P15" s="84">
        <f t="shared" si="8"/>
        <v>-2860.8514375757859</v>
      </c>
      <c r="Q15" s="79">
        <f>'005 (Plan 6)'!P15-'005 (Plan 6)'!K15-'005 (Plan 6)'!J15-'005 (Plan 6)'!I15</f>
        <v>-422.33030667540504</v>
      </c>
      <c r="R15" s="84">
        <f t="shared" si="5"/>
        <v>-537.81192578870764</v>
      </c>
      <c r="S15" s="84">
        <f t="shared" si="6"/>
        <v>-420.38783935276672</v>
      </c>
      <c r="T15" s="84">
        <f t="shared" si="9"/>
        <v>-3052.8399283903882</v>
      </c>
      <c r="U15" s="10"/>
      <c r="V15" s="10"/>
      <c r="W15" s="10"/>
      <c r="X15" s="10"/>
      <c r="Y15" s="10"/>
      <c r="Z15" s="10"/>
      <c r="AA15" s="7"/>
    </row>
    <row r="16" spans="1:33">
      <c r="A16" s="8">
        <v>2020</v>
      </c>
      <c r="B16" s="9">
        <f t="shared" si="10"/>
        <v>6</v>
      </c>
      <c r="C16" s="90">
        <f>'009 (Plan 1)'!P16-'009 (Plan 1)'!K16-'009 (Plan 1)'!J16-'009 (Plan 1)'!I16</f>
        <v>52.364918068429958</v>
      </c>
      <c r="D16" s="91">
        <f>'001 (Plan 14)'!P16-'001 (Plan 14)'!K16-'001 (Plan 14)'!J16-'001 (Plan 14)'!I16</f>
        <v>-743.09624335109265</v>
      </c>
      <c r="E16" s="92">
        <f t="shared" si="7"/>
        <v>-795.46116141952257</v>
      </c>
      <c r="F16" s="92">
        <f t="shared" si="11"/>
        <v>-5294.104991236336</v>
      </c>
      <c r="G16" s="92">
        <f t="shared" si="0"/>
        <v>-591.89223090040184</v>
      </c>
      <c r="H16" s="87">
        <f t="shared" si="12"/>
        <v>-4488.204979409903</v>
      </c>
      <c r="I16" s="79">
        <f>'003 (Plan 5)'!P16-'003 (Plan 5)'!K16-'003 (Plan 5)'!J16-'003 (Plan 5)'!I16</f>
        <v>-9.8598141661390173</v>
      </c>
      <c r="J16" s="80">
        <f t="shared" si="1"/>
        <v>-62.224732234568975</v>
      </c>
      <c r="K16" s="80">
        <f t="shared" si="2"/>
        <v>-46.300608207916049</v>
      </c>
      <c r="L16" s="86">
        <f t="shared" si="13"/>
        <v>-3050.492831289534</v>
      </c>
      <c r="M16" s="79">
        <f>'007 (Plan 4)'!P16-'007 (Plan 4)'!K16-'007 (Plan 4)'!J16-'007 (Plan 4)'!I16</f>
        <v>140.51307382875635</v>
      </c>
      <c r="N16" s="80">
        <f t="shared" si="3"/>
        <v>88.148155760326389</v>
      </c>
      <c r="O16" s="83">
        <f t="shared" si="4"/>
        <v>65.589888096647442</v>
      </c>
      <c r="P16" s="84">
        <f t="shared" si="8"/>
        <v>-2795.2615494791385</v>
      </c>
      <c r="Q16" s="79">
        <f>'005 (Plan 6)'!P16-'005 (Plan 6)'!K16-'005 (Plan 6)'!J16-'005 (Plan 6)'!I16</f>
        <v>-130.446578249151</v>
      </c>
      <c r="R16" s="84">
        <f t="shared" si="5"/>
        <v>-182.81149631758097</v>
      </c>
      <c r="S16" s="84">
        <f t="shared" si="6"/>
        <v>-136.02763986183726</v>
      </c>
      <c r="T16" s="84">
        <f t="shared" si="9"/>
        <v>-3188.8675682522253</v>
      </c>
      <c r="U16" s="10"/>
      <c r="V16" s="10"/>
      <c r="W16" s="10"/>
      <c r="X16" s="10"/>
      <c r="Y16" s="10"/>
      <c r="Z16" s="10"/>
      <c r="AA16" s="7"/>
    </row>
    <row r="17" spans="1:27">
      <c r="A17" s="8">
        <v>2021</v>
      </c>
      <c r="B17" s="9">
        <f t="shared" si="10"/>
        <v>7</v>
      </c>
      <c r="C17" s="90">
        <f>'009 (Plan 1)'!P17-'009 (Plan 1)'!K17-'009 (Plan 1)'!J17-'009 (Plan 1)'!I17</f>
        <v>10.890460709078923</v>
      </c>
      <c r="D17" s="91">
        <f>'001 (Plan 14)'!P17-'001 (Plan 14)'!K17-'001 (Plan 14)'!J17-'001 (Plan 14)'!I17</f>
        <v>-891.72032179728194</v>
      </c>
      <c r="E17" s="92">
        <f t="shared" si="7"/>
        <v>-902.61078250636092</v>
      </c>
      <c r="F17" s="92">
        <f t="shared" si="11"/>
        <v>-6196.7157737426969</v>
      </c>
      <c r="G17" s="92">
        <f t="shared" si="0"/>
        <v>-639.3344697350567</v>
      </c>
      <c r="H17" s="87">
        <f t="shared" si="12"/>
        <v>-5127.5394491449597</v>
      </c>
      <c r="I17" s="79">
        <f>'003 (Plan 5)'!P17-'003 (Plan 5)'!K17-'003 (Plan 5)'!J17-'003 (Plan 5)'!I17</f>
        <v>323.20427631713176</v>
      </c>
      <c r="J17" s="80">
        <f t="shared" si="1"/>
        <v>312.31381560805283</v>
      </c>
      <c r="K17" s="80">
        <f t="shared" si="2"/>
        <v>221.21715313244619</v>
      </c>
      <c r="L17" s="86">
        <f t="shared" si="13"/>
        <v>-2829.2756781570879</v>
      </c>
      <c r="M17" s="79">
        <f>'007 (Plan 4)'!P17-'007 (Plan 4)'!K17-'007 (Plan 4)'!J17-'007 (Plan 4)'!I17</f>
        <v>322.89191545781961</v>
      </c>
      <c r="N17" s="80">
        <f t="shared" si="3"/>
        <v>312.00145474874068</v>
      </c>
      <c r="O17" s="83">
        <f t="shared" si="4"/>
        <v>220.99590265746318</v>
      </c>
      <c r="P17" s="84">
        <f t="shared" si="8"/>
        <v>-2574.2656468216751</v>
      </c>
      <c r="Q17" s="79">
        <f>'005 (Plan 6)'!P17-'005 (Plan 6)'!K17-'005 (Plan 6)'!J17-'005 (Plan 6)'!I17</f>
        <v>322.49834021902996</v>
      </c>
      <c r="R17" s="84">
        <f t="shared" si="5"/>
        <v>311.60787950995103</v>
      </c>
      <c r="S17" s="84">
        <f t="shared" si="6"/>
        <v>220.7171266651205</v>
      </c>
      <c r="T17" s="84">
        <f t="shared" si="9"/>
        <v>-2968.150441587105</v>
      </c>
      <c r="U17" s="10"/>
      <c r="V17" s="10"/>
      <c r="W17" s="10"/>
      <c r="X17" s="10"/>
      <c r="Y17" s="10"/>
      <c r="Z17" s="10"/>
      <c r="AA17" s="7"/>
    </row>
    <row r="18" spans="1:27">
      <c r="A18" s="8">
        <v>2022</v>
      </c>
      <c r="B18" s="9">
        <f t="shared" si="10"/>
        <v>8</v>
      </c>
      <c r="C18" s="90">
        <f>'009 (Plan 1)'!P18-'009 (Plan 1)'!K18-'009 (Plan 1)'!J18-'009 (Plan 1)'!I18</f>
        <v>92.019078657673433</v>
      </c>
      <c r="D18" s="91">
        <f>'001 (Plan 14)'!P18-'001 (Plan 14)'!K18-'001 (Plan 14)'!J18-'001 (Plan 14)'!I18</f>
        <v>-705.30779878161525</v>
      </c>
      <c r="E18" s="92">
        <f t="shared" si="7"/>
        <v>-797.32687743928864</v>
      </c>
      <c r="F18" s="92">
        <f t="shared" si="11"/>
        <v>-6994.042651181986</v>
      </c>
      <c r="G18" s="92">
        <f t="shared" si="0"/>
        <v>-537.61075741925958</v>
      </c>
      <c r="H18" s="87">
        <f t="shared" si="12"/>
        <v>-5665.1502065642189</v>
      </c>
      <c r="I18" s="79">
        <f>'003 (Plan 5)'!P18-'003 (Plan 5)'!K18-'003 (Plan 5)'!J18-'003 (Plan 5)'!I18</f>
        <v>376.90530602375628</v>
      </c>
      <c r="J18" s="80">
        <f t="shared" si="1"/>
        <v>284.88622736608284</v>
      </c>
      <c r="K18" s="80">
        <f t="shared" si="2"/>
        <v>192.08922313578626</v>
      </c>
      <c r="L18" s="86">
        <f t="shared" si="13"/>
        <v>-2637.1864550213018</v>
      </c>
      <c r="M18" s="79">
        <f>'007 (Plan 4)'!P18-'007 (Plan 4)'!K18-'007 (Plan 4)'!J18-'007 (Plan 4)'!I18</f>
        <v>275.90334817777239</v>
      </c>
      <c r="N18" s="80">
        <f t="shared" si="3"/>
        <v>183.88426952009894</v>
      </c>
      <c r="O18" s="83">
        <f t="shared" si="4"/>
        <v>123.98699230067669</v>
      </c>
      <c r="P18" s="84">
        <f t="shared" si="8"/>
        <v>-2450.2786545209983</v>
      </c>
      <c r="Q18" s="79">
        <f>'005 (Plan 6)'!P18-'005 (Plan 6)'!K18-'005 (Plan 6)'!J18-'005 (Plan 6)'!I18</f>
        <v>376.73037867231176</v>
      </c>
      <c r="R18" s="84">
        <f t="shared" si="5"/>
        <v>284.71130001463831</v>
      </c>
      <c r="S18" s="84">
        <f t="shared" si="6"/>
        <v>191.97127549277505</v>
      </c>
      <c r="T18" s="84">
        <f t="shared" si="9"/>
        <v>-2776.17916609433</v>
      </c>
      <c r="U18" s="10"/>
      <c r="V18" s="10"/>
      <c r="W18" s="10"/>
      <c r="X18" s="10"/>
      <c r="Y18" s="10"/>
      <c r="Z18" s="10"/>
      <c r="AA18" s="7"/>
    </row>
    <row r="19" spans="1:27">
      <c r="A19" s="8">
        <v>2023</v>
      </c>
      <c r="B19" s="9">
        <f t="shared" si="10"/>
        <v>9</v>
      </c>
      <c r="C19" s="90">
        <f>'009 (Plan 1)'!P19-'009 (Plan 1)'!K19-'009 (Plan 1)'!J19-'009 (Plan 1)'!I19</f>
        <v>6.9301588031925689</v>
      </c>
      <c r="D19" s="91">
        <f>'001 (Plan 14)'!P19-'001 (Plan 14)'!K19-'001 (Plan 14)'!J19-'001 (Plan 14)'!I19</f>
        <v>-458.35727177667496</v>
      </c>
      <c r="E19" s="92">
        <f t="shared" si="7"/>
        <v>-465.28743057986753</v>
      </c>
      <c r="F19" s="92">
        <f t="shared" si="11"/>
        <v>-7459.3300817618538</v>
      </c>
      <c r="G19" s="92">
        <f t="shared" si="0"/>
        <v>-298.64607397237791</v>
      </c>
      <c r="H19" s="87">
        <f t="shared" si="12"/>
        <v>-5963.7962805365969</v>
      </c>
      <c r="I19" s="79">
        <f>'003 (Plan 5)'!P19-'003 (Plan 5)'!K19-'003 (Plan 5)'!J19-'003 (Plan 5)'!I19</f>
        <v>248.04691907548596</v>
      </c>
      <c r="J19" s="80">
        <f t="shared" si="1"/>
        <v>241.11676027229339</v>
      </c>
      <c r="K19" s="80">
        <f t="shared" si="2"/>
        <v>154.76148524906051</v>
      </c>
      <c r="L19" s="86">
        <f t="shared" si="13"/>
        <v>-2482.4249697722412</v>
      </c>
      <c r="M19" s="79">
        <f>'007 (Plan 4)'!P19-'007 (Plan 4)'!K19-'007 (Plan 4)'!J19-'007 (Plan 4)'!I19</f>
        <v>234.65120199769348</v>
      </c>
      <c r="N19" s="80">
        <f t="shared" si="3"/>
        <v>227.72104319450091</v>
      </c>
      <c r="O19" s="83">
        <f t="shared" si="4"/>
        <v>146.16340576012675</v>
      </c>
      <c r="P19" s="84">
        <f t="shared" si="8"/>
        <v>-2304.1152487608715</v>
      </c>
      <c r="Q19" s="79">
        <f>'005 (Plan 6)'!P19-'005 (Plan 6)'!K19-'005 (Plan 6)'!J19-'005 (Plan 6)'!I19</f>
        <v>341.40258241892502</v>
      </c>
      <c r="R19" s="84">
        <f t="shared" si="5"/>
        <v>334.47242361573245</v>
      </c>
      <c r="S19" s="84">
        <f t="shared" si="6"/>
        <v>214.68208595357365</v>
      </c>
      <c r="T19" s="84">
        <f t="shared" si="9"/>
        <v>-2561.4970801407562</v>
      </c>
      <c r="U19" s="10"/>
      <c r="V19" s="10"/>
      <c r="W19" s="10"/>
      <c r="X19" s="10"/>
      <c r="Y19" s="10"/>
      <c r="Z19" s="10"/>
      <c r="AA19" s="7"/>
    </row>
    <row r="20" spans="1:27">
      <c r="A20" s="8">
        <v>2024</v>
      </c>
      <c r="B20" s="9">
        <f t="shared" si="10"/>
        <v>10</v>
      </c>
      <c r="C20" s="90">
        <f>'009 (Plan 1)'!P20-'009 (Plan 1)'!K20-'009 (Plan 1)'!J20-'009 (Plan 1)'!I20</f>
        <v>-113.70924957220909</v>
      </c>
      <c r="D20" s="91">
        <f>'001 (Plan 14)'!P20-'001 (Plan 14)'!K20-'001 (Plan 14)'!J20-'001 (Plan 14)'!I20</f>
        <v>-288.10491764951195</v>
      </c>
      <c r="E20" s="92">
        <f t="shared" si="7"/>
        <v>-174.39566807730284</v>
      </c>
      <c r="F20" s="92">
        <f t="shared" si="11"/>
        <v>-7633.7257498391564</v>
      </c>
      <c r="G20" s="92">
        <f t="shared" si="0"/>
        <v>-106.55531704012959</v>
      </c>
      <c r="H20" s="87">
        <f t="shared" si="12"/>
        <v>-6070.3515975767268</v>
      </c>
      <c r="I20" s="79">
        <f>'003 (Plan 5)'!P20-'003 (Plan 5)'!K20-'003 (Plan 5)'!J20-'003 (Plan 5)'!I20</f>
        <v>115.53905838867644</v>
      </c>
      <c r="J20" s="80">
        <f t="shared" si="1"/>
        <v>229.24830796088554</v>
      </c>
      <c r="K20" s="80">
        <f t="shared" si="2"/>
        <v>140.07014282520828</v>
      </c>
      <c r="L20" s="86">
        <f t="shared" si="13"/>
        <v>-2342.354826947033</v>
      </c>
      <c r="M20" s="79">
        <f>'007 (Plan 4)'!P20-'007 (Plan 4)'!K20-'007 (Plan 4)'!J20-'007 (Plan 4)'!I20</f>
        <v>326.91019921251603</v>
      </c>
      <c r="N20" s="80">
        <f t="shared" si="3"/>
        <v>440.61944878472514</v>
      </c>
      <c r="O20" s="83">
        <f t="shared" si="4"/>
        <v>269.21738123960893</v>
      </c>
      <c r="P20" s="84">
        <f t="shared" si="8"/>
        <v>-2034.8978675212625</v>
      </c>
      <c r="Q20" s="79">
        <f>'005 (Plan 6)'!P20-'005 (Plan 6)'!K20-'005 (Plan 6)'!J20-'005 (Plan 6)'!I20</f>
        <v>316.87848084507164</v>
      </c>
      <c r="R20" s="84">
        <f t="shared" si="5"/>
        <v>430.58773041728074</v>
      </c>
      <c r="S20" s="84">
        <f t="shared" si="6"/>
        <v>263.08802640594115</v>
      </c>
      <c r="T20" s="84">
        <f t="shared" si="9"/>
        <v>-2298.4090537348152</v>
      </c>
      <c r="U20" s="10"/>
      <c r="V20" s="10"/>
      <c r="W20" s="10"/>
      <c r="X20" s="10"/>
      <c r="Y20" s="10"/>
      <c r="Z20" s="10"/>
      <c r="AA20" s="7"/>
    </row>
    <row r="21" spans="1:27">
      <c r="A21" s="8">
        <v>2025</v>
      </c>
      <c r="B21" s="9">
        <f t="shared" si="10"/>
        <v>11</v>
      </c>
      <c r="C21" s="90">
        <f>'009 (Plan 1)'!P21-'009 (Plan 1)'!K21-'009 (Plan 1)'!J21-'009 (Plan 1)'!I21</f>
        <v>-9.5935638290236032</v>
      </c>
      <c r="D21" s="91">
        <f>'001 (Plan 14)'!P21-'001 (Plan 14)'!K21-'001 (Plan 14)'!J21-'001 (Plan 14)'!I21</f>
        <v>-99.054855984870301</v>
      </c>
      <c r="E21" s="92">
        <f t="shared" si="7"/>
        <v>-89.461292155846692</v>
      </c>
      <c r="F21" s="92">
        <f t="shared" si="11"/>
        <v>-7723.1870419950028</v>
      </c>
      <c r="G21" s="92">
        <f t="shared" si="0"/>
        <v>-52.032961226913095</v>
      </c>
      <c r="H21" s="87">
        <f t="shared" si="12"/>
        <v>-6122.3845588036402</v>
      </c>
      <c r="I21" s="79">
        <f>'003 (Plan 5)'!P21-'003 (Plan 5)'!K21-'003 (Plan 5)'!J21-'003 (Plan 5)'!I21</f>
        <v>64.8105698793008</v>
      </c>
      <c r="J21" s="80">
        <f t="shared" si="1"/>
        <v>74.404133708324409</v>
      </c>
      <c r="K21" s="80">
        <f t="shared" si="2"/>
        <v>43.275335187680767</v>
      </c>
      <c r="L21" s="86">
        <f t="shared" si="13"/>
        <v>-2299.0794917593521</v>
      </c>
      <c r="M21" s="79">
        <f>'007 (Plan 4)'!P21-'007 (Plan 4)'!K21-'007 (Plan 4)'!J21-'007 (Plan 4)'!I21</f>
        <v>245.67171147971774</v>
      </c>
      <c r="N21" s="80">
        <f t="shared" si="3"/>
        <v>255.26527530874134</v>
      </c>
      <c r="O21" s="83">
        <f t="shared" si="4"/>
        <v>148.46877183015272</v>
      </c>
      <c r="P21" s="84">
        <f t="shared" si="8"/>
        <v>-1886.4290956911098</v>
      </c>
      <c r="Q21" s="79">
        <f>'005 (Plan 6)'!P21-'005 (Plan 6)'!K21-'005 (Plan 6)'!J21-'005 (Plan 6)'!I21</f>
        <v>258.07522032911663</v>
      </c>
      <c r="R21" s="84">
        <f t="shared" si="5"/>
        <v>267.66878415814023</v>
      </c>
      <c r="S21" s="84">
        <f t="shared" si="6"/>
        <v>155.68296781911897</v>
      </c>
      <c r="T21" s="84">
        <f t="shared" si="9"/>
        <v>-2142.7260859156963</v>
      </c>
      <c r="U21" s="10"/>
      <c r="V21" s="10"/>
      <c r="W21" s="10"/>
      <c r="X21" s="10"/>
      <c r="Y21" s="10"/>
      <c r="Z21" s="10"/>
      <c r="AA21" s="7"/>
    </row>
    <row r="22" spans="1:27">
      <c r="A22" s="8">
        <v>2026</v>
      </c>
      <c r="B22" s="9">
        <f t="shared" si="10"/>
        <v>12</v>
      </c>
      <c r="C22" s="90">
        <f>'009 (Plan 1)'!P22-'009 (Plan 1)'!K22-'009 (Plan 1)'!J22-'009 (Plan 1)'!I22</f>
        <v>-88.442061119250326</v>
      </c>
      <c r="D22" s="91">
        <f>'001 (Plan 14)'!P22-'001 (Plan 14)'!K22-'001 (Plan 14)'!J22-'001 (Plan 14)'!I22</f>
        <v>290.94240513830073</v>
      </c>
      <c r="E22" s="92">
        <f t="shared" si="7"/>
        <v>379.38446625755103</v>
      </c>
      <c r="F22" s="92">
        <f t="shared" si="11"/>
        <v>-7343.8025757374517</v>
      </c>
      <c r="G22" s="92">
        <f t="shared" si="0"/>
        <v>210.05202079490726</v>
      </c>
      <c r="H22" s="87">
        <f t="shared" si="12"/>
        <v>-5912.3325380087326</v>
      </c>
      <c r="I22" s="79">
        <f>'003 (Plan 5)'!P22-'003 (Plan 5)'!K22-'003 (Plan 5)'!J22-'003 (Plan 5)'!I22</f>
        <v>165.98938456015844</v>
      </c>
      <c r="J22" s="80">
        <f t="shared" si="1"/>
        <v>254.43144567940877</v>
      </c>
      <c r="K22" s="80">
        <f t="shared" si="2"/>
        <v>140.8698670399655</v>
      </c>
      <c r="L22" s="86">
        <f t="shared" si="13"/>
        <v>-2158.2096247193867</v>
      </c>
      <c r="M22" s="79">
        <f>'007 (Plan 4)'!P22-'007 (Plan 4)'!K22-'007 (Plan 4)'!J22-'007 (Plan 4)'!I22</f>
        <v>217.20825455148034</v>
      </c>
      <c r="N22" s="80">
        <f t="shared" si="3"/>
        <v>305.65031567073066</v>
      </c>
      <c r="O22" s="83">
        <f t="shared" si="4"/>
        <v>169.22797893273113</v>
      </c>
      <c r="P22" s="84">
        <f t="shared" si="8"/>
        <v>-1717.2011167583787</v>
      </c>
      <c r="Q22" s="79">
        <f>'005 (Plan 6)'!P22-'005 (Plan 6)'!K22-'005 (Plan 6)'!J22-'005 (Plan 6)'!I22</f>
        <v>229.82309831937991</v>
      </c>
      <c r="R22" s="84">
        <f t="shared" si="5"/>
        <v>318.26515943863023</v>
      </c>
      <c r="S22" s="84">
        <f t="shared" si="6"/>
        <v>176.21238040704057</v>
      </c>
      <c r="T22" s="84">
        <f t="shared" si="9"/>
        <v>-1966.5137055086557</v>
      </c>
      <c r="U22" s="10"/>
      <c r="V22" s="10"/>
      <c r="W22" s="10"/>
      <c r="X22" s="10"/>
      <c r="Y22" s="10"/>
      <c r="Z22" s="10"/>
      <c r="AA22" s="7"/>
    </row>
    <row r="23" spans="1:27">
      <c r="A23" s="8">
        <v>2027</v>
      </c>
      <c r="B23" s="9">
        <f t="shared" si="10"/>
        <v>13</v>
      </c>
      <c r="C23" s="90">
        <f>'009 (Plan 1)'!P23-'009 (Plan 1)'!K23-'009 (Plan 1)'!J23-'009 (Plan 1)'!I23</f>
        <v>-142.52590950438318</v>
      </c>
      <c r="D23" s="91">
        <f>'001 (Plan 14)'!P23-'001 (Plan 14)'!K23-'001 (Plan 14)'!J23-'001 (Plan 14)'!I23</f>
        <v>506.08374159982429</v>
      </c>
      <c r="E23" s="92">
        <f t="shared" si="7"/>
        <v>648.6096511042075</v>
      </c>
      <c r="F23" s="92">
        <f t="shared" si="11"/>
        <v>-6695.1929246332438</v>
      </c>
      <c r="G23" s="92">
        <f t="shared" si="0"/>
        <v>341.84927950622023</v>
      </c>
      <c r="H23" s="87">
        <f t="shared" si="12"/>
        <v>-5570.4832585025124</v>
      </c>
      <c r="I23" s="79">
        <f>'003 (Plan 5)'!P23-'003 (Plan 5)'!K23-'003 (Plan 5)'!J23-'003 (Plan 5)'!I23</f>
        <v>135.0574684115756</v>
      </c>
      <c r="J23" s="80">
        <f t="shared" si="1"/>
        <v>277.58337791595875</v>
      </c>
      <c r="K23" s="80">
        <f t="shared" si="2"/>
        <v>146.3001322627988</v>
      </c>
      <c r="L23" s="86">
        <f t="shared" si="13"/>
        <v>-2011.9094924565879</v>
      </c>
      <c r="M23" s="79">
        <f>'007 (Plan 4)'!P23-'007 (Plan 4)'!K23-'007 (Plan 4)'!J23-'007 (Plan 4)'!I23</f>
        <v>106.82170306333241</v>
      </c>
      <c r="N23" s="80">
        <f t="shared" si="3"/>
        <v>249.3476125677156</v>
      </c>
      <c r="O23" s="83">
        <f t="shared" si="4"/>
        <v>131.41849116453392</v>
      </c>
      <c r="P23" s="84">
        <f t="shared" si="8"/>
        <v>-1585.7826255938448</v>
      </c>
      <c r="Q23" s="79">
        <f>'005 (Plan 6)'!P23-'005 (Plan 6)'!K23-'005 (Plan 6)'!J23-'005 (Plan 6)'!I23</f>
        <v>190.936756771647</v>
      </c>
      <c r="R23" s="84">
        <f t="shared" si="5"/>
        <v>333.46266627603018</v>
      </c>
      <c r="S23" s="84">
        <f t="shared" si="6"/>
        <v>175.75127353504254</v>
      </c>
      <c r="T23" s="84">
        <f t="shared" si="9"/>
        <v>-1790.762431973613</v>
      </c>
      <c r="U23" s="10"/>
      <c r="V23" s="10"/>
      <c r="W23" s="10"/>
      <c r="X23" s="10"/>
      <c r="Y23" s="10"/>
      <c r="Z23" s="10"/>
      <c r="AA23" s="7"/>
    </row>
    <row r="24" spans="1:27">
      <c r="A24" s="8">
        <v>2028</v>
      </c>
      <c r="B24" s="9">
        <f t="shared" si="10"/>
        <v>14</v>
      </c>
      <c r="C24" s="90">
        <f>'009 (Plan 1)'!P24-'009 (Plan 1)'!K24-'009 (Plan 1)'!J24-'009 (Plan 1)'!I24</f>
        <v>-251.80196872615716</v>
      </c>
      <c r="D24" s="91">
        <f>'001 (Plan 14)'!P24-'001 (Plan 14)'!K24-'001 (Plan 14)'!J24-'001 (Plan 14)'!I24</f>
        <v>534.229108675117</v>
      </c>
      <c r="E24" s="92">
        <f t="shared" si="7"/>
        <v>786.03107740127416</v>
      </c>
      <c r="F24" s="92">
        <f t="shared" si="11"/>
        <v>-5909.1618472319697</v>
      </c>
      <c r="G24" s="92">
        <f t="shared" si="0"/>
        <v>394.36187494110152</v>
      </c>
      <c r="H24" s="87">
        <f t="shared" si="12"/>
        <v>-5176.1213835614108</v>
      </c>
      <c r="I24" s="79">
        <f>'003 (Plan 5)'!P24-'003 (Plan 5)'!K24-'003 (Plan 5)'!J24-'003 (Plan 5)'!I24</f>
        <v>183.18186921584788</v>
      </c>
      <c r="J24" s="80">
        <f t="shared" si="1"/>
        <v>434.98383794200504</v>
      </c>
      <c r="K24" s="80">
        <f t="shared" si="2"/>
        <v>218.23697158008486</v>
      </c>
      <c r="L24" s="86">
        <f t="shared" si="13"/>
        <v>-1793.6725208765031</v>
      </c>
      <c r="M24" s="79">
        <f>'007 (Plan 4)'!P24-'007 (Plan 4)'!K24-'007 (Plan 4)'!J24-'007 (Plan 4)'!I24</f>
        <v>-20.157964399951226</v>
      </c>
      <c r="N24" s="80">
        <f t="shared" si="3"/>
        <v>231.64400432620593</v>
      </c>
      <c r="O24" s="83">
        <f t="shared" si="4"/>
        <v>116.21876855933981</v>
      </c>
      <c r="P24" s="84">
        <f t="shared" si="8"/>
        <v>-1469.563857034505</v>
      </c>
      <c r="Q24" s="79">
        <f>'005 (Plan 6)'!P24-'005 (Plan 6)'!K24-'005 (Plan 6)'!J24-'005 (Plan 6)'!I24</f>
        <v>160.19364151022418</v>
      </c>
      <c r="R24" s="84">
        <f t="shared" si="5"/>
        <v>411.99561023638137</v>
      </c>
      <c r="S24" s="84">
        <f t="shared" si="6"/>
        <v>206.70348284127431</v>
      </c>
      <c r="T24" s="84">
        <f t="shared" si="9"/>
        <v>-1584.0589491323387</v>
      </c>
      <c r="U24" s="10"/>
      <c r="V24" s="10"/>
      <c r="W24" s="10"/>
      <c r="X24" s="10"/>
      <c r="Y24" s="10"/>
      <c r="Z24" s="10"/>
      <c r="AA24" s="7"/>
    </row>
    <row r="25" spans="1:27">
      <c r="A25" s="8">
        <v>2029</v>
      </c>
      <c r="B25" s="9">
        <f t="shared" si="10"/>
        <v>15</v>
      </c>
      <c r="C25" s="90">
        <f>'009 (Plan 1)'!P25-'009 (Plan 1)'!K25-'009 (Plan 1)'!J25-'009 (Plan 1)'!I25</f>
        <v>-333.0387527789515</v>
      </c>
      <c r="D25" s="91">
        <f>'001 (Plan 14)'!P25-'001 (Plan 14)'!K25-'001 (Plan 14)'!J25-'001 (Plan 14)'!I25</f>
        <v>511.35957806712918</v>
      </c>
      <c r="E25" s="92">
        <f t="shared" si="7"/>
        <v>844.39833084608063</v>
      </c>
      <c r="F25" s="92">
        <f t="shared" si="11"/>
        <v>-5064.7635163858886</v>
      </c>
      <c r="G25" s="92">
        <f t="shared" si="0"/>
        <v>403.27984268872365</v>
      </c>
      <c r="H25" s="87">
        <f t="shared" si="12"/>
        <v>-4772.8415408726869</v>
      </c>
      <c r="I25" s="79">
        <f>'003 (Plan 5)'!P25-'003 (Plan 5)'!K25-'003 (Plan 5)'!J25-'003 (Plan 5)'!I25</f>
        <v>96.821817365289718</v>
      </c>
      <c r="J25" s="80">
        <f t="shared" si="1"/>
        <v>429.86057014424125</v>
      </c>
      <c r="K25" s="80">
        <f t="shared" si="2"/>
        <v>205.29896468667246</v>
      </c>
      <c r="L25" s="86">
        <f t="shared" si="13"/>
        <v>-1588.3735561898307</v>
      </c>
      <c r="M25" s="79">
        <f>'007 (Plan 4)'!P25-'007 (Plan 4)'!K25-'007 (Plan 4)'!J25-'007 (Plan 4)'!I25</f>
        <v>-44.748337028880897</v>
      </c>
      <c r="N25" s="80">
        <f t="shared" si="3"/>
        <v>288.29041575007062</v>
      </c>
      <c r="O25" s="83">
        <f t="shared" si="4"/>
        <v>137.68586372720785</v>
      </c>
      <c r="P25" s="84">
        <f t="shared" si="8"/>
        <v>-1331.8779933072972</v>
      </c>
      <c r="Q25" s="79">
        <f>'005 (Plan 6)'!P25-'005 (Plan 6)'!K25-'005 (Plan 6)'!J25-'005 (Plan 6)'!I25</f>
        <v>-43.624349968477787</v>
      </c>
      <c r="R25" s="84">
        <f t="shared" si="5"/>
        <v>289.41440281047369</v>
      </c>
      <c r="S25" s="84">
        <f t="shared" si="6"/>
        <v>138.22267355776415</v>
      </c>
      <c r="T25" s="84">
        <f t="shared" si="9"/>
        <v>-1445.8362755745745</v>
      </c>
      <c r="U25" s="10"/>
      <c r="V25" s="10"/>
      <c r="W25" s="10"/>
      <c r="X25" s="10"/>
      <c r="Y25" s="10"/>
      <c r="Z25" s="10"/>
      <c r="AA25" s="7"/>
    </row>
    <row r="26" spans="1:27">
      <c r="A26" s="8">
        <v>2030</v>
      </c>
      <c r="B26" s="9">
        <f t="shared" si="10"/>
        <v>16</v>
      </c>
      <c r="C26" s="90">
        <f>'009 (Plan 1)'!P26-'009 (Plan 1)'!K26-'009 (Plan 1)'!J26-'009 (Plan 1)'!I26</f>
        <v>-199.78087336935187</v>
      </c>
      <c r="D26" s="91">
        <f>'001 (Plan 14)'!P26-'001 (Plan 14)'!K26-'001 (Plan 14)'!J26-'001 (Plan 14)'!I26</f>
        <v>506.99182397926927</v>
      </c>
      <c r="E26" s="92">
        <f t="shared" si="7"/>
        <v>706.77269734862114</v>
      </c>
      <c r="F26" s="92">
        <f t="shared" si="11"/>
        <v>-4357.9908190372671</v>
      </c>
      <c r="G26" s="92">
        <f t="shared" si="0"/>
        <v>321.32377200022876</v>
      </c>
      <c r="H26" s="87">
        <f t="shared" si="12"/>
        <v>-4451.517768872458</v>
      </c>
      <c r="I26" s="79">
        <f>'003 (Plan 5)'!P26-'003 (Plan 5)'!K26-'003 (Plan 5)'!J26-'003 (Plan 5)'!I26</f>
        <v>1.4171212547400955</v>
      </c>
      <c r="J26" s="80">
        <f t="shared" si="1"/>
        <v>201.19799462409196</v>
      </c>
      <c r="K26" s="80">
        <f t="shared" si="2"/>
        <v>91.471697752362402</v>
      </c>
      <c r="L26" s="86">
        <f t="shared" si="13"/>
        <v>-1496.9018584374683</v>
      </c>
      <c r="M26" s="79">
        <f>'007 (Plan 4)'!P26-'007 (Plan 4)'!K26-'007 (Plan 4)'!J26-'007 (Plan 4)'!I26</f>
        <v>-101.38929182638776</v>
      </c>
      <c r="N26" s="80">
        <f t="shared" si="3"/>
        <v>98.391581542964104</v>
      </c>
      <c r="O26" s="83">
        <f t="shared" si="4"/>
        <v>44.73227988723324</v>
      </c>
      <c r="P26" s="84">
        <f t="shared" si="8"/>
        <v>-1287.1457134200639</v>
      </c>
      <c r="Q26" s="79">
        <f>'005 (Plan 6)'!P26-'005 (Plan 6)'!K26-'005 (Plan 6)'!J26-'005 (Plan 6)'!I26</f>
        <v>-192.46940219008252</v>
      </c>
      <c r="R26" s="84">
        <f t="shared" si="5"/>
        <v>7.311471179269347</v>
      </c>
      <c r="S26" s="84">
        <f t="shared" si="6"/>
        <v>3.324052424502403</v>
      </c>
      <c r="T26" s="84">
        <f t="shared" si="9"/>
        <v>-1442.512223150072</v>
      </c>
      <c r="U26" s="10"/>
      <c r="V26" s="10"/>
      <c r="W26" s="10"/>
      <c r="X26" s="10"/>
      <c r="Y26" s="10"/>
      <c r="Z26" s="10"/>
      <c r="AA26" s="7"/>
    </row>
    <row r="27" spans="1:27">
      <c r="A27" s="8">
        <v>2031</v>
      </c>
      <c r="B27" s="9">
        <f t="shared" si="10"/>
        <v>17</v>
      </c>
      <c r="C27" s="90">
        <f>'009 (Plan 1)'!P27-'009 (Plan 1)'!K27-'009 (Plan 1)'!J27-'009 (Plan 1)'!I27</f>
        <v>-132.09132341622868</v>
      </c>
      <c r="D27" s="91">
        <f>'001 (Plan 14)'!P27-'001 (Plan 14)'!K27-'001 (Plan 14)'!J27-'001 (Plan 14)'!I27</f>
        <v>493.56991602172445</v>
      </c>
      <c r="E27" s="92">
        <f t="shared" si="7"/>
        <v>625.6612394379531</v>
      </c>
      <c r="F27" s="92">
        <f t="shared" si="11"/>
        <v>-3732.329579599314</v>
      </c>
      <c r="G27" s="92">
        <f t="shared" si="0"/>
        <v>270.77357943576834</v>
      </c>
      <c r="H27" s="87">
        <f t="shared" si="12"/>
        <v>-4180.7441894366893</v>
      </c>
      <c r="I27" s="79">
        <f>'003 (Plan 5)'!P27-'003 (Plan 5)'!K27-'003 (Plan 5)'!J27-'003 (Plan 5)'!I27</f>
        <v>71.000977733853929</v>
      </c>
      <c r="J27" s="80">
        <f t="shared" si="1"/>
        <v>203.09230115008262</v>
      </c>
      <c r="K27" s="80">
        <f t="shared" si="2"/>
        <v>87.894256303388048</v>
      </c>
      <c r="L27" s="86">
        <f t="shared" si="13"/>
        <v>-1409.0076021340801</v>
      </c>
      <c r="M27" s="79">
        <f>'007 (Plan 4)'!P27-'007 (Plan 4)'!K27-'007 (Plan 4)'!J27-'007 (Plan 4)'!I27</f>
        <v>32.066159002611045</v>
      </c>
      <c r="N27" s="80">
        <f t="shared" si="3"/>
        <v>164.15748241883972</v>
      </c>
      <c r="O27" s="83">
        <f t="shared" si="4"/>
        <v>71.044051163603385</v>
      </c>
      <c r="P27" s="84">
        <f t="shared" si="8"/>
        <v>-1216.1016622564605</v>
      </c>
      <c r="Q27" s="79">
        <f>'005 (Plan 6)'!P27-'005 (Plan 6)'!K27-'005 (Plan 6)'!J27-'005 (Plan 6)'!I27</f>
        <v>-85.822729862184204</v>
      </c>
      <c r="R27" s="84">
        <f t="shared" si="5"/>
        <v>46.268593554044472</v>
      </c>
      <c r="S27" s="84">
        <f t="shared" si="6"/>
        <v>20.0241151319232</v>
      </c>
      <c r="T27" s="84">
        <f t="shared" si="9"/>
        <v>-1422.4881080181488</v>
      </c>
      <c r="U27" s="10"/>
      <c r="V27" s="10"/>
      <c r="W27" s="10"/>
      <c r="X27" s="10"/>
      <c r="Y27" s="10"/>
      <c r="Z27" s="10"/>
      <c r="AA27" s="7"/>
    </row>
    <row r="28" spans="1:27">
      <c r="A28" s="8">
        <v>2032</v>
      </c>
      <c r="B28" s="9">
        <f t="shared" si="10"/>
        <v>18</v>
      </c>
      <c r="C28" s="90">
        <f>'009 (Plan 1)'!P28-'009 (Plan 1)'!K28-'009 (Plan 1)'!J28-'009 (Plan 1)'!I28</f>
        <v>-238.45481462840223</v>
      </c>
      <c r="D28" s="91">
        <f>'001 (Plan 14)'!P28-'001 (Plan 14)'!K28-'001 (Plan 14)'!J28-'001 (Plan 14)'!I28</f>
        <v>474.72007901073289</v>
      </c>
      <c r="E28" s="92">
        <f t="shared" si="7"/>
        <v>713.17489363913512</v>
      </c>
      <c r="F28" s="92">
        <f t="shared" si="11"/>
        <v>-3019.154685960179</v>
      </c>
      <c r="G28" s="92">
        <f t="shared" si="0"/>
        <v>293.81030544025214</v>
      </c>
      <c r="H28" s="87">
        <f t="shared" si="12"/>
        <v>-3886.9338839964371</v>
      </c>
      <c r="I28" s="79">
        <f>'003 (Plan 5)'!P28-'003 (Plan 5)'!K28-'003 (Plan 5)'!J28-'003 (Plan 5)'!I28</f>
        <v>20.269900236321391</v>
      </c>
      <c r="J28" s="80">
        <f t="shared" si="1"/>
        <v>258.72471486472364</v>
      </c>
      <c r="K28" s="80">
        <f t="shared" si="2"/>
        <v>106.58814293287574</v>
      </c>
      <c r="L28" s="86">
        <f t="shared" si="13"/>
        <v>-1302.4194592012043</v>
      </c>
      <c r="M28" s="79">
        <f>'007 (Plan 4)'!P28-'007 (Plan 4)'!K28-'007 (Plan 4)'!J28-'007 (Plan 4)'!I28</f>
        <v>102.77410238058594</v>
      </c>
      <c r="N28" s="80">
        <f t="shared" si="3"/>
        <v>341.22891700898816</v>
      </c>
      <c r="O28" s="83">
        <f t="shared" si="4"/>
        <v>140.57782070801113</v>
      </c>
      <c r="P28" s="84">
        <f t="shared" si="8"/>
        <v>-1075.5238415484494</v>
      </c>
      <c r="Q28" s="79">
        <f>'005 (Plan 6)'!P28-'005 (Plan 6)'!K28-'005 (Plan 6)'!J28-'005 (Plan 6)'!I28</f>
        <v>3.7215129546121517</v>
      </c>
      <c r="R28" s="84">
        <f t="shared" si="5"/>
        <v>242.17632758301437</v>
      </c>
      <c r="S28" s="84">
        <f t="shared" si="6"/>
        <v>99.770619257900748</v>
      </c>
      <c r="T28" s="84">
        <f t="shared" si="9"/>
        <v>-1322.717488760248</v>
      </c>
      <c r="U28" s="10"/>
      <c r="V28" s="10"/>
      <c r="W28" s="10"/>
      <c r="X28" s="10"/>
      <c r="Y28" s="10"/>
      <c r="Z28" s="10"/>
      <c r="AA28" s="7"/>
    </row>
    <row r="29" spans="1:27">
      <c r="A29" s="8">
        <v>2033</v>
      </c>
      <c r="B29" s="9">
        <f t="shared" si="10"/>
        <v>19</v>
      </c>
      <c r="C29" s="90">
        <f>'009 (Plan 1)'!P29-'009 (Plan 1)'!K29-'009 (Plan 1)'!J29-'009 (Plan 1)'!I29</f>
        <v>-365.23659921927754</v>
      </c>
      <c r="D29" s="91">
        <f>'001 (Plan 14)'!P29-'001 (Plan 14)'!K29-'001 (Plan 14)'!J29-'001 (Plan 14)'!I29</f>
        <v>450.25856863435354</v>
      </c>
      <c r="E29" s="92">
        <f t="shared" si="7"/>
        <v>815.49516785363107</v>
      </c>
      <c r="F29" s="92">
        <f t="shared" si="11"/>
        <v>-2203.6595181065477</v>
      </c>
      <c r="G29" s="92">
        <f t="shared" si="0"/>
        <v>319.81314773098757</v>
      </c>
      <c r="H29" s="87">
        <f t="shared" si="12"/>
        <v>-3567.1207362654495</v>
      </c>
      <c r="I29" s="79">
        <f>'003 (Plan 5)'!P29-'003 (Plan 5)'!K29-'003 (Plan 5)'!J29-'003 (Plan 5)'!I29</f>
        <v>76.126649393242985</v>
      </c>
      <c r="J29" s="80">
        <f t="shared" si="1"/>
        <v>441.36324861252052</v>
      </c>
      <c r="K29" s="80">
        <f t="shared" si="2"/>
        <v>173.08964589337648</v>
      </c>
      <c r="L29" s="86">
        <f t="shared" si="13"/>
        <v>-1129.3298133078279</v>
      </c>
      <c r="M29" s="79">
        <f>'007 (Plan 4)'!P29-'007 (Plan 4)'!K29-'007 (Plan 4)'!J29-'007 (Plan 4)'!I29</f>
        <v>87.603061561163287</v>
      </c>
      <c r="N29" s="80">
        <f t="shared" si="3"/>
        <v>452.83966078044079</v>
      </c>
      <c r="O29" s="83">
        <f t="shared" si="4"/>
        <v>177.59035619156376</v>
      </c>
      <c r="P29" s="84">
        <f t="shared" si="8"/>
        <v>-897.93348535688563</v>
      </c>
      <c r="Q29" s="79">
        <f>'005 (Plan 6)'!P29-'005 (Plan 6)'!K29-'005 (Plan 6)'!J29-'005 (Plan 6)'!I29</f>
        <v>-31.224476356912021</v>
      </c>
      <c r="R29" s="84">
        <f t="shared" si="5"/>
        <v>334.01212286236552</v>
      </c>
      <c r="S29" s="84">
        <f t="shared" si="6"/>
        <v>130.98970123155323</v>
      </c>
      <c r="T29" s="84">
        <f t="shared" si="9"/>
        <v>-1191.7277875286948</v>
      </c>
      <c r="U29" s="10"/>
      <c r="V29" s="10"/>
      <c r="W29" s="10"/>
      <c r="X29" s="10"/>
      <c r="Y29" s="10"/>
      <c r="Z29" s="10"/>
      <c r="AA29" s="7"/>
    </row>
    <row r="30" spans="1:27">
      <c r="A30" s="8">
        <v>2034</v>
      </c>
      <c r="B30" s="9">
        <f t="shared" si="10"/>
        <v>20</v>
      </c>
      <c r="C30" s="90">
        <f>'009 (Plan 1)'!P30-'009 (Plan 1)'!K30-'009 (Plan 1)'!J30-'009 (Plan 1)'!I30</f>
        <v>-412.82828044086881</v>
      </c>
      <c r="D30" s="91">
        <f>'001 (Plan 14)'!P30-'001 (Plan 14)'!K30-'001 (Plan 14)'!J30-'001 (Plan 14)'!I30</f>
        <v>425.98900874790041</v>
      </c>
      <c r="E30" s="92">
        <f t="shared" si="7"/>
        <v>838.81728918876922</v>
      </c>
      <c r="F30" s="92">
        <f t="shared" si="11"/>
        <v>-1364.8422289177784</v>
      </c>
      <c r="G30" s="92">
        <f t="shared" si="0"/>
        <v>313.14554566037884</v>
      </c>
      <c r="H30" s="87">
        <f t="shared" si="12"/>
        <v>-3253.9751906050706</v>
      </c>
      <c r="I30" s="79">
        <f>'003 (Plan 5)'!P30-'003 (Plan 5)'!K30-'003 (Plan 5)'!J30-'003 (Plan 5)'!I30</f>
        <v>80.726188300141928</v>
      </c>
      <c r="J30" s="80">
        <f t="shared" si="1"/>
        <v>493.55446874101074</v>
      </c>
      <c r="K30" s="80">
        <f t="shared" si="2"/>
        <v>184.25273944519395</v>
      </c>
      <c r="L30" s="86">
        <f t="shared" si="13"/>
        <v>-945.07707386263394</v>
      </c>
      <c r="M30" s="79">
        <f>'007 (Plan 4)'!P30-'007 (Plan 4)'!K30-'007 (Plan 4)'!J30-'007 (Plan 4)'!I30</f>
        <v>64.169841852817456</v>
      </c>
      <c r="N30" s="80">
        <f t="shared" si="3"/>
        <v>476.99812229368627</v>
      </c>
      <c r="O30" s="83">
        <f t="shared" si="4"/>
        <v>178.07195823191719</v>
      </c>
      <c r="P30" s="84">
        <f t="shared" si="8"/>
        <v>-719.86152712496846</v>
      </c>
      <c r="Q30" s="79">
        <f>'005 (Plan 6)'!P30-'005 (Plan 6)'!K30-'005 (Plan 6)'!J30-'005 (Plan 6)'!I30</f>
        <v>43.40759114575863</v>
      </c>
      <c r="R30" s="84">
        <f t="shared" si="5"/>
        <v>456.23587158662747</v>
      </c>
      <c r="S30" s="84">
        <f t="shared" si="6"/>
        <v>170.32103748839353</v>
      </c>
      <c r="T30" s="84">
        <f t="shared" si="9"/>
        <v>-1021.4067500403012</v>
      </c>
      <c r="U30" s="10"/>
      <c r="V30" s="10"/>
      <c r="W30" s="10"/>
      <c r="X30" s="10"/>
      <c r="Y30" s="10"/>
      <c r="Z30" s="10"/>
      <c r="AA30" s="7"/>
    </row>
    <row r="31" spans="1:27">
      <c r="A31" s="8">
        <v>2035</v>
      </c>
      <c r="B31" s="9">
        <f t="shared" si="10"/>
        <v>21</v>
      </c>
      <c r="C31" s="90">
        <f>'009 (Plan 1)'!P31-'009 (Plan 1)'!K31-'009 (Plan 1)'!J31-'009 (Plan 1)'!I31</f>
        <v>-491.06334212702552</v>
      </c>
      <c r="D31" s="91">
        <f>'001 (Plan 14)'!P31-'001 (Plan 14)'!K31-'001 (Plan 14)'!J31-'001 (Plan 14)'!I31</f>
        <v>390.19943191520093</v>
      </c>
      <c r="E31" s="92">
        <f t="shared" si="7"/>
        <v>881.26277404222651</v>
      </c>
      <c r="F31" s="92">
        <f t="shared" si="11"/>
        <v>-483.57945487555185</v>
      </c>
      <c r="G31" s="92">
        <f t="shared" si="0"/>
        <v>313.17582750244117</v>
      </c>
      <c r="H31" s="87">
        <f t="shared" si="12"/>
        <v>-2940.7993631026293</v>
      </c>
      <c r="I31" s="79">
        <f>'003 (Plan 5)'!P31-'003 (Plan 5)'!K31-'003 (Plan 5)'!J31-'003 (Plan 5)'!I31</f>
        <v>22.087019639077521</v>
      </c>
      <c r="J31" s="80">
        <f t="shared" si="1"/>
        <v>513.15036176610306</v>
      </c>
      <c r="K31" s="80">
        <f t="shared" si="2"/>
        <v>182.35910322427392</v>
      </c>
      <c r="L31" s="86">
        <f t="shared" si="13"/>
        <v>-762.71797063836004</v>
      </c>
      <c r="M31" s="79">
        <f>'007 (Plan 4)'!P31-'007 (Plan 4)'!K31-'007 (Plan 4)'!J31-'007 (Plan 4)'!I31</f>
        <v>-154.74860913091888</v>
      </c>
      <c r="N31" s="80">
        <f t="shared" si="3"/>
        <v>336.31473299610661</v>
      </c>
      <c r="O31" s="83">
        <f t="shared" si="4"/>
        <v>119.51672975383329</v>
      </c>
      <c r="P31" s="84">
        <f t="shared" si="8"/>
        <v>-600.3447973711352</v>
      </c>
      <c r="Q31" s="79">
        <f>'005 (Plan 6)'!P31-'005 (Plan 6)'!K31-'005 (Plan 6)'!J31-'005 (Plan 6)'!I31</f>
        <v>-6.3884723827159782</v>
      </c>
      <c r="R31" s="84">
        <f t="shared" si="5"/>
        <v>484.67486974430955</v>
      </c>
      <c r="S31" s="84">
        <f t="shared" si="6"/>
        <v>172.23971994820576</v>
      </c>
      <c r="T31" s="84">
        <f t="shared" si="9"/>
        <v>-849.16703009209539</v>
      </c>
      <c r="U31" s="10"/>
      <c r="V31" s="10"/>
      <c r="W31" s="10"/>
      <c r="X31" s="10"/>
      <c r="Y31" s="10"/>
      <c r="Z31" s="10"/>
      <c r="AA31" s="7"/>
    </row>
    <row r="32" spans="1:27">
      <c r="A32" s="8">
        <v>2036</v>
      </c>
      <c r="B32" s="9">
        <f t="shared" si="10"/>
        <v>22</v>
      </c>
      <c r="C32" s="90">
        <f>'009 (Plan 1)'!P32-'009 (Plan 1)'!K32-'009 (Plan 1)'!J32-'009 (Plan 1)'!I32</f>
        <v>-369.19989090105673</v>
      </c>
      <c r="D32" s="91">
        <f>'001 (Plan 14)'!P32-'001 (Plan 14)'!K32-'001 (Plan 14)'!J32-'001 (Plan 14)'!I32</f>
        <v>341.32772274919495</v>
      </c>
      <c r="E32" s="92">
        <f t="shared" si="7"/>
        <v>710.52761365025162</v>
      </c>
      <c r="F32" s="92">
        <f t="shared" si="11"/>
        <v>226.94815877469978</v>
      </c>
      <c r="G32" s="92">
        <f t="shared" si="0"/>
        <v>240.36305349211074</v>
      </c>
      <c r="H32" s="87">
        <f t="shared" si="12"/>
        <v>-2700.4363096105185</v>
      </c>
      <c r="I32" s="79">
        <f>'003 (Plan 5)'!P32-'003 (Plan 5)'!K32-'003 (Plan 5)'!J32-'003 (Plan 5)'!I32</f>
        <v>-35.969316783171053</v>
      </c>
      <c r="J32" s="80">
        <f t="shared" si="1"/>
        <v>333.23057411788568</v>
      </c>
      <c r="K32" s="80">
        <f t="shared" si="2"/>
        <v>112.72794578724219</v>
      </c>
      <c r="L32" s="86">
        <f t="shared" si="13"/>
        <v>-649.99002485111782</v>
      </c>
      <c r="M32" s="79">
        <f>'007 (Plan 4)'!P32-'007 (Plan 4)'!K32-'007 (Plan 4)'!J32-'007 (Plan 4)'!I32</f>
        <v>-259.41724258829692</v>
      </c>
      <c r="N32" s="80">
        <f t="shared" si="3"/>
        <v>109.78264831275982</v>
      </c>
      <c r="O32" s="83">
        <f t="shared" si="4"/>
        <v>37.138166148591772</v>
      </c>
      <c r="P32" s="84">
        <f t="shared" si="8"/>
        <v>-563.20663122254348</v>
      </c>
      <c r="Q32" s="79">
        <f>'005 (Plan 6)'!P32-'005 (Plan 6)'!K32-'005 (Plan 6)'!J32-'005 (Plan 6)'!I32</f>
        <v>-198.35458104230491</v>
      </c>
      <c r="R32" s="84">
        <f t="shared" si="5"/>
        <v>170.84530985875182</v>
      </c>
      <c r="S32" s="84">
        <f t="shared" si="6"/>
        <v>57.794939371165782</v>
      </c>
      <c r="T32" s="84">
        <f t="shared" si="9"/>
        <v>-791.37209072092958</v>
      </c>
      <c r="U32" s="10"/>
      <c r="V32" s="10"/>
      <c r="W32" s="10"/>
      <c r="X32" s="10"/>
      <c r="Y32" s="10"/>
      <c r="Z32" s="10"/>
      <c r="AA32" s="7"/>
    </row>
    <row r="33" spans="1:27">
      <c r="A33" s="8">
        <v>2037</v>
      </c>
      <c r="B33" s="9">
        <f t="shared" si="10"/>
        <v>23</v>
      </c>
      <c r="C33" s="90">
        <f>'009 (Plan 1)'!P33-'009 (Plan 1)'!K33-'009 (Plan 1)'!J33-'009 (Plan 1)'!I33</f>
        <v>-475.15847901500189</v>
      </c>
      <c r="D33" s="91">
        <f>'001 (Plan 14)'!P33-'001 (Plan 14)'!K33-'001 (Plan 14)'!J33-'001 (Plan 14)'!I33</f>
        <v>309.57365343953711</v>
      </c>
      <c r="E33" s="92">
        <f t="shared" si="7"/>
        <v>784.73213245453894</v>
      </c>
      <c r="F33" s="92">
        <f t="shared" si="11"/>
        <v>1011.6802912292387</v>
      </c>
      <c r="G33" s="92">
        <f t="shared" si="0"/>
        <v>252.70400852245822</v>
      </c>
      <c r="H33" s="87">
        <f t="shared" si="12"/>
        <v>-2447.7323010880605</v>
      </c>
      <c r="I33" s="79">
        <f>'003 (Plan 5)'!P33-'003 (Plan 5)'!K33-'003 (Plan 5)'!J33-'003 (Plan 5)'!I33</f>
        <v>-70.80734393566388</v>
      </c>
      <c r="J33" s="80">
        <f t="shared" si="1"/>
        <v>404.35113507933801</v>
      </c>
      <c r="K33" s="80">
        <f t="shared" si="2"/>
        <v>130.21150588742361</v>
      </c>
      <c r="L33" s="86">
        <f t="shared" si="13"/>
        <v>-519.77851896369418</v>
      </c>
      <c r="M33" s="79">
        <f>'007 (Plan 4)'!P33-'007 (Plan 4)'!K33-'007 (Plan 4)'!J33-'007 (Plan 4)'!I33</f>
        <v>-117.58230097646315</v>
      </c>
      <c r="N33" s="80">
        <f t="shared" si="3"/>
        <v>357.57617803853873</v>
      </c>
      <c r="O33" s="83">
        <f t="shared" si="4"/>
        <v>115.14876198562408</v>
      </c>
      <c r="P33" s="84">
        <f t="shared" si="8"/>
        <v>-448.05786923691937</v>
      </c>
      <c r="Q33" s="79">
        <f>'005 (Plan 6)'!P33-'005 (Plan 6)'!K33-'005 (Plan 6)'!J33-'005 (Plan 6)'!I33</f>
        <v>-295.48071477252529</v>
      </c>
      <c r="R33" s="84">
        <f t="shared" si="5"/>
        <v>179.6777642424766</v>
      </c>
      <c r="S33" s="84">
        <f t="shared" si="6"/>
        <v>57.860879386199294</v>
      </c>
      <c r="T33" s="84">
        <f t="shared" si="9"/>
        <v>-733.51121133473032</v>
      </c>
      <c r="U33" s="10"/>
      <c r="V33" s="10"/>
      <c r="W33" s="10"/>
      <c r="X33" s="10"/>
      <c r="Y33" s="10"/>
      <c r="Z33" s="10"/>
      <c r="AA33" s="7"/>
    </row>
    <row r="34" spans="1:27">
      <c r="A34" s="8">
        <v>2038</v>
      </c>
      <c r="B34" s="9">
        <f t="shared" si="10"/>
        <v>24</v>
      </c>
      <c r="C34" s="90">
        <f>'009 (Plan 1)'!P34-'009 (Plan 1)'!K34-'009 (Plan 1)'!J34-'009 (Plan 1)'!I34</f>
        <v>-573.68607988796032</v>
      </c>
      <c r="D34" s="91">
        <f>'001 (Plan 14)'!P34-'001 (Plan 14)'!K34-'001 (Plan 14)'!J34-'001 (Plan 14)'!I34</f>
        <v>282.42458851814621</v>
      </c>
      <c r="E34" s="92">
        <f t="shared" si="7"/>
        <v>856.11066840610647</v>
      </c>
      <c r="F34" s="92">
        <f t="shared" si="11"/>
        <v>1867.7909596353452</v>
      </c>
      <c r="G34" s="92">
        <f t="shared" si="0"/>
        <v>262.43668738763</v>
      </c>
      <c r="H34" s="87">
        <f t="shared" si="12"/>
        <v>-2185.2956137004303</v>
      </c>
      <c r="I34" s="79">
        <f>'003 (Plan 5)'!P34-'003 (Plan 5)'!K34-'003 (Plan 5)'!J34-'003 (Plan 5)'!I34</f>
        <v>-81.571701591980201</v>
      </c>
      <c r="J34" s="80">
        <f t="shared" si="1"/>
        <v>492.11437829598015</v>
      </c>
      <c r="K34" s="80">
        <f t="shared" si="2"/>
        <v>150.8553415135772</v>
      </c>
      <c r="L34" s="86">
        <f t="shared" si="13"/>
        <v>-368.92317745011701</v>
      </c>
      <c r="M34" s="79">
        <f>'007 (Plan 4)'!P34-'007 (Plan 4)'!K34-'007 (Plan 4)'!J34-'007 (Plan 4)'!I34</f>
        <v>-226.69679807980722</v>
      </c>
      <c r="N34" s="80">
        <f t="shared" si="3"/>
        <v>346.98928180815312</v>
      </c>
      <c r="O34" s="83">
        <f t="shared" si="4"/>
        <v>106.36792769594109</v>
      </c>
      <c r="P34" s="84">
        <f t="shared" si="8"/>
        <v>-341.68994154097828</v>
      </c>
      <c r="Q34" s="79">
        <f>'005 (Plan 6)'!P34-'005 (Plan 6)'!K34-'005 (Plan 6)'!J34-'005 (Plan 6)'!I34</f>
        <v>-225.76655184701548</v>
      </c>
      <c r="R34" s="84">
        <f t="shared" si="5"/>
        <v>347.91952804094484</v>
      </c>
      <c r="S34" s="84">
        <f t="shared" si="6"/>
        <v>106.65309029091635</v>
      </c>
      <c r="T34" s="84">
        <f t="shared" si="9"/>
        <v>-626.85812104381398</v>
      </c>
      <c r="U34" s="10"/>
      <c r="V34" s="10"/>
      <c r="W34" s="10"/>
      <c r="X34" s="10"/>
      <c r="Y34" s="10"/>
      <c r="Z34" s="10"/>
      <c r="AA34" s="7"/>
    </row>
    <row r="35" spans="1:27">
      <c r="A35" s="8">
        <v>2039</v>
      </c>
      <c r="B35" s="9">
        <f t="shared" si="10"/>
        <v>25</v>
      </c>
      <c r="C35" s="90">
        <f>'009 (Plan 1)'!P35-'009 (Plan 1)'!K35-'009 (Plan 1)'!J35-'009 (Plan 1)'!I35</f>
        <v>-461.92676478598912</v>
      </c>
      <c r="D35" s="91">
        <f>'001 (Plan 14)'!P35-'001 (Plan 14)'!K35-'001 (Plan 14)'!J35-'001 (Plan 14)'!I35</f>
        <v>146.16501613307412</v>
      </c>
      <c r="E35" s="92">
        <f t="shared" si="7"/>
        <v>608.09178091906324</v>
      </c>
      <c r="F35" s="92">
        <f t="shared" si="11"/>
        <v>2475.8827405544084</v>
      </c>
      <c r="G35" s="92">
        <f t="shared" si="0"/>
        <v>177.44661328675483</v>
      </c>
      <c r="H35" s="87">
        <f t="shared" si="12"/>
        <v>-2007.8490004136754</v>
      </c>
      <c r="I35" s="79">
        <f>'003 (Plan 5)'!P35-'003 (Plan 5)'!K35-'003 (Plan 5)'!J35-'003 (Plan 5)'!I35</f>
        <v>-298.88892560806494</v>
      </c>
      <c r="J35" s="80">
        <f t="shared" si="1"/>
        <v>163.03783917792418</v>
      </c>
      <c r="K35" s="80">
        <f t="shared" si="2"/>
        <v>47.575897763307999</v>
      </c>
      <c r="L35" s="86">
        <f t="shared" si="13"/>
        <v>-321.34727968680903</v>
      </c>
      <c r="M35" s="79">
        <f>'007 (Plan 4)'!P35-'007 (Plan 4)'!K35-'007 (Plan 4)'!J35-'007 (Plan 4)'!I35</f>
        <v>-328.93652566149279</v>
      </c>
      <c r="N35" s="80">
        <f t="shared" si="3"/>
        <v>132.99023912449633</v>
      </c>
      <c r="O35" s="83">
        <f t="shared" si="4"/>
        <v>38.807739675696297</v>
      </c>
      <c r="P35" s="84">
        <f t="shared" si="8"/>
        <v>-302.88220186528201</v>
      </c>
      <c r="Q35" s="79">
        <f>'005 (Plan 6)'!P35-'005 (Plan 6)'!K35-'005 (Plan 6)'!J35-'005 (Plan 6)'!I35</f>
        <v>-106.77590935004196</v>
      </c>
      <c r="R35" s="84">
        <f t="shared" si="5"/>
        <v>355.15085543594716</v>
      </c>
      <c r="S35" s="84">
        <f t="shared" si="6"/>
        <v>103.63619190470634</v>
      </c>
      <c r="T35" s="84">
        <f t="shared" si="9"/>
        <v>-523.2219291391076</v>
      </c>
      <c r="U35" s="10"/>
      <c r="V35" s="10"/>
      <c r="W35" s="10"/>
      <c r="X35" s="10"/>
      <c r="Y35" s="10"/>
      <c r="Z35" s="10"/>
      <c r="AA35" s="7"/>
    </row>
    <row r="36" spans="1:27">
      <c r="A36" s="8">
        <v>2040</v>
      </c>
      <c r="B36" s="9">
        <f t="shared" si="10"/>
        <v>26</v>
      </c>
      <c r="C36" s="90">
        <f>'009 (Plan 1)'!P36-'009 (Plan 1)'!K36-'009 (Plan 1)'!J36-'009 (Plan 1)'!I36</f>
        <v>-406.57174703849267</v>
      </c>
      <c r="D36" s="91">
        <f>'001 (Plan 14)'!P36-'001 (Plan 14)'!K36-'001 (Plan 14)'!J36-'001 (Plan 14)'!I36</f>
        <v>99.884916755245314</v>
      </c>
      <c r="E36" s="92">
        <f t="shared" si="7"/>
        <v>506.45666379373802</v>
      </c>
      <c r="F36" s="92">
        <f t="shared" si="11"/>
        <v>2982.3394043481467</v>
      </c>
      <c r="G36" s="92">
        <f t="shared" si="0"/>
        <v>140.6840345373846</v>
      </c>
      <c r="H36" s="87">
        <f t="shared" si="12"/>
        <v>-1867.1649658762908</v>
      </c>
      <c r="I36" s="79">
        <f>'003 (Plan 5)'!P36-'003 (Plan 5)'!K36-'003 (Plan 5)'!J36-'003 (Plan 5)'!I36</f>
        <v>-399.75925839257576</v>
      </c>
      <c r="J36" s="80">
        <f t="shared" si="1"/>
        <v>6.8124886459169147</v>
      </c>
      <c r="K36" s="80">
        <f t="shared" si="2"/>
        <v>1.8923798549090503</v>
      </c>
      <c r="L36" s="86">
        <f t="shared" si="13"/>
        <v>-319.45489983189998</v>
      </c>
      <c r="M36" s="79">
        <f>'007 (Plan 4)'!P36-'007 (Plan 4)'!K36-'007 (Plan 4)'!J36-'007 (Plan 4)'!I36</f>
        <v>-271.05267238085696</v>
      </c>
      <c r="N36" s="80">
        <f t="shared" si="3"/>
        <v>135.51907465763571</v>
      </c>
      <c r="O36" s="83">
        <f t="shared" si="4"/>
        <v>37.644623010378396</v>
      </c>
      <c r="P36" s="84">
        <f t="shared" si="8"/>
        <v>-265.23757885490363</v>
      </c>
      <c r="Q36" s="79">
        <f>'005 (Plan 6)'!P36-'005 (Plan 6)'!K36-'005 (Plan 6)'!J36-'005 (Plan 6)'!I36</f>
        <v>-137.49488349332466</v>
      </c>
      <c r="R36" s="84">
        <f t="shared" si="5"/>
        <v>269.07686354516801</v>
      </c>
      <c r="S36" s="84">
        <f t="shared" si="6"/>
        <v>74.744438113695097</v>
      </c>
      <c r="T36" s="84">
        <f t="shared" si="9"/>
        <v>-448.47749102541252</v>
      </c>
      <c r="U36" s="10"/>
      <c r="V36" s="10"/>
      <c r="W36" s="10"/>
      <c r="X36" s="10"/>
      <c r="Y36" s="10"/>
      <c r="Z36" s="10"/>
      <c r="AA36" s="7"/>
    </row>
    <row r="37" spans="1:27">
      <c r="A37" s="8">
        <v>2041</v>
      </c>
      <c r="B37" s="9">
        <f t="shared" si="10"/>
        <v>27</v>
      </c>
      <c r="C37" s="90">
        <f>'009 (Plan 1)'!P37-'009 (Plan 1)'!K37-'009 (Plan 1)'!J37-'009 (Plan 1)'!I37</f>
        <v>-609.44982020891871</v>
      </c>
      <c r="D37" s="91">
        <f>'001 (Plan 14)'!P37-'001 (Plan 14)'!K37-'001 (Plan 14)'!J37-'001 (Plan 14)'!I37</f>
        <v>183.39095380215775</v>
      </c>
      <c r="E37" s="92">
        <f t="shared" si="7"/>
        <v>792.84077401107652</v>
      </c>
      <c r="F37" s="92">
        <f t="shared" si="11"/>
        <v>3775.1801783592232</v>
      </c>
      <c r="G37" s="92">
        <f t="shared" si="0"/>
        <v>209.6488308449714</v>
      </c>
      <c r="H37" s="87">
        <f t="shared" si="12"/>
        <v>-1657.5161350313194</v>
      </c>
      <c r="I37" s="79">
        <f>'003 (Plan 5)'!P37-'003 (Plan 5)'!K37-'003 (Plan 5)'!J37-'003 (Plan 5)'!I37</f>
        <v>-267.81552961125476</v>
      </c>
      <c r="J37" s="80">
        <f t="shared" si="1"/>
        <v>341.63429059766395</v>
      </c>
      <c r="K37" s="80">
        <f t="shared" si="2"/>
        <v>90.337469953772612</v>
      </c>
      <c r="L37" s="86">
        <f t="shared" si="13"/>
        <v>-229.11742987812738</v>
      </c>
      <c r="M37" s="79">
        <f>'007 (Plan 4)'!P37-'007 (Plan 4)'!K37-'007 (Plan 4)'!J37-'007 (Plan 4)'!I37</f>
        <v>-148.32867674841134</v>
      </c>
      <c r="N37" s="80">
        <f t="shared" si="3"/>
        <v>461.12114346050737</v>
      </c>
      <c r="O37" s="83">
        <f t="shared" si="4"/>
        <v>121.93306874885965</v>
      </c>
      <c r="P37" s="84">
        <f t="shared" si="8"/>
        <v>-143.30451010604398</v>
      </c>
      <c r="Q37" s="79">
        <f>'005 (Plan 6)'!P37-'005 (Plan 6)'!K37-'005 (Plan 6)'!J37-'005 (Plan 6)'!I37</f>
        <v>-250.6897512513136</v>
      </c>
      <c r="R37" s="84">
        <f t="shared" si="5"/>
        <v>358.76006895760509</v>
      </c>
      <c r="S37" s="84">
        <f t="shared" si="6"/>
        <v>94.865995135830943</v>
      </c>
      <c r="T37" s="84">
        <f t="shared" si="9"/>
        <v>-353.61149588958159</v>
      </c>
      <c r="U37" s="10"/>
      <c r="V37" s="10"/>
      <c r="W37" s="10"/>
      <c r="X37" s="10"/>
      <c r="Y37" s="10"/>
      <c r="Z37" s="10"/>
      <c r="AA37" s="7"/>
    </row>
    <row r="38" spans="1:27">
      <c r="A38" s="8">
        <v>2042</v>
      </c>
      <c r="B38" s="9">
        <f t="shared" si="10"/>
        <v>28</v>
      </c>
      <c r="C38" s="90">
        <f>'009 (Plan 1)'!P38-'009 (Plan 1)'!K38-'009 (Plan 1)'!J38-'009 (Plan 1)'!I38</f>
        <v>-715.71343989832098</v>
      </c>
      <c r="D38" s="91">
        <f>'001 (Plan 14)'!P38-'001 (Plan 14)'!K38-'001 (Plan 14)'!J38-'001 (Plan 14)'!I38</f>
        <v>96.741655448291993</v>
      </c>
      <c r="E38" s="92">
        <f t="shared" si="7"/>
        <v>812.45509534661301</v>
      </c>
      <c r="F38" s="92">
        <f t="shared" si="11"/>
        <v>4587.635273705836</v>
      </c>
      <c r="G38" s="92">
        <f t="shared" si="0"/>
        <v>204.50775344675375</v>
      </c>
      <c r="H38" s="87">
        <f t="shared" si="12"/>
        <v>-1453.0083815845658</v>
      </c>
      <c r="I38" s="79">
        <f>'003 (Plan 5)'!P38-'003 (Plan 5)'!K38-'003 (Plan 5)'!J38-'003 (Plan 5)'!I38</f>
        <v>-192.0561303057232</v>
      </c>
      <c r="J38" s="80">
        <f t="shared" si="1"/>
        <v>523.65730959259781</v>
      </c>
      <c r="K38" s="80">
        <f t="shared" si="2"/>
        <v>131.81279873082138</v>
      </c>
      <c r="L38" s="86">
        <f t="shared" si="13"/>
        <v>-97.304631147305997</v>
      </c>
      <c r="M38" s="79">
        <f>'007 (Plan 4)'!P38-'007 (Plan 4)'!K38-'007 (Plan 4)'!J38-'007 (Plan 4)'!I38</f>
        <v>-344.99325921247521</v>
      </c>
      <c r="N38" s="80">
        <f t="shared" si="3"/>
        <v>370.72018068584578</v>
      </c>
      <c r="O38" s="83">
        <f t="shared" si="4"/>
        <v>93.316112784168553</v>
      </c>
      <c r="P38" s="84">
        <f t="shared" si="8"/>
        <v>-49.988397321875425</v>
      </c>
      <c r="Q38" s="79">
        <f>'005 (Plan 6)'!P38-'005 (Plan 6)'!K38-'005 (Plan 6)'!J38-'005 (Plan 6)'!I38</f>
        <v>-478.65871500264893</v>
      </c>
      <c r="R38" s="84">
        <f t="shared" si="5"/>
        <v>237.05472489567205</v>
      </c>
      <c r="S38" s="84">
        <f t="shared" si="6"/>
        <v>59.670410721800692</v>
      </c>
      <c r="T38" s="84">
        <f t="shared" si="9"/>
        <v>-293.9410851677809</v>
      </c>
      <c r="U38" s="10"/>
      <c r="V38" s="10"/>
      <c r="W38" s="10"/>
      <c r="X38" s="10"/>
      <c r="Y38" s="10"/>
      <c r="Z38" s="10"/>
      <c r="AA38" s="7"/>
    </row>
    <row r="39" spans="1:27">
      <c r="A39" s="8">
        <v>2043</v>
      </c>
      <c r="B39" s="9">
        <f t="shared" si="10"/>
        <v>29</v>
      </c>
      <c r="C39" s="90">
        <f>'009 (Plan 1)'!P39-'009 (Plan 1)'!K39-'009 (Plan 1)'!J39-'009 (Plan 1)'!I39</f>
        <v>-652.87256433740686</v>
      </c>
      <c r="D39" s="91">
        <f>'001 (Plan 14)'!P39-'001 (Plan 14)'!K39-'001 (Plan 14)'!J39-'001 (Plan 14)'!I39</f>
        <v>38.726587240251447</v>
      </c>
      <c r="E39" s="92">
        <f t="shared" si="7"/>
        <v>691.59915157765829</v>
      </c>
      <c r="F39" s="92">
        <f t="shared" si="11"/>
        <v>5279.2344252834946</v>
      </c>
      <c r="G39" s="92">
        <f t="shared" si="0"/>
        <v>165.7176653632944</v>
      </c>
      <c r="H39" s="87">
        <f t="shared" si="12"/>
        <v>-1287.2907162212714</v>
      </c>
      <c r="I39" s="79">
        <f>'003 (Plan 5)'!P39-'003 (Plan 5)'!K39-'003 (Plan 5)'!J39-'003 (Plan 5)'!I39</f>
        <v>-308.86331753623995</v>
      </c>
      <c r="J39" s="80">
        <f t="shared" si="1"/>
        <v>344.00924680116691</v>
      </c>
      <c r="K39" s="80">
        <f t="shared" si="2"/>
        <v>82.429842652681984</v>
      </c>
      <c r="L39" s="86">
        <f t="shared" si="13"/>
        <v>-14.874788494624013</v>
      </c>
      <c r="M39" s="79">
        <f>'007 (Plan 4)'!P39-'007 (Plan 4)'!K39-'007 (Plan 4)'!J39-'007 (Plan 4)'!I39</f>
        <v>-448.72801942370319</v>
      </c>
      <c r="N39" s="80">
        <f t="shared" si="3"/>
        <v>204.14454491370367</v>
      </c>
      <c r="O39" s="83">
        <f t="shared" si="4"/>
        <v>48.916134877520051</v>
      </c>
      <c r="P39" s="84">
        <f t="shared" si="8"/>
        <v>-1.0722624443553741</v>
      </c>
      <c r="Q39" s="79">
        <f>'005 (Plan 6)'!P39-'005 (Plan 6)'!K39-'005 (Plan 6)'!J39-'005 (Plan 6)'!I39</f>
        <v>-486.73949201222888</v>
      </c>
      <c r="R39" s="84">
        <f t="shared" si="5"/>
        <v>166.13307232517798</v>
      </c>
      <c r="S39" s="84">
        <f t="shared" si="6"/>
        <v>39.808008472185648</v>
      </c>
      <c r="T39" s="84">
        <f t="shared" si="9"/>
        <v>-254.13307669559526</v>
      </c>
      <c r="U39" s="10"/>
      <c r="V39" s="10"/>
      <c r="W39" s="10"/>
      <c r="X39" s="10"/>
      <c r="Y39" s="10"/>
      <c r="Z39" s="10"/>
      <c r="AA39" s="7"/>
    </row>
    <row r="40" spans="1:27">
      <c r="A40" s="8">
        <v>2044</v>
      </c>
      <c r="B40" s="9">
        <f t="shared" si="10"/>
        <v>30</v>
      </c>
      <c r="C40" s="90">
        <f>'009 (Plan 1)'!P40-'009 (Plan 1)'!K40-'009 (Plan 1)'!J40-'009 (Plan 1)'!I40</f>
        <v>-532.47769760217079</v>
      </c>
      <c r="D40" s="91">
        <f>'001 (Plan 14)'!P40-'001 (Plan 14)'!K40-'001 (Plan 14)'!J40-'001 (Plan 14)'!I40</f>
        <v>36.065571101330363</v>
      </c>
      <c r="E40" s="92">
        <f t="shared" si="7"/>
        <v>568.5432687035011</v>
      </c>
      <c r="F40" s="92">
        <f t="shared" si="11"/>
        <v>5847.7776939869955</v>
      </c>
      <c r="G40" s="92">
        <f t="shared" si="0"/>
        <v>129.68263305927823</v>
      </c>
      <c r="H40" s="87">
        <f t="shared" si="12"/>
        <v>-1157.6080831619931</v>
      </c>
      <c r="I40" s="79">
        <f>'003 (Plan 5)'!P40-'003 (Plan 5)'!K40-'003 (Plan 5)'!J40-'003 (Plan 5)'!I40</f>
        <v>-446.0991228378756</v>
      </c>
      <c r="J40" s="80">
        <f t="shared" si="1"/>
        <v>86.378574764295195</v>
      </c>
      <c r="K40" s="80">
        <f t="shared" si="2"/>
        <v>19.702635897679293</v>
      </c>
      <c r="L40" s="86">
        <f t="shared" si="13"/>
        <v>4.82784740305528</v>
      </c>
      <c r="M40" s="79">
        <f>'007 (Plan 4)'!P40-'007 (Plan 4)'!K40-'007 (Plan 4)'!J40-'007 (Plan 4)'!I40</f>
        <v>-334.45602748839968</v>
      </c>
      <c r="N40" s="80">
        <f t="shared" si="3"/>
        <v>198.02167011377111</v>
      </c>
      <c r="O40" s="83">
        <f t="shared" si="4"/>
        <v>45.16801622101675</v>
      </c>
      <c r="P40" s="84">
        <f t="shared" si="8"/>
        <v>44.095753776661375</v>
      </c>
      <c r="Q40" s="79">
        <f>'005 (Plan 6)'!P40-'005 (Plan 6)'!K40-'005 (Plan 6)'!J40-'005 (Plan 6)'!I40</f>
        <v>-406.1778035889173</v>
      </c>
      <c r="R40" s="84">
        <f t="shared" si="5"/>
        <v>126.29989401325349</v>
      </c>
      <c r="S40" s="84">
        <f t="shared" si="6"/>
        <v>28.808542308656172</v>
      </c>
      <c r="T40" s="84">
        <f t="shared" si="9"/>
        <v>-225.32453438693909</v>
      </c>
      <c r="U40" s="10"/>
      <c r="V40" s="10"/>
      <c r="W40" s="10"/>
      <c r="X40" s="10"/>
      <c r="Y40" s="10"/>
      <c r="Z40" s="10"/>
      <c r="AA40" s="7"/>
    </row>
    <row r="41" spans="1:27">
      <c r="A41" s="8">
        <v>2045</v>
      </c>
      <c r="B41" s="9">
        <f t="shared" si="10"/>
        <v>31</v>
      </c>
      <c r="C41" s="90">
        <f>'009 (Plan 1)'!P41-'009 (Plan 1)'!K41-'009 (Plan 1)'!J41-'009 (Plan 1)'!I41</f>
        <v>-607.31507672900648</v>
      </c>
      <c r="D41" s="91">
        <f>'001 (Plan 14)'!P41-'001 (Plan 14)'!K41-'001 (Plan 14)'!J41-'001 (Plan 14)'!I41</f>
        <v>-94.284584779438902</v>
      </c>
      <c r="E41" s="92">
        <f t="shared" si="7"/>
        <v>513.03049194956759</v>
      </c>
      <c r="F41" s="92">
        <f t="shared" si="11"/>
        <v>6360.8081859365629</v>
      </c>
      <c r="G41" s="92">
        <f t="shared" si="0"/>
        <v>111.39492852114951</v>
      </c>
      <c r="H41" s="87">
        <f t="shared" si="12"/>
        <v>-1046.2131546408436</v>
      </c>
      <c r="I41" s="79">
        <f>'003 (Plan 5)'!P41-'003 (Plan 5)'!K41-'003 (Plan 5)'!J41-'003 (Plan 5)'!I41</f>
        <v>-370.01127202027743</v>
      </c>
      <c r="J41" s="80">
        <f t="shared" si="1"/>
        <v>237.30380470872905</v>
      </c>
      <c r="K41" s="80">
        <f t="shared" si="2"/>
        <v>51.526060883578587</v>
      </c>
      <c r="L41" s="86">
        <f t="shared" si="13"/>
        <v>56.353908286633867</v>
      </c>
      <c r="M41" s="79">
        <f>'007 (Plan 4)'!P41-'007 (Plan 4)'!K41-'007 (Plan 4)'!J41-'007 (Plan 4)'!I41</f>
        <v>-291.81287589360267</v>
      </c>
      <c r="N41" s="80">
        <f t="shared" si="3"/>
        <v>315.50220083540381</v>
      </c>
      <c r="O41" s="83">
        <f t="shared" si="4"/>
        <v>68.505372803026404</v>
      </c>
      <c r="P41" s="84">
        <f t="shared" si="8"/>
        <v>112.60112657968779</v>
      </c>
      <c r="Q41" s="79">
        <f>'005 (Plan 6)'!P41-'005 (Plan 6)'!K41-'005 (Plan 6)'!J41-'005 (Plan 6)'!I41</f>
        <v>-279.88346397737814</v>
      </c>
      <c r="R41" s="84">
        <f t="shared" si="5"/>
        <v>327.43161275162834</v>
      </c>
      <c r="S41" s="84">
        <f t="shared" si="6"/>
        <v>71.095620378092207</v>
      </c>
      <c r="T41" s="84">
        <f t="shared" si="9"/>
        <v>-154.22891400884689</v>
      </c>
      <c r="U41" s="10"/>
      <c r="V41" s="10"/>
      <c r="W41" s="10"/>
      <c r="X41" s="10"/>
      <c r="Y41" s="10"/>
      <c r="Z41" s="10"/>
      <c r="AA41" s="7"/>
    </row>
    <row r="42" spans="1:27">
      <c r="A42" s="8">
        <v>2046</v>
      </c>
      <c r="B42" s="9">
        <f t="shared" si="10"/>
        <v>32</v>
      </c>
      <c r="C42" s="90">
        <f>'009 (Plan 1)'!P42-'009 (Plan 1)'!K42-'009 (Plan 1)'!J42-'009 (Plan 1)'!I42</f>
        <v>-657.44484636517939</v>
      </c>
      <c r="D42" s="91">
        <f>'001 (Plan 14)'!P42-'001 (Plan 14)'!K42-'001 (Plan 14)'!J42-'001 (Plan 14)'!I42</f>
        <v>43.111995579095762</v>
      </c>
      <c r="E42" s="92">
        <f t="shared" si="7"/>
        <v>700.55684194427511</v>
      </c>
      <c r="F42" s="92">
        <f t="shared" si="11"/>
        <v>7061.3650278808382</v>
      </c>
      <c r="G42" s="92">
        <f t="shared" ref="G42:G73" si="14">E42/(1+$B$3)^B42</f>
        <v>144.80033385951225</v>
      </c>
      <c r="H42" s="87">
        <f t="shared" si="12"/>
        <v>-901.41282078133145</v>
      </c>
      <c r="I42" s="79">
        <f>'003 (Plan 5)'!P42-'003 (Plan 5)'!K42-'003 (Plan 5)'!J42-'003 (Plan 5)'!I42</f>
        <v>-402.87295768785731</v>
      </c>
      <c r="J42" s="80">
        <f t="shared" si="1"/>
        <v>254.57188867732208</v>
      </c>
      <c r="K42" s="80">
        <f t="shared" ref="K42:K73" si="15">J42/(1+$B$3)^B42</f>
        <v>52.618277725214149</v>
      </c>
      <c r="L42" s="86">
        <f t="shared" si="13"/>
        <v>108.97218601184801</v>
      </c>
      <c r="M42" s="79">
        <f>'007 (Plan 4)'!P42-'007 (Plan 4)'!K42-'007 (Plan 4)'!J42-'007 (Plan 4)'!I42</f>
        <v>-275.1751234591041</v>
      </c>
      <c r="N42" s="80">
        <f t="shared" si="3"/>
        <v>382.26972290607529</v>
      </c>
      <c r="O42" s="83">
        <f t="shared" ref="O42:O73" si="16">N42/(1+$B$3)^B42</f>
        <v>79.012551426320812</v>
      </c>
      <c r="P42" s="84">
        <f t="shared" si="8"/>
        <v>191.6136780060086</v>
      </c>
      <c r="Q42" s="79">
        <f>'005 (Plan 6)'!P42-'005 (Plan 6)'!K42-'005 (Plan 6)'!J42-'005 (Plan 6)'!I42</f>
        <v>-304.32390428817303</v>
      </c>
      <c r="R42" s="84">
        <f t="shared" si="5"/>
        <v>353.12094207700636</v>
      </c>
      <c r="S42" s="84">
        <f t="shared" ref="S42:S73" si="17">R42/(1+$B$3)^B42</f>
        <v>72.987696706562517</v>
      </c>
      <c r="T42" s="84">
        <f t="shared" si="9"/>
        <v>-81.241217302284369</v>
      </c>
      <c r="U42" s="10"/>
      <c r="V42" s="10"/>
      <c r="W42" s="10"/>
      <c r="X42" s="10"/>
      <c r="Y42" s="10"/>
      <c r="Z42" s="10"/>
      <c r="AA42" s="7"/>
    </row>
    <row r="43" spans="1:27">
      <c r="A43" s="8">
        <v>2047</v>
      </c>
      <c r="B43" s="9">
        <f t="shared" si="10"/>
        <v>33</v>
      </c>
      <c r="C43" s="90">
        <f>'009 (Plan 1)'!P43-'009 (Plan 1)'!K43-'009 (Plan 1)'!J43-'009 (Plan 1)'!I43</f>
        <v>-650.46318847610655</v>
      </c>
      <c r="D43" s="91">
        <f>'001 (Plan 14)'!P43-'001 (Plan 14)'!K43-'001 (Plan 14)'!J43-'001 (Plan 14)'!I43</f>
        <v>36.375835006464833</v>
      </c>
      <c r="E43" s="92">
        <f t="shared" si="7"/>
        <v>686.83902348257141</v>
      </c>
      <c r="F43" s="92">
        <f t="shared" si="11"/>
        <v>7748.2040513634092</v>
      </c>
      <c r="G43" s="92">
        <f t="shared" si="14"/>
        <v>135.14036563127786</v>
      </c>
      <c r="H43" s="87">
        <f t="shared" si="12"/>
        <v>-766.27245515005359</v>
      </c>
      <c r="I43" s="79">
        <f>'003 (Plan 5)'!P43-'003 (Plan 5)'!K43-'003 (Plan 5)'!J43-'003 (Plan 5)'!I43</f>
        <v>-385.52147940367081</v>
      </c>
      <c r="J43" s="80">
        <f t="shared" si="1"/>
        <v>264.94170907243574</v>
      </c>
      <c r="K43" s="80">
        <f t="shared" si="15"/>
        <v>52.129128093918133</v>
      </c>
      <c r="L43" s="86">
        <f t="shared" si="13"/>
        <v>161.10131410576614</v>
      </c>
      <c r="M43" s="79">
        <f>'007 (Plan 4)'!P43-'007 (Plan 4)'!K43-'007 (Plan 4)'!J43-'007 (Plan 4)'!I43</f>
        <v>-331.89380724400655</v>
      </c>
      <c r="N43" s="80">
        <f t="shared" si="3"/>
        <v>318.5693812321</v>
      </c>
      <c r="O43" s="83">
        <f t="shared" si="16"/>
        <v>62.680746414706846</v>
      </c>
      <c r="P43" s="84">
        <f t="shared" si="8"/>
        <v>254.29442442071544</v>
      </c>
      <c r="Q43" s="79">
        <f>'005 (Plan 6)'!P43-'005 (Plan 6)'!K43-'005 (Plan 6)'!J43-'005 (Plan 6)'!I43</f>
        <v>-341.86838132561184</v>
      </c>
      <c r="R43" s="84">
        <f t="shared" si="5"/>
        <v>308.59480715049472</v>
      </c>
      <c r="S43" s="84">
        <f t="shared" si="17"/>
        <v>60.718179434208814</v>
      </c>
      <c r="T43" s="84">
        <f t="shared" si="9"/>
        <v>-20.523037868075555</v>
      </c>
      <c r="U43" s="10"/>
      <c r="V43" s="10"/>
      <c r="W43" s="10"/>
      <c r="X43" s="10"/>
      <c r="Y43" s="10"/>
      <c r="Z43" s="10"/>
      <c r="AA43" s="7"/>
    </row>
    <row r="44" spans="1:27">
      <c r="A44" s="8">
        <v>2048</v>
      </c>
      <c r="B44" s="9">
        <f t="shared" si="10"/>
        <v>34</v>
      </c>
      <c r="C44" s="90">
        <f>'009 (Plan 1)'!P44-'009 (Plan 1)'!K44-'009 (Plan 1)'!J44-'009 (Plan 1)'!I44</f>
        <v>-609.04149803563291</v>
      </c>
      <c r="D44" s="91">
        <f>'001 (Plan 14)'!P44-'001 (Plan 14)'!K44-'001 (Plan 14)'!J44-'001 (Plan 14)'!I44</f>
        <v>64.023510645458941</v>
      </c>
      <c r="E44" s="92">
        <f t="shared" si="7"/>
        <v>673.06500868109185</v>
      </c>
      <c r="F44" s="92">
        <f t="shared" si="11"/>
        <v>8421.2690600445003</v>
      </c>
      <c r="G44" s="92">
        <f t="shared" si="14"/>
        <v>126.06400019449316</v>
      </c>
      <c r="H44" s="87">
        <f t="shared" si="12"/>
        <v>-640.20845495556046</v>
      </c>
      <c r="I44" s="79">
        <f>'003 (Plan 5)'!P44-'003 (Plan 5)'!K44-'003 (Plan 5)'!J44-'003 (Plan 5)'!I44</f>
        <v>-349.03924709470118</v>
      </c>
      <c r="J44" s="80">
        <f t="shared" si="1"/>
        <v>260.00225094093173</v>
      </c>
      <c r="K44" s="80">
        <f t="shared" si="15"/>
        <v>48.698005973322658</v>
      </c>
      <c r="L44" s="86">
        <f t="shared" si="13"/>
        <v>209.7993200790888</v>
      </c>
      <c r="M44" s="79">
        <f>'007 (Plan 4)'!P44-'007 (Plan 4)'!K44-'007 (Plan 4)'!J44-'007 (Plan 4)'!I44</f>
        <v>-295.59253557679722</v>
      </c>
      <c r="N44" s="80">
        <f t="shared" si="3"/>
        <v>313.44896245883569</v>
      </c>
      <c r="O44" s="83">
        <f t="shared" si="16"/>
        <v>58.708489603114927</v>
      </c>
      <c r="P44" s="84">
        <f t="shared" si="8"/>
        <v>313.00291402383039</v>
      </c>
      <c r="Q44" s="79">
        <f>'005 (Plan 6)'!P44-'005 (Plan 6)'!K44-'005 (Plan 6)'!J44-'005 (Plan 6)'!I44</f>
        <v>-303.78681727123205</v>
      </c>
      <c r="R44" s="84">
        <f t="shared" si="5"/>
        <v>305.25468076440086</v>
      </c>
      <c r="S44" s="84">
        <f t="shared" si="17"/>
        <v>57.173713740757748</v>
      </c>
      <c r="T44" s="84">
        <f t="shared" si="9"/>
        <v>36.650675872682193</v>
      </c>
      <c r="U44" s="10"/>
      <c r="V44" s="10"/>
      <c r="W44" s="10"/>
      <c r="X44" s="10"/>
      <c r="Y44" s="10"/>
      <c r="Z44" s="10"/>
      <c r="AA44" s="7"/>
    </row>
    <row r="45" spans="1:27">
      <c r="A45" s="8">
        <v>2049</v>
      </c>
      <c r="B45" s="9">
        <f t="shared" si="10"/>
        <v>35</v>
      </c>
      <c r="C45" s="90">
        <f>'009 (Plan 1)'!P45-'009 (Plan 1)'!K45-'009 (Plan 1)'!J45-'009 (Plan 1)'!I45</f>
        <v>-618.91269692526203</v>
      </c>
      <c r="D45" s="91">
        <f>'001 (Plan 14)'!P45-'001 (Plan 14)'!K45-'001 (Plan 14)'!J45-'001 (Plan 14)'!I45</f>
        <v>50.210165027554254</v>
      </c>
      <c r="E45" s="92">
        <f t="shared" si="7"/>
        <v>669.12286195281627</v>
      </c>
      <c r="F45" s="92">
        <f t="shared" si="11"/>
        <v>9090.3919219973159</v>
      </c>
      <c r="G45" s="92">
        <f t="shared" si="14"/>
        <v>119.30094470635481</v>
      </c>
      <c r="H45" s="87">
        <f t="shared" si="12"/>
        <v>-520.90751024920564</v>
      </c>
      <c r="I45" s="79">
        <f>'003 (Plan 5)'!P45-'003 (Plan 5)'!K45-'003 (Plan 5)'!J45-'003 (Plan 5)'!I45</f>
        <v>-362.85861566212714</v>
      </c>
      <c r="J45" s="80">
        <f t="shared" si="1"/>
        <v>256.05408126313489</v>
      </c>
      <c r="K45" s="80">
        <f t="shared" si="15"/>
        <v>45.653041507889505</v>
      </c>
      <c r="L45" s="86">
        <f t="shared" si="13"/>
        <v>255.4523615869783</v>
      </c>
      <c r="M45" s="79">
        <f>'007 (Plan 4)'!P45-'007 (Plan 4)'!K45-'007 (Plan 4)'!J45-'007 (Plan 4)'!I45</f>
        <v>-309.24349284725503</v>
      </c>
      <c r="N45" s="80">
        <f t="shared" si="3"/>
        <v>309.669204078007</v>
      </c>
      <c r="O45" s="83">
        <f t="shared" si="16"/>
        <v>55.212324512648834</v>
      </c>
      <c r="P45" s="84">
        <f t="shared" si="8"/>
        <v>368.21523853647921</v>
      </c>
      <c r="Q45" s="79">
        <f>'005 (Plan 6)'!P45-'005 (Plan 6)'!K45-'005 (Plan 6)'!J45-'005 (Plan 6)'!I45</f>
        <v>-317.55838025687882</v>
      </c>
      <c r="R45" s="84">
        <f t="shared" si="5"/>
        <v>301.35431666838321</v>
      </c>
      <c r="S45" s="84">
        <f t="shared" si="17"/>
        <v>53.729825588310717</v>
      </c>
      <c r="T45" s="84">
        <f t="shared" si="9"/>
        <v>90.380501460992917</v>
      </c>
      <c r="U45" s="10"/>
      <c r="V45" s="10"/>
      <c r="W45" s="10"/>
      <c r="X45" s="10"/>
      <c r="Y45" s="10"/>
      <c r="Z45" s="10"/>
      <c r="AA45" s="7"/>
    </row>
    <row r="46" spans="1:27">
      <c r="A46" s="8">
        <v>2050</v>
      </c>
      <c r="B46" s="9">
        <f t="shared" si="10"/>
        <v>36</v>
      </c>
      <c r="C46" s="90">
        <f>'009 (Plan 1)'!P46-'009 (Plan 1)'!K46-'009 (Plan 1)'!J46-'009 (Plan 1)'!I46</f>
        <v>-690.14258411549235</v>
      </c>
      <c r="D46" s="91">
        <f>'001 (Plan 14)'!P46-'001 (Plan 14)'!K46-'001 (Plan 14)'!J46-'001 (Plan 14)'!I46</f>
        <v>51.344394338366428</v>
      </c>
      <c r="E46" s="92">
        <f t="shared" si="7"/>
        <v>741.4869784538588</v>
      </c>
      <c r="F46" s="92">
        <f t="shared" si="11"/>
        <v>9831.8789004511746</v>
      </c>
      <c r="G46" s="92">
        <f t="shared" si="14"/>
        <v>125.84775886430764</v>
      </c>
      <c r="H46" s="87">
        <f t="shared" si="12"/>
        <v>-395.05975138489799</v>
      </c>
      <c r="I46" s="79">
        <f>'003 (Plan 5)'!P46-'003 (Plan 5)'!K46-'003 (Plan 5)'!J46-'003 (Plan 5)'!I46</f>
        <v>-359.986759415976</v>
      </c>
      <c r="J46" s="80">
        <f t="shared" si="1"/>
        <v>330.15582469951636</v>
      </c>
      <c r="K46" s="80">
        <f t="shared" si="15"/>
        <v>56.03519929786183</v>
      </c>
      <c r="L46" s="86">
        <f t="shared" si="13"/>
        <v>311.48756088484015</v>
      </c>
      <c r="M46" s="79">
        <f>'007 (Plan 4)'!P46-'007 (Plan 4)'!K46-'007 (Plan 4)'!J46-'007 (Plan 4)'!I46</f>
        <v>-306.1916949165464</v>
      </c>
      <c r="N46" s="80">
        <f t="shared" si="3"/>
        <v>383.95088919894596</v>
      </c>
      <c r="O46" s="83">
        <f t="shared" si="16"/>
        <v>65.165485468673353</v>
      </c>
      <c r="P46" s="84">
        <f t="shared" si="8"/>
        <v>433.38072400515256</v>
      </c>
      <c r="Q46" s="79">
        <f>'005 (Plan 6)'!P46-'005 (Plan 6)'!K46-'005 (Plan 6)'!J46-'005 (Plan 6)'!I46</f>
        <v>-314.6403600408496</v>
      </c>
      <c r="R46" s="84">
        <f t="shared" si="5"/>
        <v>375.50222407464275</v>
      </c>
      <c r="S46" s="84">
        <f t="shared" si="17"/>
        <v>63.731548525497814</v>
      </c>
      <c r="T46" s="84">
        <f t="shared" si="9"/>
        <v>154.11204998649072</v>
      </c>
      <c r="U46" s="10"/>
      <c r="V46" s="10"/>
      <c r="W46" s="10"/>
      <c r="X46" s="10"/>
      <c r="Y46" s="10"/>
      <c r="Z46" s="10"/>
      <c r="AA46" s="7"/>
    </row>
    <row r="47" spans="1:27">
      <c r="A47" s="8">
        <v>2051</v>
      </c>
      <c r="B47" s="9">
        <f t="shared" si="10"/>
        <v>37</v>
      </c>
      <c r="C47" s="90">
        <f>'009 (Plan 1)'!P47-'009 (Plan 1)'!K47-'009 (Plan 1)'!J47-'009 (Plan 1)'!I47</f>
        <v>-716.20010510074985</v>
      </c>
      <c r="D47" s="91">
        <f>'001 (Plan 14)'!P47-'001 (Plan 14)'!K47-'001 (Plan 14)'!J47-'001 (Plan 14)'!I47</f>
        <v>34.359451251359118</v>
      </c>
      <c r="E47" s="92">
        <f t="shared" si="7"/>
        <v>750.55955635210898</v>
      </c>
      <c r="F47" s="92">
        <f t="shared" si="11"/>
        <v>10582.438456803284</v>
      </c>
      <c r="G47" s="92">
        <f t="shared" si="14"/>
        <v>121.26376816930177</v>
      </c>
      <c r="H47" s="87">
        <f t="shared" si="12"/>
        <v>-273.79598321559621</v>
      </c>
      <c r="I47" s="79">
        <f>'003 (Plan 5)'!P47-'003 (Plan 5)'!K47-'003 (Plan 5)'!J47-'003 (Plan 5)'!I47</f>
        <v>-376.97170250298336</v>
      </c>
      <c r="J47" s="80">
        <f t="shared" si="1"/>
        <v>339.22840259776649</v>
      </c>
      <c r="K47" s="80">
        <f t="shared" si="15"/>
        <v>54.807262156502333</v>
      </c>
      <c r="L47" s="86">
        <f t="shared" si="13"/>
        <v>366.29482304134251</v>
      </c>
      <c r="M47" s="79">
        <f>'007 (Plan 4)'!P47-'007 (Plan 4)'!K47-'007 (Plan 4)'!J47-'007 (Plan 4)'!I47</f>
        <v>-321.41980243300236</v>
      </c>
      <c r="N47" s="80">
        <f t="shared" si="3"/>
        <v>394.78030266774749</v>
      </c>
      <c r="O47" s="83">
        <f t="shared" si="16"/>
        <v>63.782476281002992</v>
      </c>
      <c r="P47" s="84">
        <f t="shared" si="8"/>
        <v>497.16320028615553</v>
      </c>
      <c r="Q47" s="79">
        <f>'005 (Plan 6)'!P47-'005 (Plan 6)'!K47-'005 (Plan 6)'!J47-'005 (Plan 6)'!I47</f>
        <v>-331.58073638485297</v>
      </c>
      <c r="R47" s="84">
        <f t="shared" si="5"/>
        <v>384.61936871589688</v>
      </c>
      <c r="S47" s="84">
        <f t="shared" si="17"/>
        <v>62.140830220150278</v>
      </c>
      <c r="T47" s="84">
        <f t="shared" si="9"/>
        <v>216.25288020664101</v>
      </c>
      <c r="U47" s="10"/>
      <c r="V47" s="10"/>
      <c r="W47" s="10"/>
      <c r="X47" s="10"/>
      <c r="Y47" s="10"/>
      <c r="Z47" s="10"/>
      <c r="AA47" s="7"/>
    </row>
    <row r="48" spans="1:27">
      <c r="A48" s="8">
        <v>2052</v>
      </c>
      <c r="B48" s="9">
        <f t="shared" si="10"/>
        <v>38</v>
      </c>
      <c r="C48" s="90">
        <f>'009 (Plan 1)'!P48-'009 (Plan 1)'!K48-'009 (Plan 1)'!J48-'009 (Plan 1)'!I48</f>
        <v>-633.68123174322204</v>
      </c>
      <c r="D48" s="91">
        <f>'001 (Plan 14)'!P48-'001 (Plan 14)'!K48-'001 (Plan 14)'!J48-'001 (Plan 14)'!I48</f>
        <v>28.605242476911357</v>
      </c>
      <c r="E48" s="92">
        <f t="shared" si="7"/>
        <v>662.28647422013341</v>
      </c>
      <c r="F48" s="92">
        <f t="shared" si="11"/>
        <v>11244.724931023417</v>
      </c>
      <c r="G48" s="92">
        <f t="shared" si="14"/>
        <v>101.85813718895599</v>
      </c>
      <c r="H48" s="87">
        <f t="shared" si="12"/>
        <v>-171.93784602664022</v>
      </c>
      <c r="I48" s="79">
        <f>'003 (Plan 5)'!P48-'003 (Plan 5)'!K48-'003 (Plan 5)'!J48-'003 (Plan 5)'!I48</f>
        <v>-382.72591127743112</v>
      </c>
      <c r="J48" s="80">
        <f t="shared" si="1"/>
        <v>250.95532046579092</v>
      </c>
      <c r="K48" s="80">
        <f t="shared" si="15"/>
        <v>38.596351360493891</v>
      </c>
      <c r="L48" s="86">
        <f t="shared" si="13"/>
        <v>404.89117440183639</v>
      </c>
      <c r="M48" s="79">
        <f>'007 (Plan 4)'!P48-'007 (Plan 4)'!K48-'007 (Plan 4)'!J48-'007 (Plan 4)'!I48</f>
        <v>-397.86601929153107</v>
      </c>
      <c r="N48" s="80">
        <f t="shared" si="3"/>
        <v>235.81521245169097</v>
      </c>
      <c r="O48" s="83">
        <f t="shared" si="16"/>
        <v>36.267837553879104</v>
      </c>
      <c r="P48" s="84">
        <f t="shared" si="8"/>
        <v>533.43103784003461</v>
      </c>
      <c r="Q48" s="79">
        <f>'005 (Plan 6)'!P48-'005 (Plan 6)'!K48-'005 (Plan 6)'!J48-'005 (Plan 6)'!I48</f>
        <v>-337.291932342807</v>
      </c>
      <c r="R48" s="84">
        <f t="shared" si="5"/>
        <v>296.38929940041504</v>
      </c>
      <c r="S48" s="84">
        <f t="shared" si="17"/>
        <v>45.583992871386151</v>
      </c>
      <c r="T48" s="84">
        <f t="shared" si="9"/>
        <v>261.83687307802717</v>
      </c>
      <c r="U48" s="10"/>
      <c r="V48" s="10"/>
      <c r="W48" s="10"/>
      <c r="X48" s="10"/>
      <c r="Y48" s="10"/>
      <c r="Z48" s="10"/>
      <c r="AA48" s="7"/>
    </row>
    <row r="49" spans="1:27">
      <c r="A49" s="8">
        <v>2053</v>
      </c>
      <c r="B49" s="9">
        <f t="shared" si="10"/>
        <v>39</v>
      </c>
      <c r="C49" s="90">
        <f>'009 (Plan 1)'!P49-'009 (Plan 1)'!K49-'009 (Plan 1)'!J49-'009 (Plan 1)'!I49</f>
        <v>-681.35713978131753</v>
      </c>
      <c r="D49" s="91">
        <f>'001 (Plan 14)'!P49-'001 (Plan 14)'!K49-'001 (Plan 14)'!J49-'001 (Plan 14)'!I49</f>
        <v>24.910859021369909</v>
      </c>
      <c r="E49" s="92">
        <f t="shared" si="7"/>
        <v>706.26799880268743</v>
      </c>
      <c r="F49" s="92">
        <f t="shared" si="11"/>
        <v>11950.992929826103</v>
      </c>
      <c r="G49" s="92">
        <f t="shared" si="14"/>
        <v>103.4006611704728</v>
      </c>
      <c r="H49" s="87">
        <f t="shared" si="12"/>
        <v>-68.537184856167414</v>
      </c>
      <c r="I49" s="79">
        <f>'003 (Plan 5)'!P49-'003 (Plan 5)'!K49-'003 (Plan 5)'!J49-'003 (Plan 5)'!I49</f>
        <v>-458.71184468057186</v>
      </c>
      <c r="J49" s="80">
        <f t="shared" si="1"/>
        <v>222.64529510074567</v>
      </c>
      <c r="K49" s="80">
        <f t="shared" si="15"/>
        <v>32.596225170813348</v>
      </c>
      <c r="L49" s="86">
        <f t="shared" si="13"/>
        <v>437.48739957264974</v>
      </c>
      <c r="M49" s="79">
        <f>'007 (Plan 4)'!P49-'007 (Plan 4)'!K49-'007 (Plan 4)'!J49-'007 (Plan 4)'!I49</f>
        <v>-418.7882177830744</v>
      </c>
      <c r="N49" s="80">
        <f t="shared" si="3"/>
        <v>262.56892199824313</v>
      </c>
      <c r="O49" s="83">
        <f t="shared" si="16"/>
        <v>38.441215209329584</v>
      </c>
      <c r="P49" s="84">
        <f t="shared" si="8"/>
        <v>571.87225304936419</v>
      </c>
      <c r="Q49" s="79">
        <f>'005 (Plan 6)'!P49-'005 (Plan 6)'!K49-'005 (Plan 6)'!J49-'005 (Plan 6)'!I49</f>
        <v>-340.93879171812546</v>
      </c>
      <c r="R49" s="84">
        <f t="shared" si="5"/>
        <v>340.41834806319207</v>
      </c>
      <c r="S49" s="84">
        <f t="shared" si="17"/>
        <v>49.838704746592946</v>
      </c>
      <c r="T49" s="84">
        <f t="shared" si="9"/>
        <v>311.67557782462012</v>
      </c>
      <c r="U49" s="10"/>
      <c r="V49" s="10"/>
      <c r="W49" s="10"/>
      <c r="X49" s="10"/>
      <c r="Y49" s="10"/>
      <c r="Z49" s="10"/>
      <c r="AA49" s="7"/>
    </row>
    <row r="50" spans="1:27">
      <c r="A50" s="8">
        <v>2054</v>
      </c>
      <c r="B50" s="9">
        <f t="shared" si="10"/>
        <v>40</v>
      </c>
      <c r="C50" s="90">
        <f>'009 (Plan 1)'!P50-'009 (Plan 1)'!K50-'009 (Plan 1)'!J50-'009 (Plan 1)'!I50</f>
        <v>-707.80136740637977</v>
      </c>
      <c r="D50" s="91">
        <f>'001 (Plan 14)'!P50-'001 (Plan 14)'!K50-'001 (Plan 14)'!J50-'001 (Plan 14)'!I50</f>
        <v>28.12798298627574</v>
      </c>
      <c r="E50" s="92">
        <f t="shared" si="7"/>
        <v>735.92935039265546</v>
      </c>
      <c r="F50" s="92">
        <f t="shared" si="11"/>
        <v>12686.922280218758</v>
      </c>
      <c r="G50" s="92">
        <f t="shared" si="14"/>
        <v>102.5637412024811</v>
      </c>
      <c r="H50" s="87">
        <f t="shared" si="12"/>
        <v>34.026556346313683</v>
      </c>
      <c r="I50" s="79">
        <f>'003 (Plan 5)'!P50-'003 (Plan 5)'!K50-'003 (Plan 5)'!J50-'003 (Plan 5)'!I50</f>
        <v>-553.72582116452179</v>
      </c>
      <c r="J50" s="80">
        <f t="shared" si="1"/>
        <v>154.07554624185798</v>
      </c>
      <c r="K50" s="80">
        <f t="shared" si="15"/>
        <v>21.472936827358989</v>
      </c>
      <c r="L50" s="86">
        <f t="shared" si="13"/>
        <v>458.96033640000871</v>
      </c>
      <c r="M50" s="79">
        <f>'007 (Plan 4)'!P50-'007 (Plan 4)'!K50-'007 (Plan 4)'!J50-'007 (Plan 4)'!I50</f>
        <v>-331.65760121549283</v>
      </c>
      <c r="N50" s="80">
        <f t="shared" si="3"/>
        <v>376.14376619088694</v>
      </c>
      <c r="O50" s="83">
        <f t="shared" si="16"/>
        <v>52.421760145787083</v>
      </c>
      <c r="P50" s="84">
        <f t="shared" si="8"/>
        <v>624.29401319515125</v>
      </c>
      <c r="Q50" s="79">
        <f>'005 (Plan 6)'!P50-'005 (Plan 6)'!K50-'005 (Plan 6)'!J50-'005 (Plan 6)'!I50</f>
        <v>-336.80944916496378</v>
      </c>
      <c r="R50" s="84">
        <f t="shared" si="5"/>
        <v>370.99191824141599</v>
      </c>
      <c r="S50" s="84">
        <f t="shared" si="17"/>
        <v>51.703766224873142</v>
      </c>
      <c r="T50" s="84">
        <f t="shared" si="9"/>
        <v>363.37934404949328</v>
      </c>
      <c r="U50" s="10"/>
      <c r="V50" s="10"/>
      <c r="W50" s="10"/>
      <c r="X50" s="10"/>
      <c r="Y50" s="10"/>
      <c r="Z50" s="10"/>
      <c r="AA50" s="7"/>
    </row>
    <row r="51" spans="1:27">
      <c r="A51" s="8">
        <v>2055</v>
      </c>
      <c r="B51" s="9">
        <f t="shared" si="10"/>
        <v>41</v>
      </c>
      <c r="C51" s="90">
        <f>'009 (Plan 1)'!P51-'009 (Plan 1)'!K51-'009 (Plan 1)'!J51-'009 (Plan 1)'!I51</f>
        <v>-624.03851171812801</v>
      </c>
      <c r="D51" s="91">
        <f>'001 (Plan 14)'!P51-'001 (Plan 14)'!K51-'001 (Plan 14)'!J51-'001 (Plan 14)'!I51</f>
        <v>43.338080130038293</v>
      </c>
      <c r="E51" s="92">
        <f t="shared" si="7"/>
        <v>667.3765918481663</v>
      </c>
      <c r="F51" s="92">
        <f t="shared" si="11"/>
        <v>13354.298872066924</v>
      </c>
      <c r="G51" s="92">
        <f t="shared" si="14"/>
        <v>88.538598540809531</v>
      </c>
      <c r="H51" s="87">
        <f t="shared" si="12"/>
        <v>122.56515488712321</v>
      </c>
      <c r="I51" s="79">
        <f>'003 (Plan 5)'!P51-'003 (Plan 5)'!K51-'003 (Plan 5)'!J51-'003 (Plan 5)'!I51</f>
        <v>-480.17089913880238</v>
      </c>
      <c r="J51" s="80">
        <f t="shared" si="1"/>
        <v>143.86761257932562</v>
      </c>
      <c r="K51" s="80">
        <f t="shared" si="15"/>
        <v>19.0864302835536</v>
      </c>
      <c r="L51" s="86">
        <f t="shared" si="13"/>
        <v>478.04676668356234</v>
      </c>
      <c r="M51" s="79">
        <f>'007 (Plan 4)'!P51-'007 (Plan 4)'!K51-'007 (Plan 4)'!J51-'007 (Plan 4)'!I51</f>
        <v>-300.15751593813553</v>
      </c>
      <c r="N51" s="80">
        <f t="shared" si="3"/>
        <v>323.88099577999247</v>
      </c>
      <c r="O51" s="83">
        <f t="shared" si="16"/>
        <v>42.968197882023411</v>
      </c>
      <c r="P51" s="84">
        <f t="shared" si="8"/>
        <v>667.2622110771747</v>
      </c>
      <c r="Q51" s="79">
        <f>'005 (Plan 6)'!P51-'005 (Plan 6)'!K51-'005 (Plan 6)'!J51-'005 (Plan 6)'!I51</f>
        <v>-320.40233369985611</v>
      </c>
      <c r="R51" s="84">
        <f t="shared" si="5"/>
        <v>303.63617801827189</v>
      </c>
      <c r="S51" s="84">
        <f t="shared" si="17"/>
        <v>40.282386281450179</v>
      </c>
      <c r="T51" s="84">
        <f t="shared" si="9"/>
        <v>403.66173033094344</v>
      </c>
      <c r="U51" s="10"/>
      <c r="V51" s="10"/>
      <c r="W51" s="10"/>
      <c r="X51" s="10"/>
      <c r="Y51" s="10"/>
      <c r="Z51" s="10"/>
      <c r="AA51" s="7"/>
    </row>
    <row r="52" spans="1:27">
      <c r="A52" s="8">
        <v>2056</v>
      </c>
      <c r="B52" s="9">
        <f t="shared" si="10"/>
        <v>42</v>
      </c>
      <c r="C52" s="90">
        <f>'009 (Plan 1)'!P52-'009 (Plan 1)'!K52-'009 (Plan 1)'!J52-'009 (Plan 1)'!I52</f>
        <v>-691.72653075107542</v>
      </c>
      <c r="D52" s="91">
        <f>'001 (Plan 14)'!P52-'001 (Plan 14)'!K52-'001 (Plan 14)'!J52-'001 (Plan 14)'!I52</f>
        <v>40.609022513012867</v>
      </c>
      <c r="E52" s="92">
        <f t="shared" si="7"/>
        <v>732.33555326408828</v>
      </c>
      <c r="F52" s="92">
        <f t="shared" si="11"/>
        <v>14086.634425331013</v>
      </c>
      <c r="G52" s="92">
        <f t="shared" si="14"/>
        <v>92.485944377918941</v>
      </c>
      <c r="H52" s="87">
        <f t="shared" si="12"/>
        <v>215.05109926504215</v>
      </c>
      <c r="I52" s="79">
        <f>'003 (Plan 5)'!P52-'003 (Plan 5)'!K52-'003 (Plan 5)'!J52-'003 (Plan 5)'!I52</f>
        <v>-450.42878737723817</v>
      </c>
      <c r="J52" s="80">
        <f t="shared" si="1"/>
        <v>241.29774337383725</v>
      </c>
      <c r="K52" s="80">
        <f t="shared" si="15"/>
        <v>30.473257201186897</v>
      </c>
      <c r="L52" s="86">
        <f t="shared" si="13"/>
        <v>508.52002388474921</v>
      </c>
      <c r="M52" s="79">
        <f>'007 (Plan 4)'!P52-'007 (Plan 4)'!K52-'007 (Plan 4)'!J52-'007 (Plan 4)'!I52</f>
        <v>-311.08637575023647</v>
      </c>
      <c r="N52" s="80">
        <f t="shared" si="3"/>
        <v>380.64015500083894</v>
      </c>
      <c r="O52" s="83">
        <f t="shared" si="16"/>
        <v>48.070674769923578</v>
      </c>
      <c r="P52" s="84">
        <f t="shared" si="8"/>
        <v>715.33288584709828</v>
      </c>
      <c r="Q52" s="79">
        <f>'005 (Plan 6)'!P52-'005 (Plan 6)'!K52-'005 (Plan 6)'!J52-'005 (Plan 6)'!I52</f>
        <v>-316.39615960832634</v>
      </c>
      <c r="R52" s="84">
        <f t="shared" si="5"/>
        <v>375.33037114274907</v>
      </c>
      <c r="S52" s="84">
        <f t="shared" si="17"/>
        <v>47.400107333494631</v>
      </c>
      <c r="T52" s="84">
        <f t="shared" si="9"/>
        <v>451.06183766443809</v>
      </c>
      <c r="U52" s="10"/>
      <c r="V52" s="10"/>
      <c r="W52" s="10"/>
      <c r="X52" s="10"/>
      <c r="Y52" s="10"/>
      <c r="Z52" s="10"/>
      <c r="AA52" s="7"/>
    </row>
    <row r="53" spans="1:27">
      <c r="A53" s="8">
        <v>2057</v>
      </c>
      <c r="B53" s="9">
        <f t="shared" si="10"/>
        <v>43</v>
      </c>
      <c r="C53" s="90">
        <f>'009 (Plan 1)'!P53-'009 (Plan 1)'!K53-'009 (Plan 1)'!J53-'009 (Plan 1)'!I53</f>
        <v>-709.2899123919766</v>
      </c>
      <c r="D53" s="91">
        <f>'001 (Plan 14)'!P53-'001 (Plan 14)'!K53-'001 (Plan 14)'!J53-'001 (Plan 14)'!I53</f>
        <v>61.611375007883083</v>
      </c>
      <c r="E53" s="92">
        <f t="shared" si="7"/>
        <v>770.90128739985971</v>
      </c>
      <c r="F53" s="92">
        <f t="shared" si="11"/>
        <v>14857.535712730873</v>
      </c>
      <c r="G53" s="92">
        <f t="shared" si="14"/>
        <v>92.676224096320169</v>
      </c>
      <c r="H53" s="87">
        <f t="shared" si="12"/>
        <v>307.72732336136232</v>
      </c>
      <c r="I53" s="79">
        <f>'003 (Plan 5)'!P53-'003 (Plan 5)'!K53-'003 (Plan 5)'!J53-'003 (Plan 5)'!I53</f>
        <v>-446.44860061318116</v>
      </c>
      <c r="J53" s="80">
        <f t="shared" si="1"/>
        <v>262.84131177879544</v>
      </c>
      <c r="K53" s="80">
        <f t="shared" si="15"/>
        <v>31.598261295349911</v>
      </c>
      <c r="L53" s="86">
        <f t="shared" si="13"/>
        <v>540.11828518009906</v>
      </c>
      <c r="M53" s="79">
        <f>'007 (Plan 4)'!P53-'007 (Plan 4)'!K53-'007 (Plan 4)'!J53-'007 (Plan 4)'!I53</f>
        <v>-369.3469407617672</v>
      </c>
      <c r="N53" s="80">
        <f t="shared" si="3"/>
        <v>339.9429716302094</v>
      </c>
      <c r="O53" s="83">
        <f t="shared" si="16"/>
        <v>40.867269952331938</v>
      </c>
      <c r="P53" s="84">
        <f t="shared" si="8"/>
        <v>756.20015579943026</v>
      </c>
      <c r="Q53" s="79">
        <f>'005 (Plan 6)'!P53-'005 (Plan 6)'!K53-'005 (Plan 6)'!J53-'005 (Plan 6)'!I53</f>
        <v>-300.59107829371635</v>
      </c>
      <c r="R53" s="84">
        <f t="shared" si="5"/>
        <v>408.69883409826025</v>
      </c>
      <c r="S53" s="84">
        <f t="shared" si="17"/>
        <v>49.132963397360179</v>
      </c>
      <c r="T53" s="84">
        <f t="shared" si="9"/>
        <v>500.19480106179827</v>
      </c>
      <c r="U53" s="10"/>
      <c r="V53" s="10"/>
      <c r="W53" s="10"/>
      <c r="X53" s="10"/>
      <c r="Y53" s="10"/>
      <c r="Z53" s="10"/>
      <c r="AA53" s="7"/>
    </row>
    <row r="54" spans="1:27">
      <c r="A54" s="8">
        <v>2058</v>
      </c>
      <c r="B54" s="9">
        <f t="shared" si="10"/>
        <v>44</v>
      </c>
      <c r="C54" s="90">
        <f>'009 (Plan 1)'!P54-'009 (Plan 1)'!K54-'009 (Plan 1)'!J54-'009 (Plan 1)'!I54</f>
        <v>-777.06403931936802</v>
      </c>
      <c r="D54" s="91">
        <f>'001 (Plan 14)'!P54-'001 (Plan 14)'!K54-'001 (Plan 14)'!J54-'001 (Plan 14)'!I54</f>
        <v>42.894878172190438</v>
      </c>
      <c r="E54" s="92">
        <f t="shared" si="7"/>
        <v>819.95891749155851</v>
      </c>
      <c r="F54" s="92">
        <f t="shared" si="11"/>
        <v>15677.494630222431</v>
      </c>
      <c r="G54" s="92">
        <f t="shared" si="14"/>
        <v>93.835159548868901</v>
      </c>
      <c r="H54" s="87">
        <f t="shared" si="12"/>
        <v>401.56248291023121</v>
      </c>
      <c r="I54" s="79">
        <f>'003 (Plan 5)'!P54-'003 (Plan 5)'!K54-'003 (Plan 5)'!J54-'003 (Plan 5)'!I54</f>
        <v>-376.65075448951444</v>
      </c>
      <c r="J54" s="80">
        <f t="shared" si="1"/>
        <v>400.41328482985358</v>
      </c>
      <c r="K54" s="80">
        <f t="shared" si="15"/>
        <v>45.822837786117269</v>
      </c>
      <c r="L54" s="86">
        <f t="shared" si="13"/>
        <v>585.94112296621631</v>
      </c>
      <c r="M54" s="79">
        <f>'007 (Plan 4)'!P54-'007 (Plan 4)'!K54-'007 (Plan 4)'!J54-'007 (Plan 4)'!I54</f>
        <v>-421.0973690066923</v>
      </c>
      <c r="N54" s="80">
        <f t="shared" si="3"/>
        <v>355.96667031267572</v>
      </c>
      <c r="O54" s="83">
        <f t="shared" si="16"/>
        <v>40.736418118427764</v>
      </c>
      <c r="P54" s="84">
        <f t="shared" si="8"/>
        <v>796.93657391785803</v>
      </c>
      <c r="Q54" s="79">
        <f>'005 (Plan 6)'!P54-'005 (Plan 6)'!K54-'005 (Plan 6)'!J54-'005 (Plan 6)'!I54</f>
        <v>-315.78428247106433</v>
      </c>
      <c r="R54" s="84">
        <f t="shared" si="5"/>
        <v>461.27975684830369</v>
      </c>
      <c r="S54" s="84">
        <f t="shared" si="17"/>
        <v>52.788327143194515</v>
      </c>
      <c r="T54" s="84">
        <f t="shared" si="9"/>
        <v>552.98312820499279</v>
      </c>
      <c r="U54" s="10"/>
      <c r="V54" s="10"/>
      <c r="W54" s="10"/>
      <c r="X54" s="10"/>
      <c r="Y54" s="10"/>
      <c r="Z54" s="10"/>
      <c r="AA54" s="7"/>
    </row>
    <row r="55" spans="1:27">
      <c r="A55" s="8">
        <v>2059</v>
      </c>
      <c r="B55" s="9">
        <f t="shared" si="10"/>
        <v>45</v>
      </c>
      <c r="C55" s="90">
        <f>'009 (Plan 1)'!P55-'009 (Plan 1)'!K55-'009 (Plan 1)'!J55-'009 (Plan 1)'!I55</f>
        <v>-884.61448497489801</v>
      </c>
      <c r="D55" s="91">
        <f>'001 (Plan 14)'!P55-'001 (Plan 14)'!K55-'001 (Plan 14)'!J55-'001 (Plan 14)'!I55</f>
        <v>49.644412831954163</v>
      </c>
      <c r="E55" s="92">
        <f t="shared" si="7"/>
        <v>934.25889780685213</v>
      </c>
      <c r="F55" s="92">
        <f t="shared" si="11"/>
        <v>16611.753528029283</v>
      </c>
      <c r="G55" s="92">
        <f t="shared" si="14"/>
        <v>101.77583855927354</v>
      </c>
      <c r="H55" s="87">
        <f t="shared" si="12"/>
        <v>503.33832146950476</v>
      </c>
      <c r="I55" s="79">
        <f>'003 (Plan 5)'!P55-'003 (Plan 5)'!K55-'003 (Plan 5)'!J55-'003 (Plan 5)'!I55</f>
        <v>-432.36443908347826</v>
      </c>
      <c r="J55" s="80">
        <f t="shared" si="1"/>
        <v>452.25004589141975</v>
      </c>
      <c r="K55" s="80">
        <f t="shared" si="15"/>
        <v>49.26699415667219</v>
      </c>
      <c r="L55" s="86">
        <f t="shared" si="13"/>
        <v>635.20811712288855</v>
      </c>
      <c r="M55" s="79">
        <f>'007 (Plan 4)'!P55-'007 (Plan 4)'!K55-'007 (Plan 4)'!J55-'007 (Plan 4)'!I55</f>
        <v>-467.33307526637583</v>
      </c>
      <c r="N55" s="80">
        <f t="shared" si="3"/>
        <v>417.28140970852218</v>
      </c>
      <c r="O55" s="83">
        <f t="shared" si="16"/>
        <v>45.457597982717495</v>
      </c>
      <c r="P55" s="84">
        <f t="shared" si="8"/>
        <v>842.39417190057554</v>
      </c>
      <c r="Q55" s="79">
        <f>'005 (Plan 6)'!P55-'005 (Plan 6)'!K55-'005 (Plan 6)'!J55-'005 (Plan 6)'!I55</f>
        <v>-451.88375669502744</v>
      </c>
      <c r="R55" s="84">
        <f t="shared" si="5"/>
        <v>432.73072827987056</v>
      </c>
      <c r="S55" s="84">
        <f t="shared" si="17"/>
        <v>47.140608287954542</v>
      </c>
      <c r="T55" s="84">
        <f t="shared" si="9"/>
        <v>600.12373649294739</v>
      </c>
      <c r="U55" s="10"/>
      <c r="V55" s="10"/>
      <c r="W55" s="10"/>
      <c r="X55" s="10"/>
      <c r="Y55" s="10"/>
      <c r="Z55" s="10"/>
      <c r="AA55" s="7"/>
    </row>
    <row r="56" spans="1:27">
      <c r="A56" s="8">
        <v>2060</v>
      </c>
      <c r="B56" s="9">
        <f t="shared" si="10"/>
        <v>46</v>
      </c>
      <c r="C56" s="90">
        <f>'009 (Plan 1)'!P56-'009 (Plan 1)'!K56-'009 (Plan 1)'!J56-'009 (Plan 1)'!I56</f>
        <v>-707.92820669204309</v>
      </c>
      <c r="D56" s="91">
        <f>'001 (Plan 14)'!P56-'001 (Plan 14)'!K56-'001 (Plan 14)'!J56-'001 (Plan 14)'!I56</f>
        <v>33.90307106579732</v>
      </c>
      <c r="E56" s="92">
        <f t="shared" si="7"/>
        <v>741.83127775784044</v>
      </c>
      <c r="F56" s="92">
        <f t="shared" si="11"/>
        <v>17353.584805787123</v>
      </c>
      <c r="G56" s="92">
        <f t="shared" si="14"/>
        <v>76.92836998127936</v>
      </c>
      <c r="H56" s="87">
        <f t="shared" si="12"/>
        <v>580.26669145078415</v>
      </c>
      <c r="I56" s="79">
        <f>'003 (Plan 5)'!P56-'003 (Plan 5)'!K56-'003 (Plan 5)'!J56-'003 (Plan 5)'!I56</f>
        <v>-514.7755819587835</v>
      </c>
      <c r="J56" s="80">
        <f t="shared" si="1"/>
        <v>193.15262473325959</v>
      </c>
      <c r="K56" s="80">
        <f t="shared" si="15"/>
        <v>20.030048642928577</v>
      </c>
      <c r="L56" s="86">
        <f t="shared" si="13"/>
        <v>655.23816576581714</v>
      </c>
      <c r="M56" s="79">
        <f>'007 (Plan 4)'!P56-'007 (Plan 4)'!K56-'007 (Plan 4)'!J56-'007 (Plan 4)'!I56</f>
        <v>-532.93795775808655</v>
      </c>
      <c r="N56" s="80">
        <f t="shared" si="3"/>
        <v>174.99024893395654</v>
      </c>
      <c r="O56" s="83">
        <f t="shared" si="16"/>
        <v>18.146598851689234</v>
      </c>
      <c r="P56" s="84">
        <f t="shared" si="8"/>
        <v>860.54077075226473</v>
      </c>
      <c r="Q56" s="79">
        <f>'005 (Plan 6)'!P56-'005 (Plan 6)'!K56-'005 (Plan 6)'!J56-'005 (Plan 6)'!I56</f>
        <v>-590.29391637872436</v>
      </c>
      <c r="R56" s="84">
        <f t="shared" si="5"/>
        <v>117.63429031331873</v>
      </c>
      <c r="S56" s="84">
        <f t="shared" si="17"/>
        <v>12.198749876197933</v>
      </c>
      <c r="T56" s="84">
        <f t="shared" si="9"/>
        <v>612.32248636914528</v>
      </c>
      <c r="U56" s="10"/>
      <c r="V56" s="10"/>
      <c r="W56" s="10"/>
      <c r="X56" s="10"/>
      <c r="Y56" s="10"/>
      <c r="Z56" s="10"/>
      <c r="AA56" s="7"/>
    </row>
    <row r="57" spans="1:27">
      <c r="A57" s="8">
        <v>2061</v>
      </c>
      <c r="B57" s="9">
        <f t="shared" si="10"/>
        <v>47</v>
      </c>
      <c r="C57" s="90">
        <f>'009 (Plan 1)'!P57-'009 (Plan 1)'!K57-'009 (Plan 1)'!J57-'009 (Plan 1)'!I57</f>
        <v>-616.33002905543242</v>
      </c>
      <c r="D57" s="91">
        <f>'001 (Plan 14)'!P57-'001 (Plan 14)'!K57-'001 (Plan 14)'!J57-'001 (Plan 14)'!I57</f>
        <v>45.035971550173549</v>
      </c>
      <c r="E57" s="92">
        <f t="shared" si="7"/>
        <v>661.36600060560602</v>
      </c>
      <c r="F57" s="92">
        <f t="shared" si="11"/>
        <v>18014.950806392728</v>
      </c>
      <c r="G57" s="92">
        <f t="shared" si="14"/>
        <v>65.287072958093319</v>
      </c>
      <c r="H57" s="87">
        <f t="shared" si="12"/>
        <v>645.55376440887744</v>
      </c>
      <c r="I57" s="79">
        <f>'003 (Plan 5)'!P57-'003 (Plan 5)'!K57-'003 (Plan 5)'!J57-'003 (Plan 5)'!I57</f>
        <v>-433.40789723749992</v>
      </c>
      <c r="J57" s="80">
        <f t="shared" si="1"/>
        <v>182.9221318179325</v>
      </c>
      <c r="K57" s="80">
        <f t="shared" si="15"/>
        <v>18.057249019017828</v>
      </c>
      <c r="L57" s="86">
        <f t="shared" si="13"/>
        <v>673.29541478483497</v>
      </c>
      <c r="M57" s="79">
        <f>'007 (Plan 4)'!P57-'007 (Plan 4)'!K57-'007 (Plan 4)'!J57-'007 (Plan 4)'!I57</f>
        <v>-394.95551858368265</v>
      </c>
      <c r="N57" s="80">
        <f t="shared" si="3"/>
        <v>221.37451047174977</v>
      </c>
      <c r="O57" s="83">
        <f t="shared" si="16"/>
        <v>21.853094660138193</v>
      </c>
      <c r="P57" s="84">
        <f t="shared" si="8"/>
        <v>882.39386541240287</v>
      </c>
      <c r="Q57" s="79">
        <f>'005 (Plan 6)'!P57-'005 (Plan 6)'!K57-'005 (Plan 6)'!J57-'005 (Plan 6)'!I57</f>
        <v>-429.56912604288908</v>
      </c>
      <c r="R57" s="84">
        <f t="shared" si="5"/>
        <v>186.76090301254334</v>
      </c>
      <c r="S57" s="84">
        <f t="shared" si="17"/>
        <v>18.436195222515575</v>
      </c>
      <c r="T57" s="84">
        <f t="shared" si="9"/>
        <v>630.75868159166089</v>
      </c>
      <c r="U57" s="10"/>
      <c r="V57" s="10"/>
      <c r="W57" s="10"/>
      <c r="X57" s="10"/>
      <c r="Y57" s="10"/>
      <c r="Z57" s="10"/>
      <c r="AA57" s="7"/>
    </row>
    <row r="58" spans="1:27">
      <c r="A58" s="8">
        <v>2062</v>
      </c>
      <c r="B58" s="9">
        <f t="shared" si="10"/>
        <v>48</v>
      </c>
      <c r="C58" s="90">
        <f>'009 (Plan 1)'!P58-'009 (Plan 1)'!K58-'009 (Plan 1)'!J58-'009 (Plan 1)'!I58</f>
        <v>-684.67636322380679</v>
      </c>
      <c r="D58" s="91">
        <f>'001 (Plan 14)'!P58-'001 (Plan 14)'!K58-'001 (Plan 14)'!J58-'001 (Plan 14)'!I58</f>
        <v>39.341741399860418</v>
      </c>
      <c r="E58" s="92">
        <f t="shared" si="7"/>
        <v>724.01810462366723</v>
      </c>
      <c r="F58" s="92">
        <f t="shared" si="11"/>
        <v>18738.968911016396</v>
      </c>
      <c r="G58" s="92">
        <f t="shared" si="14"/>
        <v>68.035989050792509</v>
      </c>
      <c r="H58" s="87">
        <f t="shared" si="12"/>
        <v>713.58975345966996</v>
      </c>
      <c r="I58" s="79">
        <f>'003 (Plan 5)'!P58-'003 (Plan 5)'!K58-'003 (Plan 5)'!J58-'003 (Plan 5)'!I58</f>
        <v>-460.98846350017652</v>
      </c>
      <c r="J58" s="80">
        <f t="shared" si="1"/>
        <v>223.68789972363027</v>
      </c>
      <c r="K58" s="80">
        <f t="shared" si="15"/>
        <v>21.019954334294141</v>
      </c>
      <c r="L58" s="86">
        <f t="shared" si="13"/>
        <v>694.31536911912917</v>
      </c>
      <c r="M58" s="79">
        <f>'007 (Plan 4)'!P58-'007 (Plan 4)'!K58-'007 (Plan 4)'!J58-'007 (Plan 4)'!I58</f>
        <v>-318.39319023232815</v>
      </c>
      <c r="N58" s="80">
        <f t="shared" si="3"/>
        <v>366.28317299147864</v>
      </c>
      <c r="O58" s="83">
        <f t="shared" si="16"/>
        <v>34.419633691468277</v>
      </c>
      <c r="P58" s="84">
        <f t="shared" si="8"/>
        <v>916.81349910387121</v>
      </c>
      <c r="Q58" s="79">
        <f>'005 (Plan 6)'!P58-'005 (Plan 6)'!K58-'005 (Plan 6)'!J58-'005 (Plan 6)'!I58</f>
        <v>-403.07292737638414</v>
      </c>
      <c r="R58" s="84">
        <f t="shared" si="5"/>
        <v>281.60343584742265</v>
      </c>
      <c r="S58" s="84">
        <f t="shared" si="17"/>
        <v>26.462277884528067</v>
      </c>
      <c r="T58" s="84">
        <f t="shared" si="9"/>
        <v>657.22095947618891</v>
      </c>
      <c r="U58" s="10"/>
      <c r="V58" s="10"/>
      <c r="W58" s="10"/>
      <c r="X58" s="10"/>
      <c r="Y58" s="10"/>
      <c r="Z58" s="10"/>
      <c r="AA58" s="7"/>
    </row>
    <row r="59" spans="1:27">
      <c r="A59" s="8">
        <v>2063</v>
      </c>
      <c r="B59" s="9">
        <f t="shared" si="10"/>
        <v>49</v>
      </c>
      <c r="C59" s="90">
        <f>'009 (Plan 1)'!P59-'009 (Plan 1)'!K59-'009 (Plan 1)'!J59-'009 (Plan 1)'!I59</f>
        <v>-712.33466065417952</v>
      </c>
      <c r="D59" s="91">
        <f>'001 (Plan 14)'!P59-'001 (Plan 14)'!K59-'001 (Plan 14)'!J59-'001 (Plan 14)'!I59</f>
        <v>70.329421746738888</v>
      </c>
      <c r="E59" s="92">
        <f t="shared" si="7"/>
        <v>782.66408240091846</v>
      </c>
      <c r="F59" s="92">
        <f t="shared" si="11"/>
        <v>19521.632993417315</v>
      </c>
      <c r="G59" s="92">
        <f t="shared" si="14"/>
        <v>70.01137764020001</v>
      </c>
      <c r="H59" s="87">
        <f t="shared" si="12"/>
        <v>783.60113109986992</v>
      </c>
      <c r="I59" s="79">
        <f>'003 (Plan 5)'!P59-'003 (Plan 5)'!K59-'003 (Plan 5)'!J59-'003 (Plan 5)'!I59</f>
        <v>-358.32202939266386</v>
      </c>
      <c r="J59" s="80">
        <f t="shared" si="1"/>
        <v>354.01263126151565</v>
      </c>
      <c r="K59" s="80">
        <f t="shared" si="15"/>
        <v>31.667368637410931</v>
      </c>
      <c r="L59" s="86">
        <f t="shared" si="13"/>
        <v>725.98273775654013</v>
      </c>
      <c r="M59" s="79">
        <f>'007 (Plan 4)'!P59-'007 (Plan 4)'!K59-'007 (Plan 4)'!J59-'007 (Plan 4)'!I59</f>
        <v>-353.20339771975353</v>
      </c>
      <c r="N59" s="80">
        <f t="shared" si="3"/>
        <v>359.13126293442599</v>
      </c>
      <c r="O59" s="83">
        <f t="shared" si="16"/>
        <v>32.12524381414562</v>
      </c>
      <c r="P59" s="84">
        <f t="shared" si="8"/>
        <v>948.93874291801683</v>
      </c>
      <c r="Q59" s="79">
        <f>'005 (Plan 6)'!P59-'005 (Plan 6)'!K59-'005 (Plan 6)'!J59-'005 (Plan 6)'!I59</f>
        <v>-399.72624692262843</v>
      </c>
      <c r="R59" s="84">
        <f t="shared" si="5"/>
        <v>312.60841373155108</v>
      </c>
      <c r="S59" s="84">
        <f t="shared" si="17"/>
        <v>27.963651583607955</v>
      </c>
      <c r="T59" s="84">
        <f t="shared" si="9"/>
        <v>685.18461105979691</v>
      </c>
      <c r="U59" s="10"/>
      <c r="V59" s="10"/>
      <c r="W59" s="10"/>
      <c r="X59" s="10"/>
      <c r="Y59" s="10"/>
      <c r="Z59" s="10"/>
      <c r="AA59" s="7"/>
    </row>
    <row r="60" spans="1:27">
      <c r="A60" s="8">
        <v>2064</v>
      </c>
      <c r="B60" s="9">
        <f t="shared" si="10"/>
        <v>50</v>
      </c>
      <c r="C60" s="90">
        <f>'009 (Plan 1)'!P60-'009 (Plan 1)'!K60-'009 (Plan 1)'!J60-'009 (Plan 1)'!I60</f>
        <v>-782.16759675896196</v>
      </c>
      <c r="D60" s="91">
        <f>'001 (Plan 14)'!P60-'001 (Plan 14)'!K60-'001 (Plan 14)'!J60-'001 (Plan 14)'!I60</f>
        <v>26.838788279036059</v>
      </c>
      <c r="E60" s="92">
        <f t="shared" si="7"/>
        <v>809.00638503799803</v>
      </c>
      <c r="F60" s="92">
        <f t="shared" si="11"/>
        <v>20330.639378455315</v>
      </c>
      <c r="G60" s="92">
        <f t="shared" si="14"/>
        <v>68.888878120545129</v>
      </c>
      <c r="H60" s="87">
        <f t="shared" si="12"/>
        <v>852.490009220415</v>
      </c>
      <c r="I60" s="79">
        <f>'003 (Plan 5)'!P60-'003 (Plan 5)'!K60-'003 (Plan 5)'!J60-'003 (Plan 5)'!I60</f>
        <v>-370.73012928768486</v>
      </c>
      <c r="J60" s="80">
        <f t="shared" si="1"/>
        <v>411.4374674712771</v>
      </c>
      <c r="K60" s="80">
        <f t="shared" si="15"/>
        <v>35.03490958173748</v>
      </c>
      <c r="L60" s="86">
        <f t="shared" si="13"/>
        <v>761.01764733827758</v>
      </c>
      <c r="M60" s="79">
        <f>'007 (Plan 4)'!P60-'007 (Plan 4)'!K60-'007 (Plan 4)'!J60-'007 (Plan 4)'!I60</f>
        <v>-325.31118676337036</v>
      </c>
      <c r="N60" s="80">
        <f t="shared" si="3"/>
        <v>456.8564099955916</v>
      </c>
      <c r="O60" s="83">
        <f t="shared" si="16"/>
        <v>38.90244394708688</v>
      </c>
      <c r="P60" s="84">
        <f t="shared" si="8"/>
        <v>987.84118686510374</v>
      </c>
      <c r="Q60" s="79">
        <f>'005 (Plan 6)'!P60-'005 (Plan 6)'!K60-'005 (Plan 6)'!J60-'005 (Plan 6)'!I60</f>
        <v>-340.11458331314827</v>
      </c>
      <c r="R60" s="84">
        <f t="shared" si="5"/>
        <v>442.05301344581369</v>
      </c>
      <c r="S60" s="84">
        <f t="shared" si="17"/>
        <v>37.641898419204736</v>
      </c>
      <c r="T60" s="84">
        <f t="shared" si="9"/>
        <v>722.82650947900163</v>
      </c>
      <c r="U60" s="10"/>
      <c r="V60" s="10"/>
      <c r="W60" s="10"/>
      <c r="X60" s="10"/>
      <c r="Y60" s="10"/>
      <c r="Z60" s="10"/>
      <c r="AA60" s="7"/>
    </row>
    <row r="61" spans="1:27">
      <c r="A61" s="8">
        <v>2065</v>
      </c>
      <c r="B61" s="9">
        <f t="shared" si="10"/>
        <v>51</v>
      </c>
      <c r="C61" s="90">
        <f>'009 (Plan 1)'!P61-'009 (Plan 1)'!K61-'009 (Plan 1)'!J61-'009 (Plan 1)'!I61</f>
        <v>-845.79267536733914</v>
      </c>
      <c r="D61" s="91">
        <f>'001 (Plan 14)'!P61-'001 (Plan 14)'!K61-'001 (Plan 14)'!J61-'001 (Plan 14)'!I61</f>
        <v>54.612829919783785</v>
      </c>
      <c r="E61" s="92">
        <f t="shared" si="7"/>
        <v>900.40550528712288</v>
      </c>
      <c r="F61" s="92">
        <f t="shared" si="11"/>
        <v>21231.044883742437</v>
      </c>
      <c r="G61" s="92">
        <f t="shared" si="14"/>
        <v>72.985947077806543</v>
      </c>
      <c r="H61" s="87">
        <f t="shared" si="12"/>
        <v>925.47595629822149</v>
      </c>
      <c r="I61" s="79">
        <f>'003 (Plan 5)'!P61-'003 (Plan 5)'!K61-'003 (Plan 5)'!J61-'003 (Plan 5)'!I61</f>
        <v>-401.66137878317033</v>
      </c>
      <c r="J61" s="80">
        <f t="shared" si="1"/>
        <v>444.13129658416881</v>
      </c>
      <c r="K61" s="80">
        <f t="shared" si="15"/>
        <v>36.000827535759107</v>
      </c>
      <c r="L61" s="86">
        <f t="shared" si="13"/>
        <v>797.01847487403666</v>
      </c>
      <c r="M61" s="79">
        <f>'007 (Plan 4)'!P61-'007 (Plan 4)'!K61-'007 (Plan 4)'!J61-'007 (Plan 4)'!I61</f>
        <v>-464.8620472193146</v>
      </c>
      <c r="N61" s="80">
        <f t="shared" si="3"/>
        <v>380.93062814802454</v>
      </c>
      <c r="O61" s="83">
        <f t="shared" si="16"/>
        <v>30.877846151619863</v>
      </c>
      <c r="P61" s="84">
        <f t="shared" si="8"/>
        <v>1018.7190330167236</v>
      </c>
      <c r="Q61" s="79">
        <f>'005 (Plan 6)'!P61-'005 (Plan 6)'!K61-'005 (Plan 6)'!J61-'005 (Plan 6)'!I61</f>
        <v>-327.83069212964381</v>
      </c>
      <c r="R61" s="84">
        <f t="shared" si="5"/>
        <v>517.96198323769534</v>
      </c>
      <c r="S61" s="84">
        <f t="shared" si="17"/>
        <v>41.98546729770068</v>
      </c>
      <c r="T61" s="84">
        <f t="shared" si="9"/>
        <v>764.81197677670229</v>
      </c>
      <c r="U61" s="10"/>
      <c r="V61" s="10"/>
      <c r="W61" s="10"/>
      <c r="X61" s="10"/>
      <c r="Y61" s="10"/>
      <c r="Z61" s="10"/>
      <c r="AA61" s="7"/>
    </row>
    <row r="62" spans="1:27">
      <c r="A62" s="8">
        <v>2066</v>
      </c>
      <c r="B62" s="9">
        <f t="shared" si="10"/>
        <v>52</v>
      </c>
      <c r="C62" s="90">
        <f>'009 (Plan 1)'!P62-'009 (Plan 1)'!K62-'009 (Plan 1)'!J62-'009 (Plan 1)'!I62</f>
        <v>-710.93158972655465</v>
      </c>
      <c r="D62" s="91">
        <f>'001 (Plan 14)'!P62-'001 (Plan 14)'!K62-'001 (Plan 14)'!J62-'001 (Plan 14)'!I62</f>
        <v>25.775740143344116</v>
      </c>
      <c r="E62" s="92">
        <f t="shared" si="7"/>
        <v>736.70732986989879</v>
      </c>
      <c r="F62" s="92">
        <f t="shared" si="11"/>
        <v>21967.752213612337</v>
      </c>
      <c r="G62" s="92">
        <f t="shared" si="14"/>
        <v>56.846016960796909</v>
      </c>
      <c r="H62" s="87">
        <f t="shared" si="12"/>
        <v>982.32197325901836</v>
      </c>
      <c r="I62" s="79">
        <f>'003 (Plan 5)'!P62-'003 (Plan 5)'!K62-'003 (Plan 5)'!J62-'003 (Plan 5)'!I62</f>
        <v>-371.79317742337679</v>
      </c>
      <c r="J62" s="80">
        <f t="shared" si="1"/>
        <v>339.13841230317786</v>
      </c>
      <c r="K62" s="80">
        <f t="shared" si="15"/>
        <v>26.168692988637375</v>
      </c>
      <c r="L62" s="86">
        <f t="shared" si="13"/>
        <v>823.18716786267407</v>
      </c>
      <c r="M62" s="79">
        <f>'007 (Plan 4)'!P62-'007 (Plan 4)'!K62-'007 (Plan 4)'!J62-'007 (Plan 4)'!I62</f>
        <v>-552.97816748567675</v>
      </c>
      <c r="N62" s="80">
        <f t="shared" si="3"/>
        <v>157.9534222408779</v>
      </c>
      <c r="O62" s="83">
        <f t="shared" si="16"/>
        <v>12.188046128584794</v>
      </c>
      <c r="P62" s="84">
        <f t="shared" si="8"/>
        <v>1030.9070791453084</v>
      </c>
      <c r="Q62" s="79">
        <f>'005 (Plan 6)'!P62-'005 (Plan 6)'!K62-'005 (Plan 6)'!J62-'005 (Plan 6)'!I62</f>
        <v>-539.33781285285841</v>
      </c>
      <c r="R62" s="84">
        <f t="shared" si="5"/>
        <v>171.59377687369624</v>
      </c>
      <c r="S62" s="84">
        <f t="shared" si="17"/>
        <v>13.240566986420442</v>
      </c>
      <c r="T62" s="84">
        <f t="shared" si="9"/>
        <v>778.05254376312269</v>
      </c>
      <c r="U62" s="10"/>
      <c r="V62" s="10"/>
      <c r="W62" s="10"/>
      <c r="X62" s="10"/>
      <c r="Y62" s="10"/>
      <c r="Z62" s="10"/>
      <c r="AA62" s="7"/>
    </row>
    <row r="63" spans="1:27">
      <c r="A63" s="8">
        <v>2067</v>
      </c>
      <c r="B63" s="9">
        <f t="shared" si="10"/>
        <v>53</v>
      </c>
      <c r="C63" s="90">
        <f>'009 (Plan 1)'!P63-'009 (Plan 1)'!K63-'009 (Plan 1)'!J63-'009 (Plan 1)'!I63</f>
        <v>-776.36572927663997</v>
      </c>
      <c r="D63" s="91">
        <f>'001 (Plan 14)'!P63-'001 (Plan 14)'!K63-'001 (Plan 14)'!J63-'001 (Plan 14)'!I63</f>
        <v>42.525710512784627</v>
      </c>
      <c r="E63" s="92">
        <f t="shared" si="7"/>
        <v>818.89143978942457</v>
      </c>
      <c r="F63" s="92">
        <f t="shared" si="11"/>
        <v>22786.643653401763</v>
      </c>
      <c r="G63" s="92">
        <f t="shared" si="14"/>
        <v>60.149957380266194</v>
      </c>
      <c r="H63" s="87">
        <f t="shared" si="12"/>
        <v>1042.4719306392847</v>
      </c>
      <c r="I63" s="79">
        <f>'003 (Plan 5)'!P63-'003 (Plan 5)'!K63-'003 (Plan 5)'!J63-'003 (Plan 5)'!I63</f>
        <v>-370.53704722737547</v>
      </c>
      <c r="J63" s="80">
        <f t="shared" si="1"/>
        <v>405.8286820492645</v>
      </c>
      <c r="K63" s="80">
        <f t="shared" si="15"/>
        <v>29.809296742960171</v>
      </c>
      <c r="L63" s="86">
        <f t="shared" si="13"/>
        <v>852.99646460563429</v>
      </c>
      <c r="M63" s="79">
        <f>'007 (Plan 4)'!P63-'007 (Plan 4)'!K63-'007 (Plan 4)'!J63-'007 (Plan 4)'!I63</f>
        <v>-411.46075066752849</v>
      </c>
      <c r="N63" s="80">
        <f t="shared" si="3"/>
        <v>364.90497860911148</v>
      </c>
      <c r="O63" s="83">
        <f t="shared" si="16"/>
        <v>26.803331729574712</v>
      </c>
      <c r="P63" s="84">
        <f t="shared" si="8"/>
        <v>1057.7104108748831</v>
      </c>
      <c r="Q63" s="79">
        <f>'005 (Plan 6)'!P63-'005 (Plan 6)'!K63-'005 (Plan 6)'!J63-'005 (Plan 6)'!I63</f>
        <v>-553.98869931353681</v>
      </c>
      <c r="R63" s="84">
        <f t="shared" si="5"/>
        <v>222.37702996310315</v>
      </c>
      <c r="S63" s="84">
        <f t="shared" si="17"/>
        <v>16.334239466553004</v>
      </c>
      <c r="T63" s="84">
        <f t="shared" si="9"/>
        <v>794.38678322967564</v>
      </c>
      <c r="U63" s="10"/>
      <c r="V63" s="10"/>
      <c r="W63" s="10"/>
      <c r="X63" s="10"/>
      <c r="Y63" s="10"/>
      <c r="Z63" s="10"/>
      <c r="AA63" s="7"/>
    </row>
    <row r="64" spans="1:27">
      <c r="A64" s="8">
        <v>2068</v>
      </c>
      <c r="B64" s="9">
        <f t="shared" si="10"/>
        <v>54</v>
      </c>
      <c r="C64" s="90">
        <f>'009 (Plan 1)'!P64-'009 (Plan 1)'!K64-'009 (Plan 1)'!J64-'009 (Plan 1)'!I64</f>
        <v>-886.04956684079389</v>
      </c>
      <c r="D64" s="91">
        <f>'001 (Plan 14)'!P64-'001 (Plan 14)'!K64-'001 (Plan 14)'!J64-'001 (Plan 14)'!I64</f>
        <v>-36.306792992454881</v>
      </c>
      <c r="E64" s="92">
        <f t="shared" si="7"/>
        <v>849.74277384833897</v>
      </c>
      <c r="F64" s="92">
        <f t="shared" si="11"/>
        <v>23636.386427250101</v>
      </c>
      <c r="G64" s="92">
        <f t="shared" si="14"/>
        <v>59.415590266268417</v>
      </c>
      <c r="H64" s="87">
        <f t="shared" si="12"/>
        <v>1101.8875209055532</v>
      </c>
      <c r="I64" s="79">
        <f>'003 (Plan 5)'!P64-'003 (Plan 5)'!K64-'003 (Plan 5)'!J64-'003 (Plan 5)'!I64</f>
        <v>-433.87571055917579</v>
      </c>
      <c r="J64" s="80">
        <f t="shared" si="1"/>
        <v>452.1738562816181</v>
      </c>
      <c r="K64" s="80">
        <f t="shared" si="15"/>
        <v>31.616834412459745</v>
      </c>
      <c r="L64" s="86">
        <f t="shared" si="13"/>
        <v>884.61329901809404</v>
      </c>
      <c r="M64" s="79">
        <f>'007 (Plan 4)'!P64-'007 (Plan 4)'!K64-'007 (Plan 4)'!J64-'007 (Plan 4)'!I64</f>
        <v>-511.92696604757919</v>
      </c>
      <c r="N64" s="80">
        <f t="shared" si="3"/>
        <v>374.1226007932147</v>
      </c>
      <c r="O64" s="83">
        <f t="shared" si="16"/>
        <v>26.159345912893524</v>
      </c>
      <c r="P64" s="84">
        <f t="shared" si="8"/>
        <v>1083.8697567877766</v>
      </c>
      <c r="Q64" s="79">
        <f>'005 (Plan 6)'!P64-'005 (Plan 6)'!K64-'005 (Plan 6)'!J64-'005 (Plan 6)'!I64</f>
        <v>-490.48681758975277</v>
      </c>
      <c r="R64" s="84">
        <f t="shared" si="5"/>
        <v>395.56274925104111</v>
      </c>
      <c r="S64" s="84">
        <f t="shared" si="17"/>
        <v>27.658480845514372</v>
      </c>
      <c r="T64" s="84">
        <f t="shared" si="9"/>
        <v>822.04526407519006</v>
      </c>
      <c r="U64" s="10"/>
      <c r="V64" s="10"/>
      <c r="W64" s="10"/>
      <c r="X64" s="10"/>
      <c r="Y64" s="10"/>
      <c r="Z64" s="10"/>
      <c r="AA64" s="7"/>
    </row>
    <row r="65" spans="1:27">
      <c r="A65" s="8">
        <v>2069</v>
      </c>
      <c r="B65" s="9">
        <f t="shared" si="10"/>
        <v>55</v>
      </c>
      <c r="C65" s="90">
        <f>'009 (Plan 1)'!P65-'009 (Plan 1)'!K65-'009 (Plan 1)'!J65-'009 (Plan 1)'!I65</f>
        <v>-712.46732320490605</v>
      </c>
      <c r="D65" s="91">
        <f>'001 (Plan 14)'!P65-'001 (Plan 14)'!K65-'001 (Plan 14)'!J65-'001 (Plan 14)'!I65</f>
        <v>-100.3188200514289</v>
      </c>
      <c r="E65" s="92">
        <f t="shared" si="7"/>
        <v>612.14850315347712</v>
      </c>
      <c r="F65" s="92">
        <f t="shared" si="11"/>
        <v>24248.534930403577</v>
      </c>
      <c r="G65" s="92">
        <f t="shared" si="14"/>
        <v>40.744938917420505</v>
      </c>
      <c r="H65" s="87">
        <f t="shared" si="12"/>
        <v>1142.6324598229737</v>
      </c>
      <c r="I65" s="79">
        <f>'003 (Plan 5)'!P65-'003 (Plan 5)'!K65-'003 (Plan 5)'!J65-'003 (Plan 5)'!I65</f>
        <v>-593.8366411464981</v>
      </c>
      <c r="J65" s="80">
        <f t="shared" si="1"/>
        <v>118.63068205840796</v>
      </c>
      <c r="K65" s="80">
        <f t="shared" si="15"/>
        <v>7.8961230310970638</v>
      </c>
      <c r="L65" s="86">
        <f t="shared" si="13"/>
        <v>892.50942204919113</v>
      </c>
      <c r="M65" s="79">
        <f>'007 (Plan 4)'!P65-'007 (Plan 4)'!K65-'007 (Plan 4)'!J65-'007 (Plan 4)'!I65</f>
        <v>-574.36513457634646</v>
      </c>
      <c r="N65" s="80">
        <f t="shared" si="3"/>
        <v>138.10218862855959</v>
      </c>
      <c r="O65" s="83">
        <f t="shared" si="16"/>
        <v>9.192157149850873</v>
      </c>
      <c r="P65" s="84">
        <f t="shared" si="8"/>
        <v>1093.0619139376274</v>
      </c>
      <c r="Q65" s="79">
        <f>'005 (Plan 6)'!P65-'005 (Plan 6)'!K65-'005 (Plan 6)'!J65-'005 (Plan 6)'!I65</f>
        <v>-393.70389402369199</v>
      </c>
      <c r="R65" s="84">
        <f t="shared" si="5"/>
        <v>318.76342918121406</v>
      </c>
      <c r="S65" s="84">
        <f t="shared" si="17"/>
        <v>21.217068054873163</v>
      </c>
      <c r="T65" s="84">
        <f t="shared" si="9"/>
        <v>843.26233213006321</v>
      </c>
      <c r="U65" s="10"/>
      <c r="V65" s="10"/>
      <c r="W65" s="10"/>
      <c r="X65" s="10"/>
      <c r="Y65" s="10"/>
      <c r="Z65" s="10"/>
      <c r="AA65" s="7"/>
    </row>
    <row r="66" spans="1:27">
      <c r="A66" s="8">
        <v>2070</v>
      </c>
      <c r="B66" s="9">
        <f t="shared" si="10"/>
        <v>56</v>
      </c>
      <c r="C66" s="90">
        <f>'009 (Plan 1)'!P66-'009 (Plan 1)'!K66-'009 (Plan 1)'!J66-'009 (Plan 1)'!I66</f>
        <v>-616.66382018436616</v>
      </c>
      <c r="D66" s="91">
        <f>'001 (Plan 14)'!P66-'001 (Plan 14)'!K66-'001 (Plan 14)'!J66-'001 (Plan 14)'!I66</f>
        <v>-114.96974048538874</v>
      </c>
      <c r="E66" s="92">
        <f t="shared" si="7"/>
        <v>501.69407969897742</v>
      </c>
      <c r="F66" s="92">
        <f t="shared" si="11"/>
        <v>24750.229010102554</v>
      </c>
      <c r="G66" s="92">
        <f t="shared" si="14"/>
        <v>31.787750716265272</v>
      </c>
      <c r="H66" s="87">
        <f t="shared" si="12"/>
        <v>1174.420210539239</v>
      </c>
      <c r="I66" s="79">
        <f>'003 (Plan 5)'!P66-'003 (Plan 5)'!K66-'003 (Plan 5)'!J66-'003 (Plan 5)'!I66</f>
        <v>-636.13285707749799</v>
      </c>
      <c r="J66" s="80">
        <f t="shared" si="1"/>
        <v>-19.469036893131829</v>
      </c>
      <c r="K66" s="80">
        <f t="shared" si="15"/>
        <v>-1.2335742367459868</v>
      </c>
      <c r="L66" s="86">
        <f t="shared" si="13"/>
        <v>891.27584781244514</v>
      </c>
      <c r="M66" s="79">
        <f>'007 (Plan 4)'!P66-'007 (Plan 4)'!K66-'007 (Plan 4)'!J66-'007 (Plan 4)'!I66</f>
        <v>-415.17834891419801</v>
      </c>
      <c r="N66" s="80">
        <f t="shared" si="3"/>
        <v>201.48547127016815</v>
      </c>
      <c r="O66" s="83">
        <f t="shared" si="16"/>
        <v>12.766285656646124</v>
      </c>
      <c r="P66" s="84">
        <f t="shared" si="8"/>
        <v>1105.8281995942737</v>
      </c>
      <c r="Q66" s="79">
        <f>'005 (Plan 6)'!P66-'005 (Plan 6)'!K66-'005 (Plan 6)'!J66-'005 (Plan 6)'!I66</f>
        <v>-356.65357303153309</v>
      </c>
      <c r="R66" s="84">
        <f t="shared" si="5"/>
        <v>260.01024715283307</v>
      </c>
      <c r="S66" s="84">
        <f t="shared" si="17"/>
        <v>16.474463731220357</v>
      </c>
      <c r="T66" s="84">
        <f t="shared" si="9"/>
        <v>859.73679586128355</v>
      </c>
      <c r="U66" s="10"/>
      <c r="V66" s="10"/>
      <c r="W66" s="10"/>
      <c r="X66" s="10"/>
      <c r="Y66" s="10"/>
      <c r="Z66" s="10"/>
      <c r="AA66" s="7"/>
    </row>
    <row r="67" spans="1:27">
      <c r="A67" s="8">
        <v>2071</v>
      </c>
      <c r="B67" s="9">
        <f t="shared" si="10"/>
        <v>57</v>
      </c>
      <c r="C67" s="90">
        <f>'009 (Plan 1)'!P67-'009 (Plan 1)'!K67-'009 (Plan 1)'!J67-'009 (Plan 1)'!I67</f>
        <v>-772.09475763982505</v>
      </c>
      <c r="D67" s="91">
        <f>'001 (Plan 14)'!P67-'001 (Plan 14)'!K67-'001 (Plan 14)'!J67-'001 (Plan 14)'!I67</f>
        <v>19.930742268398653</v>
      </c>
      <c r="E67" s="92">
        <f t="shared" si="7"/>
        <v>792.02549990822365</v>
      </c>
      <c r="F67" s="92">
        <f t="shared" si="11"/>
        <v>25542.254510010778</v>
      </c>
      <c r="G67" s="92">
        <f t="shared" si="14"/>
        <v>47.770955719192742</v>
      </c>
      <c r="H67" s="87">
        <f t="shared" si="12"/>
        <v>1222.1911662584316</v>
      </c>
      <c r="I67" s="79">
        <f>'003 (Plan 5)'!P67-'003 (Plan 5)'!K67-'003 (Plan 5)'!J67-'003 (Plan 5)'!I67</f>
        <v>-448.91538200658448</v>
      </c>
      <c r="J67" s="80">
        <f t="shared" si="1"/>
        <v>323.17937563324057</v>
      </c>
      <c r="K67" s="80">
        <f t="shared" si="15"/>
        <v>19.492538617154178</v>
      </c>
      <c r="L67" s="86">
        <f t="shared" si="13"/>
        <v>910.76838642959933</v>
      </c>
      <c r="M67" s="79">
        <f>'007 (Plan 4)'!P67-'007 (Plan 4)'!K67-'007 (Plan 4)'!J67-'007 (Plan 4)'!I67</f>
        <v>-304.97243707880625</v>
      </c>
      <c r="N67" s="80">
        <f t="shared" si="3"/>
        <v>467.1223205610188</v>
      </c>
      <c r="O67" s="83">
        <f t="shared" si="16"/>
        <v>28.174446016640545</v>
      </c>
      <c r="P67" s="84">
        <f t="shared" si="8"/>
        <v>1134.0026456109142</v>
      </c>
      <c r="Q67" s="79">
        <f>'005 (Plan 6)'!P67-'005 (Plan 6)'!K67-'005 (Plan 6)'!J67-'005 (Plan 6)'!I67</f>
        <v>-377.27718734064058</v>
      </c>
      <c r="R67" s="84">
        <f t="shared" si="5"/>
        <v>394.81757029918447</v>
      </c>
      <c r="S67" s="84">
        <f t="shared" si="17"/>
        <v>23.813390692732892</v>
      </c>
      <c r="T67" s="84">
        <f t="shared" si="9"/>
        <v>883.55018655401648</v>
      </c>
      <c r="U67" s="10"/>
      <c r="V67" s="10"/>
      <c r="W67" s="10"/>
      <c r="X67" s="10"/>
      <c r="Y67" s="10"/>
      <c r="Z67" s="10"/>
      <c r="AA67" s="7"/>
    </row>
    <row r="68" spans="1:27">
      <c r="A68" s="8">
        <v>2072</v>
      </c>
      <c r="B68" s="9">
        <f t="shared" si="10"/>
        <v>58</v>
      </c>
      <c r="C68" s="90">
        <f>'009 (Plan 1)'!P68-'009 (Plan 1)'!K68-'009 (Plan 1)'!J68-'009 (Plan 1)'!I68</f>
        <v>-844.59446902896832</v>
      </c>
      <c r="D68" s="91">
        <f>'001 (Plan 14)'!P68-'001 (Plan 14)'!K68-'001 (Plan 14)'!J68-'001 (Plan 14)'!I68</f>
        <v>-43.408355757908161</v>
      </c>
      <c r="E68" s="92">
        <f t="shared" si="7"/>
        <v>801.18611327106021</v>
      </c>
      <c r="F68" s="92">
        <f t="shared" si="11"/>
        <v>26343.44062328184</v>
      </c>
      <c r="G68" s="92">
        <f t="shared" si="14"/>
        <v>46.000454444090316</v>
      </c>
      <c r="H68" s="87">
        <f t="shared" si="12"/>
        <v>1268.191620702522</v>
      </c>
      <c r="I68" s="79">
        <f>'003 (Plan 5)'!P68-'003 (Plan 5)'!K68-'003 (Plan 5)'!J68-'003 (Plan 5)'!I68</f>
        <v>-352.15144886826363</v>
      </c>
      <c r="J68" s="80">
        <f t="shared" si="1"/>
        <v>492.44302016070469</v>
      </c>
      <c r="K68" s="80">
        <f t="shared" si="15"/>
        <v>28.273833432693102</v>
      </c>
      <c r="L68" s="86">
        <f t="shared" si="13"/>
        <v>939.04221986229243</v>
      </c>
      <c r="M68" s="79">
        <f>'007 (Plan 4)'!P68-'007 (Plan 4)'!K68-'007 (Plan 4)'!J68-'007 (Plan 4)'!I68</f>
        <v>-461.18052922154243</v>
      </c>
      <c r="N68" s="80">
        <f t="shared" si="3"/>
        <v>383.41393980742589</v>
      </c>
      <c r="O68" s="83">
        <f t="shared" si="16"/>
        <v>22.013880644201326</v>
      </c>
      <c r="P68" s="84">
        <f t="shared" si="8"/>
        <v>1156.0165262551157</v>
      </c>
      <c r="Q68" s="79">
        <f>'005 (Plan 6)'!P68-'005 (Plan 6)'!K68-'005 (Plan 6)'!J68-'005 (Plan 6)'!I68</f>
        <v>-570.05565993361427</v>
      </c>
      <c r="R68" s="84">
        <f t="shared" si="5"/>
        <v>274.53880909535405</v>
      </c>
      <c r="S68" s="84">
        <f t="shared" si="17"/>
        <v>15.762766942333389</v>
      </c>
      <c r="T68" s="84">
        <f t="shared" si="9"/>
        <v>899.31295349634991</v>
      </c>
      <c r="U68" s="10"/>
      <c r="V68" s="10"/>
      <c r="W68" s="10"/>
      <c r="X68" s="10"/>
      <c r="Y68" s="10"/>
      <c r="Z68" s="10"/>
      <c r="AA68" s="7"/>
    </row>
    <row r="69" spans="1:27">
      <c r="A69" s="8">
        <v>2073</v>
      </c>
      <c r="B69" s="9">
        <f t="shared" si="10"/>
        <v>59</v>
      </c>
      <c r="C69" s="90">
        <f>'009 (Plan 1)'!P69-'009 (Plan 1)'!K69-'009 (Plan 1)'!J69-'009 (Plan 1)'!I69</f>
        <v>-714.55104126327626</v>
      </c>
      <c r="D69" s="91">
        <f>'001 (Plan 14)'!P69-'001 (Plan 14)'!K69-'001 (Plan 14)'!J69-'001 (Plan 14)'!I69</f>
        <v>-67.82389641838796</v>
      </c>
      <c r="E69" s="92">
        <f t="shared" si="7"/>
        <v>646.72714484488824</v>
      </c>
      <c r="F69" s="92">
        <f t="shared" si="11"/>
        <v>26990.167768126728</v>
      </c>
      <c r="G69" s="92">
        <f t="shared" si="14"/>
        <v>35.347096214249298</v>
      </c>
      <c r="H69" s="87">
        <f t="shared" si="12"/>
        <v>1303.5387169167714</v>
      </c>
      <c r="I69" s="79">
        <f>'003 (Plan 5)'!P69-'003 (Plan 5)'!K69-'003 (Plan 5)'!J69-'003 (Plan 5)'!I69</f>
        <v>-423.48341799645431</v>
      </c>
      <c r="J69" s="80">
        <f t="shared" si="1"/>
        <v>291.06762326682195</v>
      </c>
      <c r="K69" s="80">
        <f t="shared" si="15"/>
        <v>15.908401814389286</v>
      </c>
      <c r="L69" s="86">
        <f t="shared" si="13"/>
        <v>954.95062167668175</v>
      </c>
      <c r="M69" s="79">
        <f>'007 (Plan 4)'!P69-'007 (Plan 4)'!K69-'007 (Plan 4)'!J69-'007 (Plan 4)'!I69</f>
        <v>-533.17392569996196</v>
      </c>
      <c r="N69" s="80">
        <f t="shared" si="3"/>
        <v>181.37711556331431</v>
      </c>
      <c r="O69" s="83">
        <f t="shared" si="16"/>
        <v>9.9132291043963257</v>
      </c>
      <c r="P69" s="84">
        <f t="shared" si="8"/>
        <v>1165.929755359512</v>
      </c>
      <c r="Q69" s="79">
        <f>'005 (Plan 6)'!P69-'005 (Plan 6)'!K69-'005 (Plan 6)'!J69-'005 (Plan 6)'!I69</f>
        <v>-596.52594036885955</v>
      </c>
      <c r="R69" s="84">
        <f t="shared" si="5"/>
        <v>118.02510089441671</v>
      </c>
      <c r="S69" s="84">
        <f t="shared" si="17"/>
        <v>6.4507027890595312</v>
      </c>
      <c r="T69" s="84">
        <f t="shared" si="9"/>
        <v>905.76365628540941</v>
      </c>
      <c r="U69" s="10"/>
      <c r="V69" s="10"/>
      <c r="W69" s="10"/>
      <c r="X69" s="10"/>
      <c r="Y69" s="10"/>
      <c r="Z69" s="10"/>
      <c r="AA69" s="7"/>
    </row>
    <row r="70" spans="1:27">
      <c r="A70" s="8">
        <v>2074</v>
      </c>
      <c r="B70" s="9">
        <f t="shared" si="10"/>
        <v>60</v>
      </c>
      <c r="C70" s="90">
        <f>'009 (Plan 1)'!P70-'009 (Plan 1)'!K70-'009 (Plan 1)'!J70-'009 (Plan 1)'!I70</f>
        <v>-635.08610940883636</v>
      </c>
      <c r="D70" s="91">
        <f>'001 (Plan 14)'!P70-'001 (Plan 14)'!K70-'001 (Plan 14)'!J70-'001 (Plan 14)'!I70</f>
        <v>-91.928931380835422</v>
      </c>
      <c r="E70" s="92">
        <f t="shared" si="7"/>
        <v>543.157178028001</v>
      </c>
      <c r="F70" s="92">
        <f t="shared" si="11"/>
        <v>27533.324946154731</v>
      </c>
      <c r="G70" s="92">
        <f t="shared" si="14"/>
        <v>28.259346775238711</v>
      </c>
      <c r="H70" s="87">
        <f t="shared" si="12"/>
        <v>1331.7980636920101</v>
      </c>
      <c r="I70" s="79">
        <f>'003 (Plan 5)'!P70-'003 (Plan 5)'!K70-'003 (Plan 5)'!J70-'003 (Plan 5)'!I70</f>
        <v>-451.83271467383508</v>
      </c>
      <c r="J70" s="80">
        <f t="shared" si="1"/>
        <v>183.25339473500128</v>
      </c>
      <c r="K70" s="80">
        <f t="shared" si="15"/>
        <v>9.5342958521835737</v>
      </c>
      <c r="L70" s="86">
        <f t="shared" si="13"/>
        <v>964.48491752886537</v>
      </c>
      <c r="M70" s="79">
        <f>'007 (Plan 4)'!P70-'007 (Plan 4)'!K70-'007 (Plan 4)'!J70-'007 (Plan 4)'!I70</f>
        <v>-401.611467327772</v>
      </c>
      <c r="N70" s="80">
        <f t="shared" si="3"/>
        <v>233.47464208106436</v>
      </c>
      <c r="O70" s="83">
        <f t="shared" si="16"/>
        <v>12.147203683743649</v>
      </c>
      <c r="P70" s="84">
        <f t="shared" si="8"/>
        <v>1178.0769590432556</v>
      </c>
      <c r="Q70" s="79">
        <f>'005 (Plan 6)'!P70-'005 (Plan 6)'!K70-'005 (Plan 6)'!J70-'005 (Plan 6)'!I70</f>
        <v>-402.47008490362066</v>
      </c>
      <c r="R70" s="84">
        <f t="shared" si="5"/>
        <v>232.61602450521571</v>
      </c>
      <c r="S70" s="84">
        <f t="shared" si="17"/>
        <v>12.102531583650421</v>
      </c>
      <c r="T70" s="84">
        <f t="shared" si="9"/>
        <v>917.86618786905979</v>
      </c>
      <c r="U70" s="10"/>
      <c r="V70" s="10"/>
      <c r="W70" s="10"/>
      <c r="X70" s="10"/>
      <c r="Y70" s="10"/>
      <c r="Z70" s="10"/>
      <c r="AA70" s="7"/>
    </row>
    <row r="71" spans="1:27">
      <c r="A71" s="8">
        <v>2075</v>
      </c>
      <c r="B71" s="9">
        <f t="shared" si="10"/>
        <v>61</v>
      </c>
      <c r="C71" s="90">
        <f>'009 (Plan 1)'!P71-'009 (Plan 1)'!K71-'009 (Plan 1)'!J71-'009 (Plan 1)'!I71</f>
        <v>-644.5498929042451</v>
      </c>
      <c r="D71" s="91">
        <f>'001 (Plan 14)'!P71-'001 (Plan 14)'!K71-'001 (Plan 14)'!J71-'001 (Plan 14)'!I71</f>
        <v>-117.437996264426</v>
      </c>
      <c r="E71" s="92">
        <f t="shared" si="7"/>
        <v>527.11189663981907</v>
      </c>
      <c r="F71" s="92">
        <f t="shared" si="11"/>
        <v>28060.436842794552</v>
      </c>
      <c r="G71" s="92">
        <f t="shared" si="14"/>
        <v>26.10618172836843</v>
      </c>
      <c r="H71" s="87">
        <f t="shared" si="12"/>
        <v>1357.9042454203786</v>
      </c>
      <c r="I71" s="79">
        <f>'003 (Plan 5)'!P71-'003 (Plan 5)'!K71-'003 (Plan 5)'!J71-'003 (Plan 5)'!I71</f>
        <v>-413.04289162499651</v>
      </c>
      <c r="J71" s="80">
        <f t="shared" si="1"/>
        <v>231.50700127924858</v>
      </c>
      <c r="K71" s="80">
        <f t="shared" si="15"/>
        <v>11.46580808612531</v>
      </c>
      <c r="L71" s="86">
        <f t="shared" si="13"/>
        <v>975.95072561499069</v>
      </c>
      <c r="M71" s="79">
        <f>'007 (Plan 4)'!P71-'007 (Plan 4)'!K71-'007 (Plan 4)'!J71-'007 (Plan 4)'!I71</f>
        <v>-349.49635357890367</v>
      </c>
      <c r="N71" s="80">
        <f t="shared" si="3"/>
        <v>295.05353932534143</v>
      </c>
      <c r="O71" s="83">
        <f t="shared" si="16"/>
        <v>14.613066725164455</v>
      </c>
      <c r="P71" s="84">
        <f t="shared" si="8"/>
        <v>1192.6900257684199</v>
      </c>
      <c r="Q71" s="79">
        <f>'005 (Plan 6)'!P71-'005 (Plan 6)'!K71-'005 (Plan 6)'!J71-'005 (Plan 6)'!I71</f>
        <v>-304.24742337774802</v>
      </c>
      <c r="R71" s="84">
        <f t="shared" si="5"/>
        <v>340.30246952649708</v>
      </c>
      <c r="S71" s="84">
        <f t="shared" si="17"/>
        <v>16.854102836047009</v>
      </c>
      <c r="T71" s="84">
        <f t="shared" si="9"/>
        <v>934.72029070510678</v>
      </c>
      <c r="U71" s="10"/>
      <c r="V71" s="10"/>
      <c r="W71" s="10"/>
      <c r="X71" s="10"/>
      <c r="Y71" s="10"/>
      <c r="Z71" s="10"/>
      <c r="AA71" s="7"/>
    </row>
    <row r="72" spans="1:27">
      <c r="A72" s="8">
        <v>2076</v>
      </c>
      <c r="B72" s="9">
        <f t="shared" si="10"/>
        <v>62</v>
      </c>
      <c r="C72" s="90">
        <f>'009 (Plan 1)'!P72-'009 (Plan 1)'!K72-'009 (Plan 1)'!J72-'009 (Plan 1)'!I72</f>
        <v>-657.53116215234741</v>
      </c>
      <c r="D72" s="91">
        <f>'001 (Plan 14)'!P72-'001 (Plan 14)'!K72-'001 (Plan 14)'!J72-'001 (Plan 14)'!I72</f>
        <v>-40.631657775491128</v>
      </c>
      <c r="E72" s="92">
        <f t="shared" si="7"/>
        <v>616.89950437685627</v>
      </c>
      <c r="F72" s="92">
        <f t="shared" si="11"/>
        <v>28677.336347171407</v>
      </c>
      <c r="G72" s="92">
        <f t="shared" si="14"/>
        <v>29.084319263722691</v>
      </c>
      <c r="H72" s="87">
        <f t="shared" si="12"/>
        <v>1386.9885646841012</v>
      </c>
      <c r="I72" s="79">
        <f>'003 (Plan 5)'!P72-'003 (Plan 5)'!K72-'003 (Plan 5)'!J72-'003 (Plan 5)'!I72</f>
        <v>-400.48442728270896</v>
      </c>
      <c r="J72" s="80">
        <f t="shared" si="1"/>
        <v>257.04673486963844</v>
      </c>
      <c r="K72" s="80">
        <f t="shared" si="15"/>
        <v>12.118715041273612</v>
      </c>
      <c r="L72" s="86">
        <f t="shared" si="13"/>
        <v>988.06944065626431</v>
      </c>
      <c r="M72" s="79">
        <f>'007 (Plan 4)'!P72-'007 (Plan 4)'!K72-'007 (Plan 4)'!J72-'007 (Plan 4)'!I72</f>
        <v>-295.59253557679722</v>
      </c>
      <c r="N72" s="80">
        <f t="shared" si="3"/>
        <v>361.93862657555019</v>
      </c>
      <c r="O72" s="83">
        <f t="shared" si="16"/>
        <v>17.063943956041751</v>
      </c>
      <c r="P72" s="84">
        <f t="shared" si="8"/>
        <v>1209.7539697244617</v>
      </c>
      <c r="Q72" s="79">
        <f>'005 (Plan 6)'!P72-'005 (Plan 6)'!K72-'005 (Plan 6)'!J72-'005 (Plan 6)'!I72</f>
        <v>-296.45115315264587</v>
      </c>
      <c r="R72" s="84">
        <f t="shared" si="5"/>
        <v>361.08000899970153</v>
      </c>
      <c r="S72" s="84">
        <f t="shared" si="17"/>
        <v>17.023463606285834</v>
      </c>
      <c r="T72" s="84">
        <f t="shared" si="9"/>
        <v>951.74375431139265</v>
      </c>
      <c r="U72" s="10"/>
      <c r="V72" s="10"/>
      <c r="W72" s="10"/>
      <c r="X72" s="10"/>
      <c r="Y72" s="10"/>
      <c r="Z72" s="10"/>
      <c r="AA72" s="7"/>
    </row>
    <row r="73" spans="1:27">
      <c r="A73" s="8">
        <v>2077</v>
      </c>
      <c r="B73" s="9">
        <f t="shared" si="10"/>
        <v>63</v>
      </c>
      <c r="C73" s="90">
        <f>'009 (Plan 1)'!P73-'009 (Plan 1)'!K73-'009 (Plan 1)'!J73-'009 (Plan 1)'!I73</f>
        <v>-616.41261643053519</v>
      </c>
      <c r="D73" s="91">
        <f>'001 (Plan 14)'!P73-'001 (Plan 14)'!K73-'001 (Plan 14)'!J73-'001 (Plan 14)'!I73</f>
        <v>68.591794811399893</v>
      </c>
      <c r="E73" s="92">
        <f t="shared" si="7"/>
        <v>685.00441124193503</v>
      </c>
      <c r="F73" s="92">
        <f t="shared" si="11"/>
        <v>29362.340758413342</v>
      </c>
      <c r="G73" s="92">
        <f t="shared" si="14"/>
        <v>30.742684881721804</v>
      </c>
      <c r="H73" s="87">
        <f t="shared" si="12"/>
        <v>1417.731249565823</v>
      </c>
      <c r="I73" s="79">
        <f>'003 (Plan 5)'!P73-'003 (Plan 5)'!K73-'003 (Plan 5)'!J73-'003 (Plan 5)'!I73</f>
        <v>-350.08638553975953</v>
      </c>
      <c r="J73" s="80">
        <f t="shared" si="1"/>
        <v>266.32623089077566</v>
      </c>
      <c r="K73" s="80">
        <f t="shared" si="15"/>
        <v>11.95259951270598</v>
      </c>
      <c r="L73" s="86">
        <f t="shared" si="13"/>
        <v>1000.0220401689703</v>
      </c>
      <c r="M73" s="79">
        <f>'007 (Plan 4)'!P73-'007 (Plan 4)'!K73-'007 (Plan 4)'!J73-'007 (Plan 4)'!I73</f>
        <v>-295.59253557679722</v>
      </c>
      <c r="N73" s="80">
        <f t="shared" si="3"/>
        <v>320.82008085373798</v>
      </c>
      <c r="O73" s="83">
        <f t="shared" si="16"/>
        <v>14.398258591551659</v>
      </c>
      <c r="P73" s="84">
        <f t="shared" si="8"/>
        <v>1224.1522283160134</v>
      </c>
      <c r="Q73" s="79">
        <f>'005 (Plan 6)'!P73-'005 (Plan 6)'!K73-'005 (Plan 6)'!J73-'005 (Plan 6)'!I73</f>
        <v>-296.45115315264587</v>
      </c>
      <c r="R73" s="84">
        <f t="shared" si="5"/>
        <v>319.96146327788932</v>
      </c>
      <c r="S73" s="84">
        <f t="shared" si="17"/>
        <v>14.35972422719572</v>
      </c>
      <c r="T73" s="84">
        <f t="shared" si="9"/>
        <v>966.10347853858832</v>
      </c>
      <c r="U73" s="10"/>
      <c r="V73" s="10"/>
      <c r="W73" s="10"/>
      <c r="X73" s="10"/>
      <c r="Y73" s="10"/>
      <c r="Z73" s="10"/>
      <c r="AA73" s="7"/>
    </row>
    <row r="74" spans="1:27">
      <c r="A74" s="8">
        <v>2078</v>
      </c>
      <c r="B74" s="9">
        <f t="shared" si="10"/>
        <v>64</v>
      </c>
      <c r="C74" s="90">
        <f>'009 (Plan 1)'!P74-'009 (Plan 1)'!K74-'009 (Plan 1)'!J74-'009 (Plan 1)'!I74</f>
        <v>-655.1670627392225</v>
      </c>
      <c r="D74" s="91">
        <f>'001 (Plan 14)'!P74-'001 (Plan 14)'!K74-'001 (Plan 14)'!J74-'001 (Plan 14)'!I74</f>
        <v>43.818458616823442</v>
      </c>
      <c r="E74" s="92">
        <f t="shared" ref="E74:E86" si="18">D74-C74</f>
        <v>698.98552135604598</v>
      </c>
      <c r="F74" s="92">
        <f t="shared" si="11"/>
        <v>30061.32627976939</v>
      </c>
      <c r="G74" s="92">
        <f t="shared" ref="G74:G86" si="19">E74/(1+$B$3)^B74</f>
        <v>29.862113958400915</v>
      </c>
      <c r="H74" s="87">
        <f t="shared" si="12"/>
        <v>1447.5933635242238</v>
      </c>
      <c r="I74" s="79">
        <f>'003 (Plan 5)'!P74-'003 (Plan 5)'!K74-'003 (Plan 5)'!J74-'003 (Plan 5)'!I74</f>
        <v>-342.73333599342124</v>
      </c>
      <c r="J74" s="80">
        <f t="shared" ref="J74:J86" si="20">I74-C74</f>
        <v>312.43372674580127</v>
      </c>
      <c r="K74" s="80">
        <f t="shared" ref="K74:K86" si="21">J74/(1+$B$3)^B74</f>
        <v>13.347818041253207</v>
      </c>
      <c r="L74" s="86">
        <f t="shared" si="13"/>
        <v>1013.3698582102235</v>
      </c>
      <c r="M74" s="79">
        <f>'007 (Plan 4)'!P74-'007 (Plan 4)'!K74-'007 (Plan 4)'!J74-'007 (Plan 4)'!I74</f>
        <v>-313.8615952903898</v>
      </c>
      <c r="N74" s="80">
        <f t="shared" ref="N74:N86" si="22">M74-C74</f>
        <v>341.3054674488327</v>
      </c>
      <c r="O74" s="83">
        <f t="shared" ref="O74:O86" si="23">N74/(1+$B$3)^B74</f>
        <v>14.581278799322556</v>
      </c>
      <c r="P74" s="84">
        <f t="shared" si="8"/>
        <v>1238.7335071153359</v>
      </c>
      <c r="Q74" s="79">
        <f>'005 (Plan 6)'!P74-'005 (Plan 6)'!K74-'005 (Plan 6)'!J74-'005 (Plan 6)'!I74</f>
        <v>-296.45115315264587</v>
      </c>
      <c r="R74" s="84">
        <f t="shared" ref="R74:R86" si="24">Q74-C74</f>
        <v>358.71590958657663</v>
      </c>
      <c r="S74" s="84">
        <f t="shared" ref="S74:S86" si="25">R74/(1+$B$3)^B74</f>
        <v>15.325089066200206</v>
      </c>
      <c r="T74" s="84">
        <f t="shared" si="9"/>
        <v>981.42856760478855</v>
      </c>
      <c r="U74" s="10"/>
      <c r="V74" s="10"/>
      <c r="W74" s="10"/>
      <c r="X74" s="10"/>
      <c r="Y74" s="10"/>
      <c r="Z74" s="10"/>
      <c r="AA74" s="7"/>
    </row>
    <row r="75" spans="1:27">
      <c r="A75" s="8">
        <v>2079</v>
      </c>
      <c r="B75" s="9">
        <f t="shared" si="10"/>
        <v>65</v>
      </c>
      <c r="C75" s="90">
        <f>'009 (Plan 1)'!P75-'009 (Plan 1)'!K75-'009 (Plan 1)'!J75-'009 (Plan 1)'!I75</f>
        <v>-609.0595668841969</v>
      </c>
      <c r="D75" s="91">
        <f>'001 (Plan 14)'!P75-'001 (Plan 14)'!K75-'001 (Plan 14)'!J75-'001 (Plan 14)'!I75</f>
        <v>65.695749919168264</v>
      </c>
      <c r="E75" s="92">
        <f t="shared" si="18"/>
        <v>674.75531680336519</v>
      </c>
      <c r="F75" s="92">
        <f t="shared" si="11"/>
        <v>30736.081596572756</v>
      </c>
      <c r="G75" s="92">
        <f t="shared" si="19"/>
        <v>27.441170175866606</v>
      </c>
      <c r="H75" s="87">
        <f t="shared" si="12"/>
        <v>1475.0345337000904</v>
      </c>
      <c r="I75" s="79">
        <f>'003 (Plan 5)'!P75-'003 (Plan 5)'!K75-'003 (Plan 5)'!J75-'003 (Plan 5)'!I75</f>
        <v>-391.73687674067844</v>
      </c>
      <c r="J75" s="80">
        <f t="shared" si="20"/>
        <v>217.32269014351846</v>
      </c>
      <c r="K75" s="80">
        <f t="shared" si="21"/>
        <v>8.8381503261919558</v>
      </c>
      <c r="L75" s="86">
        <f t="shared" si="13"/>
        <v>1022.2080085364154</v>
      </c>
      <c r="M75" s="79">
        <f>'007 (Plan 4)'!P75-'007 (Plan 4)'!K75-'007 (Plan 4)'!J75-'007 (Plan 4)'!I75</f>
        <v>-298.48858046902888</v>
      </c>
      <c r="N75" s="80">
        <f t="shared" si="22"/>
        <v>310.57098641516802</v>
      </c>
      <c r="O75" s="83">
        <f t="shared" si="23"/>
        <v>12.630402573602778</v>
      </c>
      <c r="P75" s="84">
        <f t="shared" ref="P75:P85" si="26">O75+P74</f>
        <v>1251.3639096889387</v>
      </c>
      <c r="Q75" s="79">
        <f>'005 (Plan 6)'!P75-'005 (Plan 6)'!K75-'005 (Plan 6)'!J75-'005 (Plan 6)'!I75</f>
        <v>-345.45469389990308</v>
      </c>
      <c r="R75" s="84">
        <f t="shared" si="24"/>
        <v>263.60487298429382</v>
      </c>
      <c r="S75" s="84">
        <f t="shared" si="25"/>
        <v>10.720369293299997</v>
      </c>
      <c r="T75" s="84">
        <f t="shared" ref="T75:T85" si="27">S75+T74</f>
        <v>992.14893689808855</v>
      </c>
      <c r="U75" s="10"/>
      <c r="V75" s="10"/>
      <c r="W75" s="10"/>
      <c r="X75" s="10"/>
      <c r="Y75" s="10"/>
      <c r="Z75" s="10"/>
      <c r="AA75" s="7"/>
    </row>
    <row r="76" spans="1:27">
      <c r="A76" s="8">
        <v>2080</v>
      </c>
      <c r="B76" s="9">
        <f t="shared" ref="B76:B86" si="28">B75+1</f>
        <v>66</v>
      </c>
      <c r="C76" s="90">
        <f>'009 (Plan 1)'!P76-'009 (Plan 1)'!K76-'009 (Plan 1)'!J76-'009 (Plan 1)'!I76</f>
        <v>-680.28343112490586</v>
      </c>
      <c r="D76" s="91">
        <f>'001 (Plan 14)'!P76-'001 (Plan 14)'!K76-'001 (Plan 14)'!J76-'001 (Plan 14)'!I76</f>
        <v>-1.7091206588597387</v>
      </c>
      <c r="E76" s="92">
        <f t="shared" si="18"/>
        <v>678.57431046604609</v>
      </c>
      <c r="F76" s="92">
        <f t="shared" ref="F76:F86" si="29">F75+E76</f>
        <v>31414.655907038803</v>
      </c>
      <c r="G76" s="92">
        <f t="shared" si="19"/>
        <v>26.269854603226726</v>
      </c>
      <c r="H76" s="87">
        <f t="shared" ref="H76:H85" si="30">H75+G76</f>
        <v>1501.3043883033172</v>
      </c>
      <c r="I76" s="79">
        <f>'003 (Plan 5)'!P76-'003 (Plan 5)'!K76-'003 (Plan 5)'!J76-'003 (Plan 5)'!I76</f>
        <v>-358.10250127842977</v>
      </c>
      <c r="J76" s="80">
        <f t="shared" si="20"/>
        <v>322.18092984647609</v>
      </c>
      <c r="K76" s="80">
        <f t="shared" si="21"/>
        <v>12.472688771825842</v>
      </c>
      <c r="L76" s="86">
        <f t="shared" ref="L76:L85" si="31">K76+L75</f>
        <v>1034.6806973082412</v>
      </c>
      <c r="M76" s="79">
        <f>'007 (Plan 4)'!P76-'007 (Plan 4)'!K76-'007 (Plan 4)'!J76-'007 (Plan 4)'!I76</f>
        <v>-295.59253557679722</v>
      </c>
      <c r="N76" s="80">
        <f t="shared" si="22"/>
        <v>384.69089554810864</v>
      </c>
      <c r="O76" s="83">
        <f t="shared" si="23"/>
        <v>14.892656172458443</v>
      </c>
      <c r="P76" s="84">
        <f t="shared" si="26"/>
        <v>1266.2565658613971</v>
      </c>
      <c r="Q76" s="79">
        <f>'005 (Plan 6)'!P76-'005 (Plan 6)'!K76-'005 (Plan 6)'!J76-'005 (Plan 6)'!I76</f>
        <v>-296.45115315264587</v>
      </c>
      <c r="R76" s="84">
        <f t="shared" si="24"/>
        <v>383.83227797225999</v>
      </c>
      <c r="S76" s="84">
        <f t="shared" si="25"/>
        <v>14.859416247914545</v>
      </c>
      <c r="T76" s="84">
        <f t="shared" si="27"/>
        <v>1007.0083531460031</v>
      </c>
      <c r="U76" s="10"/>
      <c r="V76" s="10"/>
      <c r="W76" s="10"/>
      <c r="X76" s="10"/>
      <c r="Y76" s="10"/>
      <c r="Z76" s="10"/>
      <c r="AA76" s="7"/>
    </row>
    <row r="77" spans="1:27">
      <c r="A77" s="8">
        <v>2081</v>
      </c>
      <c r="B77" s="9">
        <f t="shared" si="28"/>
        <v>67</v>
      </c>
      <c r="C77" s="90">
        <f>'009 (Plan 1)'!P77-'009 (Plan 1)'!K77-'009 (Plan 1)'!J77-'009 (Plan 1)'!I77</f>
        <v>-706.3349291606421</v>
      </c>
      <c r="D77" s="91">
        <f>'001 (Plan 14)'!P77-'001 (Plan 14)'!K77-'001 (Plan 14)'!J77-'001 (Plan 14)'!I77</f>
        <v>70.329421746738888</v>
      </c>
      <c r="E77" s="92">
        <f t="shared" si="18"/>
        <v>776.66435090738105</v>
      </c>
      <c r="F77" s="92">
        <f t="shared" si="29"/>
        <v>32191.320257946183</v>
      </c>
      <c r="G77" s="92">
        <f t="shared" si="19"/>
        <v>28.621841321178948</v>
      </c>
      <c r="H77" s="87">
        <f t="shared" si="30"/>
        <v>1529.926229624496</v>
      </c>
      <c r="I77" s="79">
        <f>'003 (Plan 5)'!P77-'003 (Plan 5)'!K77-'003 (Plan 5)'!J77-'003 (Plan 5)'!I77</f>
        <v>-342.73333599342124</v>
      </c>
      <c r="J77" s="80">
        <f t="shared" si="20"/>
        <v>363.60159316722087</v>
      </c>
      <c r="K77" s="80">
        <f t="shared" si="21"/>
        <v>13.399542661642146</v>
      </c>
      <c r="L77" s="86">
        <f t="shared" si="31"/>
        <v>1048.0802399698832</v>
      </c>
      <c r="M77" s="79">
        <f>'007 (Plan 4)'!P77-'007 (Plan 4)'!K77-'007 (Plan 4)'!J77-'007 (Plan 4)'!I77</f>
        <v>-295.59253557679722</v>
      </c>
      <c r="N77" s="80">
        <f t="shared" si="22"/>
        <v>410.74239358384489</v>
      </c>
      <c r="O77" s="83">
        <f t="shared" si="23"/>
        <v>15.136787982225789</v>
      </c>
      <c r="P77" s="84">
        <f t="shared" si="26"/>
        <v>1281.3933538436229</v>
      </c>
      <c r="Q77" s="79">
        <f>'005 (Plan 6)'!P77-'005 (Plan 6)'!K77-'005 (Plan 6)'!J77-'005 (Plan 6)'!I77</f>
        <v>-314.72021286623846</v>
      </c>
      <c r="R77" s="84">
        <f t="shared" si="24"/>
        <v>391.61471629440365</v>
      </c>
      <c r="S77" s="84">
        <f t="shared" si="25"/>
        <v>14.431889729098174</v>
      </c>
      <c r="T77" s="84">
        <f t="shared" si="27"/>
        <v>1021.4402428751013</v>
      </c>
      <c r="U77" s="10"/>
      <c r="V77" s="10"/>
      <c r="W77" s="10"/>
      <c r="X77" s="10"/>
      <c r="Y77" s="10"/>
      <c r="Z77" s="10"/>
      <c r="AA77" s="7"/>
    </row>
    <row r="78" spans="1:27">
      <c r="A78" s="8">
        <v>2082</v>
      </c>
      <c r="B78" s="9">
        <f t="shared" si="28"/>
        <v>68</v>
      </c>
      <c r="C78" s="90">
        <f>'009 (Plan 1)'!P78-'009 (Plan 1)'!K78-'009 (Plan 1)'!J78-'009 (Plan 1)'!I78</f>
        <v>-623.81605580311418</v>
      </c>
      <c r="D78" s="91">
        <f>'001 (Plan 14)'!P78-'001 (Plan 14)'!K78-'001 (Plan 14)'!J78-'001 (Plan 14)'!I78</f>
        <v>70.329421746738888</v>
      </c>
      <c r="E78" s="92">
        <f t="shared" si="18"/>
        <v>694.14547754985301</v>
      </c>
      <c r="F78" s="92">
        <f t="shared" si="29"/>
        <v>32885.465735496036</v>
      </c>
      <c r="G78" s="92">
        <f t="shared" si="19"/>
        <v>24.351103134578523</v>
      </c>
      <c r="H78" s="87">
        <f t="shared" si="30"/>
        <v>1554.2773327590746</v>
      </c>
      <c r="I78" s="79">
        <f>'003 (Plan 5)'!P78-'003 (Plan 5)'!K78-'003 (Plan 5)'!J78-'003 (Plan 5)'!I78</f>
        <v>-342.73333599342124</v>
      </c>
      <c r="J78" s="80">
        <f t="shared" si="20"/>
        <v>281.08271980969295</v>
      </c>
      <c r="K78" s="80">
        <f t="shared" si="21"/>
        <v>9.8605760907548241</v>
      </c>
      <c r="L78" s="86">
        <f t="shared" si="31"/>
        <v>1057.9408160606381</v>
      </c>
      <c r="M78" s="79">
        <f>'007 (Plan 4)'!P78-'007 (Plan 4)'!K78-'007 (Plan 4)'!J78-'007 (Plan 4)'!I78</f>
        <v>-367.53041905651924</v>
      </c>
      <c r="N78" s="80">
        <f t="shared" si="22"/>
        <v>256.28563674659495</v>
      </c>
      <c r="O78" s="83">
        <f t="shared" si="23"/>
        <v>8.990677277558504</v>
      </c>
      <c r="P78" s="84">
        <f t="shared" si="26"/>
        <v>1290.3840311211814</v>
      </c>
      <c r="Q78" s="79">
        <f>'005 (Plan 6)'!P78-'005 (Plan 6)'!K78-'005 (Plan 6)'!J78-'005 (Plan 6)'!I78</f>
        <v>-296.45115315264587</v>
      </c>
      <c r="R78" s="84">
        <f t="shared" si="24"/>
        <v>327.36490265046831</v>
      </c>
      <c r="S78" s="84">
        <f t="shared" si="25"/>
        <v>11.484187054305616</v>
      </c>
      <c r="T78" s="84">
        <f t="shared" si="27"/>
        <v>1032.9244299294069</v>
      </c>
      <c r="U78" s="10"/>
      <c r="V78" s="10"/>
      <c r="W78" s="10"/>
      <c r="X78" s="10"/>
      <c r="Y78" s="10"/>
      <c r="Z78" s="10"/>
      <c r="AA78" s="7"/>
    </row>
    <row r="79" spans="1:27">
      <c r="A79" s="8">
        <v>2083</v>
      </c>
      <c r="B79" s="9">
        <f t="shared" si="28"/>
        <v>69</v>
      </c>
      <c r="C79" s="90">
        <f>'009 (Plan 1)'!P79-'009 (Plan 1)'!K79-'009 (Plan 1)'!J79-'009 (Plan 1)'!I79</f>
        <v>-696.72630506632606</v>
      </c>
      <c r="D79" s="91">
        <f>'001 (Plan 14)'!P79-'001 (Plan 14)'!K79-'001 (Plan 14)'!J79-'001 (Plan 14)'!I79</f>
        <v>70.329421746738888</v>
      </c>
      <c r="E79" s="92">
        <f t="shared" si="18"/>
        <v>767.05572681306489</v>
      </c>
      <c r="F79" s="92">
        <f t="shared" si="29"/>
        <v>33652.521462309101</v>
      </c>
      <c r="G79" s="92">
        <f t="shared" si="19"/>
        <v>25.615273748802778</v>
      </c>
      <c r="H79" s="87">
        <f t="shared" si="30"/>
        <v>1579.8926065078774</v>
      </c>
      <c r="I79" s="79">
        <f>'003 (Plan 5)'!P79-'003 (Plan 5)'!K79-'003 (Plan 5)'!J79-'003 (Plan 5)'!I79</f>
        <v>-415.03090889054187</v>
      </c>
      <c r="J79" s="80">
        <f t="shared" si="20"/>
        <v>281.6953961757842</v>
      </c>
      <c r="K79" s="80">
        <f t="shared" si="21"/>
        <v>9.4070149463582116</v>
      </c>
      <c r="L79" s="86">
        <f t="shared" si="31"/>
        <v>1067.3478310069963</v>
      </c>
      <c r="M79" s="79">
        <f>'007 (Plan 4)'!P79-'007 (Plan 4)'!K79-'007 (Plan 4)'!J79-'007 (Plan 4)'!I79</f>
        <v>-393.8430833600637</v>
      </c>
      <c r="N79" s="80">
        <f t="shared" si="22"/>
        <v>302.88322170626236</v>
      </c>
      <c r="O79" s="83">
        <f t="shared" si="23"/>
        <v>10.114567125598166</v>
      </c>
      <c r="P79" s="84">
        <f t="shared" si="26"/>
        <v>1300.4985982467795</v>
      </c>
      <c r="Q79" s="79">
        <f>'005 (Plan 6)'!P79-'005 (Plan 6)'!K79-'005 (Plan 6)'!J79-'005 (Plan 6)'!I79</f>
        <v>-296.45115315264587</v>
      </c>
      <c r="R79" s="84">
        <f t="shared" si="24"/>
        <v>400.27515191368019</v>
      </c>
      <c r="S79" s="84">
        <f t="shared" si="25"/>
        <v>13.366900516748608</v>
      </c>
      <c r="T79" s="84">
        <f t="shared" si="27"/>
        <v>1046.2913304461554</v>
      </c>
      <c r="U79" s="10"/>
      <c r="V79" s="10"/>
      <c r="W79" s="10"/>
      <c r="X79" s="10"/>
      <c r="Y79" s="10"/>
      <c r="Z79" s="10"/>
      <c r="AA79" s="7"/>
    </row>
    <row r="80" spans="1:27">
      <c r="A80" s="8">
        <v>2084</v>
      </c>
      <c r="B80" s="9">
        <f t="shared" si="28"/>
        <v>70</v>
      </c>
      <c r="C80" s="90">
        <f>'009 (Plan 1)'!P80-'009 (Plan 1)'!K80-'009 (Plan 1)'!J80-'009 (Plan 1)'!I80</f>
        <v>-717.66654334648752</v>
      </c>
      <c r="D80" s="91">
        <f>'001 (Plan 14)'!P80-'001 (Plan 14)'!K80-'001 (Plan 14)'!J80-'001 (Plan 14)'!I80</f>
        <v>59.05262032437075</v>
      </c>
      <c r="E80" s="92">
        <f t="shared" si="18"/>
        <v>776.71916367085828</v>
      </c>
      <c r="F80" s="92">
        <f t="shared" si="29"/>
        <v>34429.240625979961</v>
      </c>
      <c r="G80" s="92">
        <f t="shared" si="19"/>
        <v>24.691077834742917</v>
      </c>
      <c r="H80" s="87">
        <f t="shared" si="30"/>
        <v>1604.5836843426202</v>
      </c>
      <c r="I80" s="79">
        <f>'003 (Plan 5)'!P80-'003 (Plan 5)'!K80-'003 (Plan 5)'!J80-'003 (Plan 5)'!I80</f>
        <v>-525.41099869957839</v>
      </c>
      <c r="J80" s="80">
        <f t="shared" si="20"/>
        <v>192.25554464690913</v>
      </c>
      <c r="K80" s="80">
        <f t="shared" si="21"/>
        <v>6.1115997120541081</v>
      </c>
      <c r="L80" s="86">
        <f t="shared" si="31"/>
        <v>1073.4594307190505</v>
      </c>
      <c r="M80" s="79">
        <f>'007 (Plan 4)'!P80-'007 (Plan 4)'!K80-'007 (Plan 4)'!J80-'007 (Plan 4)'!I80</f>
        <v>-321.25187067535285</v>
      </c>
      <c r="N80" s="80">
        <f t="shared" si="22"/>
        <v>396.41467267113467</v>
      </c>
      <c r="O80" s="83">
        <f t="shared" si="23"/>
        <v>12.601601705690417</v>
      </c>
      <c r="P80" s="84">
        <f t="shared" si="26"/>
        <v>1313.1001999524699</v>
      </c>
      <c r="Q80" s="79">
        <f>'005 (Plan 6)'!P80-'005 (Plan 6)'!K80-'005 (Plan 6)'!J80-'005 (Plan 6)'!I80</f>
        <v>-307.727954575014</v>
      </c>
      <c r="R80" s="84">
        <f t="shared" si="24"/>
        <v>409.93858877147352</v>
      </c>
      <c r="S80" s="84">
        <f t="shared" si="25"/>
        <v>13.031512644781783</v>
      </c>
      <c r="T80" s="84">
        <f t="shared" si="27"/>
        <v>1059.3228430909371</v>
      </c>
      <c r="U80" s="10"/>
      <c r="V80" s="10"/>
      <c r="W80" s="10"/>
      <c r="X80" s="10"/>
      <c r="Y80" s="10"/>
      <c r="Z80" s="10"/>
      <c r="AA80" s="7"/>
    </row>
    <row r="81" spans="1:31">
      <c r="A81" s="8">
        <v>2085</v>
      </c>
      <c r="B81" s="9">
        <f t="shared" si="28"/>
        <v>71</v>
      </c>
      <c r="C81" s="90">
        <f>'009 (Plan 1)'!P81-'009 (Plan 1)'!K81-'009 (Plan 1)'!J81-'009 (Plan 1)'!I81</f>
        <v>-633.90368765823587</v>
      </c>
      <c r="D81" s="91">
        <f>'001 (Plan 14)'!P81-'001 (Plan 14)'!K81-'001 (Plan 14)'!J81-'001 (Plan 14)'!I81</f>
        <v>55.790439426474052</v>
      </c>
      <c r="E81" s="92">
        <f t="shared" si="18"/>
        <v>689.69412708470986</v>
      </c>
      <c r="F81" s="92">
        <f t="shared" si="29"/>
        <v>35118.93475306467</v>
      </c>
      <c r="G81" s="92">
        <f t="shared" si="19"/>
        <v>20.87067518946094</v>
      </c>
      <c r="H81" s="87">
        <f t="shared" si="30"/>
        <v>1625.4543595320811</v>
      </c>
      <c r="I81" s="79">
        <f>'003 (Plan 5)'!P81-'003 (Plan 5)'!K81-'003 (Plan 5)'!J81-'003 (Plan 5)'!I81</f>
        <v>-468.59072778017924</v>
      </c>
      <c r="J81" s="80">
        <f t="shared" si="20"/>
        <v>165.31295987805663</v>
      </c>
      <c r="K81" s="80">
        <f t="shared" si="21"/>
        <v>5.002497418394789</v>
      </c>
      <c r="L81" s="86">
        <f t="shared" si="31"/>
        <v>1078.4619281374453</v>
      </c>
      <c r="M81" s="79">
        <f>'007 (Plan 4)'!P81-'007 (Plan 4)'!K81-'007 (Plan 4)'!J81-'007 (Plan 4)'!I81</f>
        <v>-306.1916949165464</v>
      </c>
      <c r="N81" s="80">
        <f t="shared" si="22"/>
        <v>327.71199274168947</v>
      </c>
      <c r="O81" s="83">
        <f t="shared" si="23"/>
        <v>9.9168171622878418</v>
      </c>
      <c r="P81" s="84">
        <f t="shared" si="26"/>
        <v>1323.0170171147577</v>
      </c>
      <c r="Q81" s="79">
        <f>'005 (Plan 6)'!P81-'005 (Plan 6)'!K81-'005 (Plan 6)'!J81-'005 (Plan 6)'!I81</f>
        <v>-308.09409058067905</v>
      </c>
      <c r="R81" s="84">
        <f t="shared" si="24"/>
        <v>325.80959707755682</v>
      </c>
      <c r="S81" s="84">
        <f t="shared" si="25"/>
        <v>9.8592492050895117</v>
      </c>
      <c r="T81" s="84">
        <f t="shared" si="27"/>
        <v>1069.1820922960267</v>
      </c>
      <c r="U81" s="10"/>
      <c r="V81" s="10"/>
      <c r="W81" s="10"/>
      <c r="X81" s="10"/>
      <c r="Y81" s="10"/>
      <c r="Z81" s="10"/>
      <c r="AA81" s="7"/>
    </row>
    <row r="82" spans="1:31">
      <c r="A82" s="8">
        <v>2086</v>
      </c>
      <c r="B82" s="9">
        <f t="shared" si="28"/>
        <v>72</v>
      </c>
      <c r="C82" s="90">
        <f>'009 (Plan 1)'!P82-'009 (Plan 1)'!K82-'009 (Plan 1)'!J82-'009 (Plan 1)'!I82</f>
        <v>-692.31221067004606</v>
      </c>
      <c r="D82" s="91">
        <f>'001 (Plan 14)'!P82-'001 (Plan 14)'!K82-'001 (Plan 14)'!J82-'001 (Plan 14)'!I82</f>
        <v>41.370820625681702</v>
      </c>
      <c r="E82" s="92">
        <f t="shared" si="18"/>
        <v>733.6830312957278</v>
      </c>
      <c r="F82" s="92">
        <f t="shared" si="29"/>
        <v>35852.617784360395</v>
      </c>
      <c r="G82" s="92">
        <f t="shared" si="19"/>
        <v>21.134520030556356</v>
      </c>
      <c r="H82" s="87">
        <f t="shared" si="30"/>
        <v>1646.5888795626374</v>
      </c>
      <c r="I82" s="79">
        <f>'003 (Plan 5)'!P82-'003 (Plan 5)'!K82-'003 (Plan 5)'!J82-'003 (Plan 5)'!I82</f>
        <v>-460.13324451832045</v>
      </c>
      <c r="J82" s="80">
        <f t="shared" si="20"/>
        <v>232.1789661517256</v>
      </c>
      <c r="K82" s="80">
        <f t="shared" si="21"/>
        <v>6.6881620556788306</v>
      </c>
      <c r="L82" s="86">
        <f t="shared" si="31"/>
        <v>1085.150090193124</v>
      </c>
      <c r="M82" s="79">
        <f>'007 (Plan 4)'!P82-'007 (Plan 4)'!K82-'007 (Plan 4)'!J82-'007 (Plan 4)'!I82</f>
        <v>-321.41980243300236</v>
      </c>
      <c r="N82" s="80">
        <f t="shared" si="22"/>
        <v>370.8924082370437</v>
      </c>
      <c r="O82" s="83">
        <f t="shared" si="23"/>
        <v>10.683950284666654</v>
      </c>
      <c r="P82" s="84">
        <f t="shared" si="26"/>
        <v>1333.7009673994244</v>
      </c>
      <c r="Q82" s="79">
        <f>'005 (Plan 6)'!P82-'005 (Plan 6)'!K82-'005 (Plan 6)'!J82-'005 (Plan 6)'!I82</f>
        <v>-325.40975427370307</v>
      </c>
      <c r="R82" s="84">
        <f t="shared" si="24"/>
        <v>366.90245639634298</v>
      </c>
      <c r="S82" s="84">
        <f t="shared" si="25"/>
        <v>10.569015478352107</v>
      </c>
      <c r="T82" s="84">
        <f t="shared" si="27"/>
        <v>1079.7511077743789</v>
      </c>
      <c r="U82" s="10"/>
      <c r="V82" s="10"/>
      <c r="W82" s="10"/>
      <c r="X82" s="10"/>
      <c r="Y82" s="10"/>
      <c r="Z82" s="10"/>
      <c r="AA82" s="7"/>
    </row>
    <row r="83" spans="1:31">
      <c r="A83" s="8">
        <v>2087</v>
      </c>
      <c r="B83" s="9">
        <f t="shared" si="28"/>
        <v>73</v>
      </c>
      <c r="C83" s="90">
        <f>'009 (Plan 1)'!P83-'009 (Plan 1)'!K83-'009 (Plan 1)'!J83-'009 (Plan 1)'!I83</f>
        <v>-719.15508833208446</v>
      </c>
      <c r="D83" s="91">
        <f>'001 (Plan 14)'!P83-'001 (Plan 14)'!K83-'001 (Plan 14)'!J83-'001 (Plan 14)'!I83</f>
        <v>35.29682011444897</v>
      </c>
      <c r="E83" s="92">
        <f t="shared" si="18"/>
        <v>754.45190844653348</v>
      </c>
      <c r="F83" s="92">
        <f t="shared" si="29"/>
        <v>36607.06969280693</v>
      </c>
      <c r="G83" s="92">
        <f t="shared" si="19"/>
        <v>20.688043432441845</v>
      </c>
      <c r="H83" s="87">
        <f t="shared" si="30"/>
        <v>1667.2769229950793</v>
      </c>
      <c r="I83" s="79">
        <f>'003 (Plan 5)'!P83-'003 (Plan 5)'!K83-'003 (Plan 5)'!J83-'003 (Plan 5)'!I83</f>
        <v>-477.99628313349092</v>
      </c>
      <c r="J83" s="80">
        <f t="shared" si="20"/>
        <v>241.15880519859354</v>
      </c>
      <c r="K83" s="80">
        <f t="shared" si="21"/>
        <v>6.6128851689661445</v>
      </c>
      <c r="L83" s="86">
        <f t="shared" si="31"/>
        <v>1091.7629753620902</v>
      </c>
      <c r="M83" s="79">
        <f>'007 (Plan 4)'!P83-'007 (Plan 4)'!K83-'007 (Plan 4)'!J83-'007 (Plan 4)'!I83</f>
        <v>-399.68254099677898</v>
      </c>
      <c r="N83" s="80">
        <f t="shared" si="22"/>
        <v>319.47254733530548</v>
      </c>
      <c r="O83" s="83">
        <f t="shared" si="23"/>
        <v>8.7603488847348014</v>
      </c>
      <c r="P83" s="84">
        <f t="shared" si="26"/>
        <v>1342.4613162841592</v>
      </c>
      <c r="Q83" s="79">
        <f>'005 (Plan 6)'!P83-'005 (Plan 6)'!K83-'005 (Plan 6)'!J83-'005 (Plan 6)'!I83</f>
        <v>-331.4837547849358</v>
      </c>
      <c r="R83" s="84">
        <f t="shared" si="24"/>
        <v>387.67133354714866</v>
      </c>
      <c r="S83" s="84">
        <f t="shared" si="25"/>
        <v>10.630447476036085</v>
      </c>
      <c r="T83" s="84">
        <f t="shared" si="27"/>
        <v>1090.381555250415</v>
      </c>
      <c r="U83" s="10"/>
      <c r="V83" s="10"/>
      <c r="W83" s="10"/>
      <c r="X83" s="10"/>
      <c r="Y83" s="10"/>
      <c r="Z83" s="10"/>
      <c r="AA83" s="7"/>
    </row>
    <row r="84" spans="1:31">
      <c r="A84" s="8">
        <v>2088</v>
      </c>
      <c r="B84" s="9">
        <f t="shared" si="28"/>
        <v>74</v>
      </c>
      <c r="C84" s="90">
        <f>'009 (Plan 1)'!P84-'009 (Plan 1)'!K84-'009 (Plan 1)'!J84-'009 (Plan 1)'!I84</f>
        <v>-624.26432118386765</v>
      </c>
      <c r="D84" s="91">
        <f>'001 (Plan 14)'!P84-'001 (Plan 14)'!K84-'001 (Plan 14)'!J84-'001 (Plan 14)'!I84</f>
        <v>31.293283131893872</v>
      </c>
      <c r="E84" s="92">
        <f t="shared" si="18"/>
        <v>655.55760431576152</v>
      </c>
      <c r="F84" s="92">
        <f t="shared" si="29"/>
        <v>37262.627297122694</v>
      </c>
      <c r="G84" s="92">
        <f t="shared" si="19"/>
        <v>17.112074430244959</v>
      </c>
      <c r="H84" s="87">
        <f t="shared" si="30"/>
        <v>1684.3889974253243</v>
      </c>
      <c r="I84" s="79">
        <f>'003 (Plan 5)'!P84-'003 (Plan 5)'!K84-'003 (Plan 5)'!J84-'003 (Plan 5)'!I84</f>
        <v>-396.974228907937</v>
      </c>
      <c r="J84" s="80">
        <f t="shared" si="20"/>
        <v>227.29009227593065</v>
      </c>
      <c r="K84" s="80">
        <f t="shared" si="21"/>
        <v>5.9329720999004163</v>
      </c>
      <c r="L84" s="86">
        <f t="shared" si="31"/>
        <v>1097.6959474619905</v>
      </c>
      <c r="M84" s="79">
        <f>'007 (Plan 4)'!P84-'007 (Plan 4)'!K84-'007 (Plan 4)'!J84-'007 (Plan 4)'!I84</f>
        <v>-421.26916723512653</v>
      </c>
      <c r="N84" s="80">
        <f t="shared" si="22"/>
        <v>202.99515394874112</v>
      </c>
      <c r="O84" s="83">
        <f t="shared" si="23"/>
        <v>5.2987993129536406</v>
      </c>
      <c r="P84" s="84">
        <f t="shared" si="26"/>
        <v>1347.7601155971129</v>
      </c>
      <c r="Q84" s="79">
        <f>'005 (Plan 6)'!P84-'005 (Plan 6)'!K84-'005 (Plan 6)'!J84-'005 (Plan 6)'!I84</f>
        <v>-350.85645705249942</v>
      </c>
      <c r="R84" s="84">
        <f t="shared" si="24"/>
        <v>273.40786413136823</v>
      </c>
      <c r="S84" s="84">
        <f t="shared" si="25"/>
        <v>7.1367881175194956</v>
      </c>
      <c r="T84" s="84">
        <f t="shared" si="27"/>
        <v>1097.5183433679344</v>
      </c>
      <c r="U84" s="10"/>
      <c r="V84" s="10"/>
      <c r="W84" s="10"/>
      <c r="X84" s="10"/>
      <c r="Y84" s="10"/>
      <c r="Z84" s="10"/>
      <c r="AA84" s="7"/>
    </row>
    <row r="85" spans="1:31">
      <c r="A85" s="8">
        <v>2089</v>
      </c>
      <c r="B85" s="9">
        <f t="shared" si="28"/>
        <v>75</v>
      </c>
      <c r="C85" s="90">
        <f>'009 (Plan 1)'!P85-'009 (Plan 1)'!K85-'009 (Plan 1)'!J85-'009 (Plan 1)'!I85</f>
        <v>-609.0595668841969</v>
      </c>
      <c r="D85" s="91">
        <f>'001 (Plan 14)'!P85-'001 (Plan 14)'!K85-'001 (Plan 14)'!J85-'001 (Plan 14)'!I85</f>
        <v>32.181729744306779</v>
      </c>
      <c r="E85" s="92">
        <f t="shared" si="18"/>
        <v>641.24129662850373</v>
      </c>
      <c r="F85" s="92">
        <f t="shared" si="29"/>
        <v>37903.868593751198</v>
      </c>
      <c r="G85" s="92">
        <f t="shared" si="19"/>
        <v>15.933721718413404</v>
      </c>
      <c r="H85" s="87">
        <f t="shared" si="30"/>
        <v>1700.3227191437377</v>
      </c>
      <c r="I85" s="79">
        <f>'003 (Plan 5)'!P85-'003 (Plan 5)'!K85-'003 (Plan 5)'!J85-'003 (Plan 5)'!I85</f>
        <v>-380.88102799585329</v>
      </c>
      <c r="J85" s="80">
        <f t="shared" si="20"/>
        <v>228.17853888834361</v>
      </c>
      <c r="K85" s="80">
        <f t="shared" si="21"/>
        <v>5.6698365496371972</v>
      </c>
      <c r="L85" s="86">
        <f t="shared" si="31"/>
        <v>1103.3657840116277</v>
      </c>
      <c r="M85" s="79">
        <f>'007 (Plan 4)'!P85-'007 (Plan 4)'!K85-'007 (Plan 4)'!J85-'007 (Plan 4)'!I85</f>
        <v>-334.93000145856411</v>
      </c>
      <c r="N85" s="80">
        <f t="shared" si="22"/>
        <v>274.12956542563279</v>
      </c>
      <c r="O85" s="83">
        <f t="shared" si="23"/>
        <v>6.8116389777873767</v>
      </c>
      <c r="P85" s="84">
        <f t="shared" si="26"/>
        <v>1354.5717545749003</v>
      </c>
      <c r="Q85" s="79">
        <f>'005 (Plan 6)'!P85-'005 (Plan 6)'!K85-'005 (Plan 6)'!J85-'005 (Plan 6)'!I85</f>
        <v>-334.59884515507792</v>
      </c>
      <c r="R85" s="84">
        <f t="shared" si="24"/>
        <v>274.46072172911897</v>
      </c>
      <c r="S85" s="84">
        <f t="shared" si="25"/>
        <v>6.8198676312019186</v>
      </c>
      <c r="T85" s="84">
        <f t="shared" si="27"/>
        <v>1104.3382109991364</v>
      </c>
      <c r="U85" s="10"/>
      <c r="V85" s="10"/>
      <c r="W85" s="10"/>
      <c r="X85" s="10"/>
      <c r="Y85" s="10"/>
      <c r="Z85" s="10"/>
      <c r="AA85" s="7"/>
    </row>
    <row r="86" spans="1:31" ht="15.75" thickBot="1">
      <c r="A86" s="11">
        <v>2090</v>
      </c>
      <c r="B86" s="12">
        <f t="shared" si="28"/>
        <v>76</v>
      </c>
      <c r="C86" s="90">
        <f>'009 (Plan 1)'!P86-'009 (Plan 1)'!K86-'009 (Plan 1)'!J86-'009 (Plan 1)'!I86</f>
        <v>-609.0595668841969</v>
      </c>
      <c r="D86" s="91">
        <f>'001 (Plan 14)'!P86-'001 (Plan 14)'!K86-'001 (Plan 14)'!J86-'001 (Plan 14)'!I86</f>
        <v>48.255503257192601</v>
      </c>
      <c r="E86" s="92">
        <f t="shared" si="18"/>
        <v>657.31507014138947</v>
      </c>
      <c r="F86" s="92">
        <f t="shared" si="29"/>
        <v>38561.183663892589</v>
      </c>
      <c r="G86" s="92">
        <f t="shared" si="19"/>
        <v>15.547955071571852</v>
      </c>
      <c r="H86" s="87">
        <f>H85+G86+E87-D87</f>
        <v>1695.9751932913578</v>
      </c>
      <c r="I86" s="79">
        <f>'003 (Plan 5)'!P86-'003 (Plan 5)'!K86-'003 (Plan 5)'!J86-'003 (Plan 5)'!I86</f>
        <v>-364.80725448296749</v>
      </c>
      <c r="J86" s="80">
        <f t="shared" si="20"/>
        <v>244.2523124012294</v>
      </c>
      <c r="K86" s="80">
        <f t="shared" si="21"/>
        <v>5.7774789470823675</v>
      </c>
      <c r="L86" s="86">
        <f>K86+L85+J87-D87</f>
        <v>1096.5813403763382</v>
      </c>
      <c r="M86" s="79">
        <f>'007 (Plan 4)'!P86-'007 (Plan 4)'!K86-'007 (Plan 4)'!J86-'007 (Plan 4)'!I86</f>
        <v>-318.42277803735436</v>
      </c>
      <c r="N86" s="80">
        <f t="shared" si="22"/>
        <v>290.63678884684253</v>
      </c>
      <c r="O86" s="83">
        <f t="shared" si="23"/>
        <v>6.8746449616081682</v>
      </c>
      <c r="P86" s="84">
        <f>O86+P85+N87-D87</f>
        <v>1346.4835751593437</v>
      </c>
      <c r="Q86" s="79">
        <f>'005 (Plan 6)'!P86-'005 (Plan 6)'!K86-'005 (Plan 6)'!J86-'005 (Plan 6)'!I86</f>
        <v>-318.52507164219213</v>
      </c>
      <c r="R86" s="84">
        <f t="shared" si="24"/>
        <v>290.53449524200477</v>
      </c>
      <c r="S86" s="84">
        <f t="shared" si="25"/>
        <v>6.8722253360064238</v>
      </c>
      <c r="T86" s="84">
        <f>S86+T85+R87-D87</f>
        <v>1090.8670218518016</v>
      </c>
      <c r="U86" s="10"/>
      <c r="V86" s="10"/>
      <c r="W86" s="10"/>
      <c r="X86" s="10"/>
      <c r="Y86" s="10"/>
      <c r="Z86" s="10"/>
      <c r="AA86" s="7"/>
    </row>
    <row r="87" spans="1:31">
      <c r="D87" s="88">
        <v>43.829766387215031</v>
      </c>
      <c r="E87" s="88">
        <v>23.93428546326323</v>
      </c>
      <c r="I87" s="77"/>
      <c r="J87" s="88">
        <v>31.267843804843011</v>
      </c>
      <c r="K87" s="77"/>
      <c r="M87" s="77"/>
      <c r="N87" s="89">
        <v>28.866942010050156</v>
      </c>
      <c r="O87" s="80"/>
      <c r="P87" s="83"/>
      <c r="Q87" s="17"/>
      <c r="R87" s="88">
        <v>23.486351903873654</v>
      </c>
      <c r="S87" s="84"/>
      <c r="T87" s="17"/>
      <c r="U87" s="10"/>
      <c r="V87" s="10"/>
      <c r="W87" s="10"/>
      <c r="X87" s="10"/>
      <c r="Y87" s="10"/>
      <c r="Z87" s="10"/>
      <c r="AA87" s="10"/>
      <c r="AB87" s="7"/>
    </row>
    <row r="88" spans="1:31">
      <c r="J88" s="77"/>
      <c r="N88" s="77"/>
      <c r="O88" s="77"/>
      <c r="P88" s="77"/>
      <c r="R88" s="77"/>
      <c r="U88" s="22"/>
      <c r="V88" s="22"/>
      <c r="W88" s="22"/>
      <c r="X88" s="18"/>
      <c r="Y88" s="10"/>
      <c r="Z88" s="10"/>
      <c r="AA88" s="10"/>
      <c r="AB88" s="10"/>
      <c r="AC88" s="10"/>
      <c r="AD88" s="10"/>
      <c r="AE88" s="7"/>
    </row>
    <row r="89" spans="1:31">
      <c r="J89" s="77"/>
      <c r="R89" s="77"/>
      <c r="U89" s="22"/>
      <c r="V89" s="22"/>
      <c r="W89" s="22"/>
      <c r="X89" s="18"/>
      <c r="Y89" s="10"/>
      <c r="Z89" s="10"/>
      <c r="AA89" s="10"/>
      <c r="AB89" s="10"/>
      <c r="AC89" s="10"/>
      <c r="AD89" s="10"/>
      <c r="AE89" s="7"/>
    </row>
    <row r="90" spans="1:31">
      <c r="U90" s="13"/>
      <c r="V90" s="13"/>
      <c r="W90" s="13"/>
    </row>
    <row r="91" spans="1:31">
      <c r="U91" s="13"/>
      <c r="V91" s="13"/>
      <c r="W91" s="13"/>
    </row>
    <row r="92" spans="1:31">
      <c r="U92" s="13"/>
      <c r="V92" s="13"/>
      <c r="W92" s="13"/>
    </row>
    <row r="93" spans="1:31">
      <c r="U93" s="13"/>
      <c r="V93" s="13"/>
      <c r="W93" s="13"/>
    </row>
    <row r="94" spans="1:31">
      <c r="U94" s="13"/>
      <c r="V94" s="13"/>
      <c r="W94" s="13"/>
    </row>
    <row r="95" spans="1:31">
      <c r="U95" s="13"/>
      <c r="V95" s="13"/>
      <c r="W95" s="13"/>
    </row>
    <row r="96" spans="1:31">
      <c r="U96" s="13"/>
      <c r="V96" s="13"/>
      <c r="W96" s="13"/>
    </row>
  </sheetData>
  <mergeCells count="27">
    <mergeCell ref="M5:P5"/>
    <mergeCell ref="Q5:T5"/>
    <mergeCell ref="D5:H5"/>
    <mergeCell ref="A5:B5"/>
    <mergeCell ref="A6:A7"/>
    <mergeCell ref="B6:B7"/>
    <mergeCell ref="I6:I7"/>
    <mergeCell ref="J6:J7"/>
    <mergeCell ref="C6:C7"/>
    <mergeCell ref="D6:D7"/>
    <mergeCell ref="E6:E7"/>
    <mergeCell ref="F6:F7"/>
    <mergeCell ref="G6:G7"/>
    <mergeCell ref="H6:H7"/>
    <mergeCell ref="I5:L5"/>
    <mergeCell ref="K6:K7"/>
    <mergeCell ref="M6:M7"/>
    <mergeCell ref="L6:L7"/>
    <mergeCell ref="U6:AA6"/>
    <mergeCell ref="AF6:AG6"/>
    <mergeCell ref="N6:N7"/>
    <mergeCell ref="O6:O7"/>
    <mergeCell ref="P6:P7"/>
    <mergeCell ref="Q6:Q7"/>
    <mergeCell ref="R6:R7"/>
    <mergeCell ref="S6:S7"/>
    <mergeCell ref="T6:T7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Normal="100" workbookViewId="0">
      <selection activeCell="N15" sqref="N15"/>
    </sheetView>
  </sheetViews>
  <sheetFormatPr defaultColWidth="8.85546875" defaultRowHeight="15"/>
  <cols>
    <col min="1" max="1" width="13.42578125" style="24" customWidth="1"/>
    <col min="2" max="2" width="13.140625" style="24" customWidth="1"/>
    <col min="3" max="3" width="14.140625" style="24" customWidth="1"/>
    <col min="4" max="14" width="9.7109375" style="24" customWidth="1"/>
    <col min="15" max="15" width="11.42578125" style="24" customWidth="1"/>
    <col min="16" max="16" width="9.7109375" style="24" customWidth="1"/>
    <col min="17" max="256" width="8.85546875" style="24"/>
    <col min="257" max="257" width="13.42578125" style="24" customWidth="1"/>
    <col min="258" max="258" width="13.140625" style="24" customWidth="1"/>
    <col min="259" max="259" width="14.140625" style="24" customWidth="1"/>
    <col min="260" max="270" width="9.7109375" style="24" customWidth="1"/>
    <col min="271" max="271" width="11.42578125" style="24" customWidth="1"/>
    <col min="272" max="272" width="9.7109375" style="24" customWidth="1"/>
    <col min="273" max="512" width="8.85546875" style="24"/>
    <col min="513" max="513" width="13.42578125" style="24" customWidth="1"/>
    <col min="514" max="514" width="13.140625" style="24" customWidth="1"/>
    <col min="515" max="515" width="14.140625" style="24" customWidth="1"/>
    <col min="516" max="526" width="9.7109375" style="24" customWidth="1"/>
    <col min="527" max="527" width="11.42578125" style="24" customWidth="1"/>
    <col min="528" max="528" width="9.7109375" style="24" customWidth="1"/>
    <col min="529" max="768" width="8.85546875" style="24"/>
    <col min="769" max="769" width="13.42578125" style="24" customWidth="1"/>
    <col min="770" max="770" width="13.140625" style="24" customWidth="1"/>
    <col min="771" max="771" width="14.140625" style="24" customWidth="1"/>
    <col min="772" max="782" width="9.7109375" style="24" customWidth="1"/>
    <col min="783" max="783" width="11.42578125" style="24" customWidth="1"/>
    <col min="784" max="784" width="9.7109375" style="24" customWidth="1"/>
    <col min="785" max="1024" width="8.85546875" style="24"/>
    <col min="1025" max="1025" width="13.42578125" style="24" customWidth="1"/>
    <col min="1026" max="1026" width="13.140625" style="24" customWidth="1"/>
    <col min="1027" max="1027" width="14.140625" style="24" customWidth="1"/>
    <col min="1028" max="1038" width="9.7109375" style="24" customWidth="1"/>
    <col min="1039" max="1039" width="11.42578125" style="24" customWidth="1"/>
    <col min="1040" max="1040" width="9.7109375" style="24" customWidth="1"/>
    <col min="1041" max="1280" width="8.85546875" style="24"/>
    <col min="1281" max="1281" width="13.42578125" style="24" customWidth="1"/>
    <col min="1282" max="1282" width="13.140625" style="24" customWidth="1"/>
    <col min="1283" max="1283" width="14.140625" style="24" customWidth="1"/>
    <col min="1284" max="1294" width="9.7109375" style="24" customWidth="1"/>
    <col min="1295" max="1295" width="11.42578125" style="24" customWidth="1"/>
    <col min="1296" max="1296" width="9.7109375" style="24" customWidth="1"/>
    <col min="1297" max="1536" width="8.85546875" style="24"/>
    <col min="1537" max="1537" width="13.42578125" style="24" customWidth="1"/>
    <col min="1538" max="1538" width="13.140625" style="24" customWidth="1"/>
    <col min="1539" max="1539" width="14.140625" style="24" customWidth="1"/>
    <col min="1540" max="1550" width="9.7109375" style="24" customWidth="1"/>
    <col min="1551" max="1551" width="11.42578125" style="24" customWidth="1"/>
    <col min="1552" max="1552" width="9.7109375" style="24" customWidth="1"/>
    <col min="1553" max="1792" width="8.85546875" style="24"/>
    <col min="1793" max="1793" width="13.42578125" style="24" customWidth="1"/>
    <col min="1794" max="1794" width="13.140625" style="24" customWidth="1"/>
    <col min="1795" max="1795" width="14.140625" style="24" customWidth="1"/>
    <col min="1796" max="1806" width="9.7109375" style="24" customWidth="1"/>
    <col min="1807" max="1807" width="11.42578125" style="24" customWidth="1"/>
    <col min="1808" max="1808" width="9.7109375" style="24" customWidth="1"/>
    <col min="1809" max="2048" width="8.85546875" style="24"/>
    <col min="2049" max="2049" width="13.42578125" style="24" customWidth="1"/>
    <col min="2050" max="2050" width="13.140625" style="24" customWidth="1"/>
    <col min="2051" max="2051" width="14.140625" style="24" customWidth="1"/>
    <col min="2052" max="2062" width="9.7109375" style="24" customWidth="1"/>
    <col min="2063" max="2063" width="11.42578125" style="24" customWidth="1"/>
    <col min="2064" max="2064" width="9.7109375" style="24" customWidth="1"/>
    <col min="2065" max="2304" width="8.85546875" style="24"/>
    <col min="2305" max="2305" width="13.42578125" style="24" customWidth="1"/>
    <col min="2306" max="2306" width="13.140625" style="24" customWidth="1"/>
    <col min="2307" max="2307" width="14.140625" style="24" customWidth="1"/>
    <col min="2308" max="2318" width="9.7109375" style="24" customWidth="1"/>
    <col min="2319" max="2319" width="11.42578125" style="24" customWidth="1"/>
    <col min="2320" max="2320" width="9.7109375" style="24" customWidth="1"/>
    <col min="2321" max="2560" width="8.85546875" style="24"/>
    <col min="2561" max="2561" width="13.42578125" style="24" customWidth="1"/>
    <col min="2562" max="2562" width="13.140625" style="24" customWidth="1"/>
    <col min="2563" max="2563" width="14.140625" style="24" customWidth="1"/>
    <col min="2564" max="2574" width="9.7109375" style="24" customWidth="1"/>
    <col min="2575" max="2575" width="11.42578125" style="24" customWidth="1"/>
    <col min="2576" max="2576" width="9.7109375" style="24" customWidth="1"/>
    <col min="2577" max="2816" width="8.85546875" style="24"/>
    <col min="2817" max="2817" width="13.42578125" style="24" customWidth="1"/>
    <col min="2818" max="2818" width="13.140625" style="24" customWidth="1"/>
    <col min="2819" max="2819" width="14.140625" style="24" customWidth="1"/>
    <col min="2820" max="2830" width="9.7109375" style="24" customWidth="1"/>
    <col min="2831" max="2831" width="11.42578125" style="24" customWidth="1"/>
    <col min="2832" max="2832" width="9.7109375" style="24" customWidth="1"/>
    <col min="2833" max="3072" width="8.85546875" style="24"/>
    <col min="3073" max="3073" width="13.42578125" style="24" customWidth="1"/>
    <col min="3074" max="3074" width="13.140625" style="24" customWidth="1"/>
    <col min="3075" max="3075" width="14.140625" style="24" customWidth="1"/>
    <col min="3076" max="3086" width="9.7109375" style="24" customWidth="1"/>
    <col min="3087" max="3087" width="11.42578125" style="24" customWidth="1"/>
    <col min="3088" max="3088" width="9.7109375" style="24" customWidth="1"/>
    <col min="3089" max="3328" width="8.85546875" style="24"/>
    <col min="3329" max="3329" width="13.42578125" style="24" customWidth="1"/>
    <col min="3330" max="3330" width="13.140625" style="24" customWidth="1"/>
    <col min="3331" max="3331" width="14.140625" style="24" customWidth="1"/>
    <col min="3332" max="3342" width="9.7109375" style="24" customWidth="1"/>
    <col min="3343" max="3343" width="11.42578125" style="24" customWidth="1"/>
    <col min="3344" max="3344" width="9.7109375" style="24" customWidth="1"/>
    <col min="3345" max="3584" width="8.85546875" style="24"/>
    <col min="3585" max="3585" width="13.42578125" style="24" customWidth="1"/>
    <col min="3586" max="3586" width="13.140625" style="24" customWidth="1"/>
    <col min="3587" max="3587" width="14.140625" style="24" customWidth="1"/>
    <col min="3588" max="3598" width="9.7109375" style="24" customWidth="1"/>
    <col min="3599" max="3599" width="11.42578125" style="24" customWidth="1"/>
    <col min="3600" max="3600" width="9.7109375" style="24" customWidth="1"/>
    <col min="3601" max="3840" width="8.85546875" style="24"/>
    <col min="3841" max="3841" width="13.42578125" style="24" customWidth="1"/>
    <col min="3842" max="3842" width="13.140625" style="24" customWidth="1"/>
    <col min="3843" max="3843" width="14.140625" style="24" customWidth="1"/>
    <col min="3844" max="3854" width="9.7109375" style="24" customWidth="1"/>
    <col min="3855" max="3855" width="11.42578125" style="24" customWidth="1"/>
    <col min="3856" max="3856" width="9.7109375" style="24" customWidth="1"/>
    <col min="3857" max="4096" width="8.85546875" style="24"/>
    <col min="4097" max="4097" width="13.42578125" style="24" customWidth="1"/>
    <col min="4098" max="4098" width="13.140625" style="24" customWidth="1"/>
    <col min="4099" max="4099" width="14.140625" style="24" customWidth="1"/>
    <col min="4100" max="4110" width="9.7109375" style="24" customWidth="1"/>
    <col min="4111" max="4111" width="11.42578125" style="24" customWidth="1"/>
    <col min="4112" max="4112" width="9.7109375" style="24" customWidth="1"/>
    <col min="4113" max="4352" width="8.85546875" style="24"/>
    <col min="4353" max="4353" width="13.42578125" style="24" customWidth="1"/>
    <col min="4354" max="4354" width="13.140625" style="24" customWidth="1"/>
    <col min="4355" max="4355" width="14.140625" style="24" customWidth="1"/>
    <col min="4356" max="4366" width="9.7109375" style="24" customWidth="1"/>
    <col min="4367" max="4367" width="11.42578125" style="24" customWidth="1"/>
    <col min="4368" max="4368" width="9.7109375" style="24" customWidth="1"/>
    <col min="4369" max="4608" width="8.85546875" style="24"/>
    <col min="4609" max="4609" width="13.42578125" style="24" customWidth="1"/>
    <col min="4610" max="4610" width="13.140625" style="24" customWidth="1"/>
    <col min="4611" max="4611" width="14.140625" style="24" customWidth="1"/>
    <col min="4612" max="4622" width="9.7109375" style="24" customWidth="1"/>
    <col min="4623" max="4623" width="11.42578125" style="24" customWidth="1"/>
    <col min="4624" max="4624" width="9.7109375" style="24" customWidth="1"/>
    <col min="4625" max="4864" width="8.85546875" style="24"/>
    <col min="4865" max="4865" width="13.42578125" style="24" customWidth="1"/>
    <col min="4866" max="4866" width="13.140625" style="24" customWidth="1"/>
    <col min="4867" max="4867" width="14.140625" style="24" customWidth="1"/>
    <col min="4868" max="4878" width="9.7109375" style="24" customWidth="1"/>
    <col min="4879" max="4879" width="11.42578125" style="24" customWidth="1"/>
    <col min="4880" max="4880" width="9.7109375" style="24" customWidth="1"/>
    <col min="4881" max="5120" width="8.85546875" style="24"/>
    <col min="5121" max="5121" width="13.42578125" style="24" customWidth="1"/>
    <col min="5122" max="5122" width="13.140625" style="24" customWidth="1"/>
    <col min="5123" max="5123" width="14.140625" style="24" customWidth="1"/>
    <col min="5124" max="5134" width="9.7109375" style="24" customWidth="1"/>
    <col min="5135" max="5135" width="11.42578125" style="24" customWidth="1"/>
    <col min="5136" max="5136" width="9.7109375" style="24" customWidth="1"/>
    <col min="5137" max="5376" width="8.85546875" style="24"/>
    <col min="5377" max="5377" width="13.42578125" style="24" customWidth="1"/>
    <col min="5378" max="5378" width="13.140625" style="24" customWidth="1"/>
    <col min="5379" max="5379" width="14.140625" style="24" customWidth="1"/>
    <col min="5380" max="5390" width="9.7109375" style="24" customWidth="1"/>
    <col min="5391" max="5391" width="11.42578125" style="24" customWidth="1"/>
    <col min="5392" max="5392" width="9.7109375" style="24" customWidth="1"/>
    <col min="5393" max="5632" width="8.85546875" style="24"/>
    <col min="5633" max="5633" width="13.42578125" style="24" customWidth="1"/>
    <col min="5634" max="5634" width="13.140625" style="24" customWidth="1"/>
    <col min="5635" max="5635" width="14.140625" style="24" customWidth="1"/>
    <col min="5636" max="5646" width="9.7109375" style="24" customWidth="1"/>
    <col min="5647" max="5647" width="11.42578125" style="24" customWidth="1"/>
    <col min="5648" max="5648" width="9.7109375" style="24" customWidth="1"/>
    <col min="5649" max="5888" width="8.85546875" style="24"/>
    <col min="5889" max="5889" width="13.42578125" style="24" customWidth="1"/>
    <col min="5890" max="5890" width="13.140625" style="24" customWidth="1"/>
    <col min="5891" max="5891" width="14.140625" style="24" customWidth="1"/>
    <col min="5892" max="5902" width="9.7109375" style="24" customWidth="1"/>
    <col min="5903" max="5903" width="11.42578125" style="24" customWidth="1"/>
    <col min="5904" max="5904" width="9.7109375" style="24" customWidth="1"/>
    <col min="5905" max="6144" width="8.85546875" style="24"/>
    <col min="6145" max="6145" width="13.42578125" style="24" customWidth="1"/>
    <col min="6146" max="6146" width="13.140625" style="24" customWidth="1"/>
    <col min="6147" max="6147" width="14.140625" style="24" customWidth="1"/>
    <col min="6148" max="6158" width="9.7109375" style="24" customWidth="1"/>
    <col min="6159" max="6159" width="11.42578125" style="24" customWidth="1"/>
    <col min="6160" max="6160" width="9.7109375" style="24" customWidth="1"/>
    <col min="6161" max="6400" width="8.85546875" style="24"/>
    <col min="6401" max="6401" width="13.42578125" style="24" customWidth="1"/>
    <col min="6402" max="6402" width="13.140625" style="24" customWidth="1"/>
    <col min="6403" max="6403" width="14.140625" style="24" customWidth="1"/>
    <col min="6404" max="6414" width="9.7109375" style="24" customWidth="1"/>
    <col min="6415" max="6415" width="11.42578125" style="24" customWidth="1"/>
    <col min="6416" max="6416" width="9.7109375" style="24" customWidth="1"/>
    <col min="6417" max="6656" width="8.85546875" style="24"/>
    <col min="6657" max="6657" width="13.42578125" style="24" customWidth="1"/>
    <col min="6658" max="6658" width="13.140625" style="24" customWidth="1"/>
    <col min="6659" max="6659" width="14.140625" style="24" customWidth="1"/>
    <col min="6660" max="6670" width="9.7109375" style="24" customWidth="1"/>
    <col min="6671" max="6671" width="11.42578125" style="24" customWidth="1"/>
    <col min="6672" max="6672" width="9.7109375" style="24" customWidth="1"/>
    <col min="6673" max="6912" width="8.85546875" style="24"/>
    <col min="6913" max="6913" width="13.42578125" style="24" customWidth="1"/>
    <col min="6914" max="6914" width="13.140625" style="24" customWidth="1"/>
    <col min="6915" max="6915" width="14.140625" style="24" customWidth="1"/>
    <col min="6916" max="6926" width="9.7109375" style="24" customWidth="1"/>
    <col min="6927" max="6927" width="11.42578125" style="24" customWidth="1"/>
    <col min="6928" max="6928" width="9.7109375" style="24" customWidth="1"/>
    <col min="6929" max="7168" width="8.85546875" style="24"/>
    <col min="7169" max="7169" width="13.42578125" style="24" customWidth="1"/>
    <col min="7170" max="7170" width="13.140625" style="24" customWidth="1"/>
    <col min="7171" max="7171" width="14.140625" style="24" customWidth="1"/>
    <col min="7172" max="7182" width="9.7109375" style="24" customWidth="1"/>
    <col min="7183" max="7183" width="11.42578125" style="24" customWidth="1"/>
    <col min="7184" max="7184" width="9.7109375" style="24" customWidth="1"/>
    <col min="7185" max="7424" width="8.85546875" style="24"/>
    <col min="7425" max="7425" width="13.42578125" style="24" customWidth="1"/>
    <col min="7426" max="7426" width="13.140625" style="24" customWidth="1"/>
    <col min="7427" max="7427" width="14.140625" style="24" customWidth="1"/>
    <col min="7428" max="7438" width="9.7109375" style="24" customWidth="1"/>
    <col min="7439" max="7439" width="11.42578125" style="24" customWidth="1"/>
    <col min="7440" max="7440" width="9.7109375" style="24" customWidth="1"/>
    <col min="7441" max="7680" width="8.85546875" style="24"/>
    <col min="7681" max="7681" width="13.42578125" style="24" customWidth="1"/>
    <col min="7682" max="7682" width="13.140625" style="24" customWidth="1"/>
    <col min="7683" max="7683" width="14.140625" style="24" customWidth="1"/>
    <col min="7684" max="7694" width="9.7109375" style="24" customWidth="1"/>
    <col min="7695" max="7695" width="11.42578125" style="24" customWidth="1"/>
    <col min="7696" max="7696" width="9.7109375" style="24" customWidth="1"/>
    <col min="7697" max="7936" width="8.85546875" style="24"/>
    <col min="7937" max="7937" width="13.42578125" style="24" customWidth="1"/>
    <col min="7938" max="7938" width="13.140625" style="24" customWidth="1"/>
    <col min="7939" max="7939" width="14.140625" style="24" customWidth="1"/>
    <col min="7940" max="7950" width="9.7109375" style="24" customWidth="1"/>
    <col min="7951" max="7951" width="11.42578125" style="24" customWidth="1"/>
    <col min="7952" max="7952" width="9.7109375" style="24" customWidth="1"/>
    <col min="7953" max="8192" width="8.85546875" style="24"/>
    <col min="8193" max="8193" width="13.42578125" style="24" customWidth="1"/>
    <col min="8194" max="8194" width="13.140625" style="24" customWidth="1"/>
    <col min="8195" max="8195" width="14.140625" style="24" customWidth="1"/>
    <col min="8196" max="8206" width="9.7109375" style="24" customWidth="1"/>
    <col min="8207" max="8207" width="11.42578125" style="24" customWidth="1"/>
    <col min="8208" max="8208" width="9.7109375" style="24" customWidth="1"/>
    <col min="8209" max="8448" width="8.85546875" style="24"/>
    <col min="8449" max="8449" width="13.42578125" style="24" customWidth="1"/>
    <col min="8450" max="8450" width="13.140625" style="24" customWidth="1"/>
    <col min="8451" max="8451" width="14.140625" style="24" customWidth="1"/>
    <col min="8452" max="8462" width="9.7109375" style="24" customWidth="1"/>
    <col min="8463" max="8463" width="11.42578125" style="24" customWidth="1"/>
    <col min="8464" max="8464" width="9.7109375" style="24" customWidth="1"/>
    <col min="8465" max="8704" width="8.85546875" style="24"/>
    <col min="8705" max="8705" width="13.42578125" style="24" customWidth="1"/>
    <col min="8706" max="8706" width="13.140625" style="24" customWidth="1"/>
    <col min="8707" max="8707" width="14.140625" style="24" customWidth="1"/>
    <col min="8708" max="8718" width="9.7109375" style="24" customWidth="1"/>
    <col min="8719" max="8719" width="11.42578125" style="24" customWidth="1"/>
    <col min="8720" max="8720" width="9.7109375" style="24" customWidth="1"/>
    <col min="8721" max="8960" width="8.85546875" style="24"/>
    <col min="8961" max="8961" width="13.42578125" style="24" customWidth="1"/>
    <col min="8962" max="8962" width="13.140625" style="24" customWidth="1"/>
    <col min="8963" max="8963" width="14.140625" style="24" customWidth="1"/>
    <col min="8964" max="8974" width="9.7109375" style="24" customWidth="1"/>
    <col min="8975" max="8975" width="11.42578125" style="24" customWidth="1"/>
    <col min="8976" max="8976" width="9.7109375" style="24" customWidth="1"/>
    <col min="8977" max="9216" width="8.85546875" style="24"/>
    <col min="9217" max="9217" width="13.42578125" style="24" customWidth="1"/>
    <col min="9218" max="9218" width="13.140625" style="24" customWidth="1"/>
    <col min="9219" max="9219" width="14.140625" style="24" customWidth="1"/>
    <col min="9220" max="9230" width="9.7109375" style="24" customWidth="1"/>
    <col min="9231" max="9231" width="11.42578125" style="24" customWidth="1"/>
    <col min="9232" max="9232" width="9.7109375" style="24" customWidth="1"/>
    <col min="9233" max="9472" width="8.85546875" style="24"/>
    <col min="9473" max="9473" width="13.42578125" style="24" customWidth="1"/>
    <col min="9474" max="9474" width="13.140625" style="24" customWidth="1"/>
    <col min="9475" max="9475" width="14.140625" style="24" customWidth="1"/>
    <col min="9476" max="9486" width="9.7109375" style="24" customWidth="1"/>
    <col min="9487" max="9487" width="11.42578125" style="24" customWidth="1"/>
    <col min="9488" max="9488" width="9.7109375" style="24" customWidth="1"/>
    <col min="9489" max="9728" width="8.85546875" style="24"/>
    <col min="9729" max="9729" width="13.42578125" style="24" customWidth="1"/>
    <col min="9730" max="9730" width="13.140625" style="24" customWidth="1"/>
    <col min="9731" max="9731" width="14.140625" style="24" customWidth="1"/>
    <col min="9732" max="9742" width="9.7109375" style="24" customWidth="1"/>
    <col min="9743" max="9743" width="11.42578125" style="24" customWidth="1"/>
    <col min="9744" max="9744" width="9.7109375" style="24" customWidth="1"/>
    <col min="9745" max="9984" width="8.85546875" style="24"/>
    <col min="9985" max="9985" width="13.42578125" style="24" customWidth="1"/>
    <col min="9986" max="9986" width="13.140625" style="24" customWidth="1"/>
    <col min="9987" max="9987" width="14.140625" style="24" customWidth="1"/>
    <col min="9988" max="9998" width="9.7109375" style="24" customWidth="1"/>
    <col min="9999" max="9999" width="11.42578125" style="24" customWidth="1"/>
    <col min="10000" max="10000" width="9.7109375" style="24" customWidth="1"/>
    <col min="10001" max="10240" width="8.85546875" style="24"/>
    <col min="10241" max="10241" width="13.42578125" style="24" customWidth="1"/>
    <col min="10242" max="10242" width="13.140625" style="24" customWidth="1"/>
    <col min="10243" max="10243" width="14.140625" style="24" customWidth="1"/>
    <col min="10244" max="10254" width="9.7109375" style="24" customWidth="1"/>
    <col min="10255" max="10255" width="11.42578125" style="24" customWidth="1"/>
    <col min="10256" max="10256" width="9.7109375" style="24" customWidth="1"/>
    <col min="10257" max="10496" width="8.85546875" style="24"/>
    <col min="10497" max="10497" width="13.42578125" style="24" customWidth="1"/>
    <col min="10498" max="10498" width="13.140625" style="24" customWidth="1"/>
    <col min="10499" max="10499" width="14.140625" style="24" customWidth="1"/>
    <col min="10500" max="10510" width="9.7109375" style="24" customWidth="1"/>
    <col min="10511" max="10511" width="11.42578125" style="24" customWidth="1"/>
    <col min="10512" max="10512" width="9.7109375" style="24" customWidth="1"/>
    <col min="10513" max="10752" width="8.85546875" style="24"/>
    <col min="10753" max="10753" width="13.42578125" style="24" customWidth="1"/>
    <col min="10754" max="10754" width="13.140625" style="24" customWidth="1"/>
    <col min="10755" max="10755" width="14.140625" style="24" customWidth="1"/>
    <col min="10756" max="10766" width="9.7109375" style="24" customWidth="1"/>
    <col min="10767" max="10767" width="11.42578125" style="24" customWidth="1"/>
    <col min="10768" max="10768" width="9.7109375" style="24" customWidth="1"/>
    <col min="10769" max="11008" width="8.85546875" style="24"/>
    <col min="11009" max="11009" width="13.42578125" style="24" customWidth="1"/>
    <col min="11010" max="11010" width="13.140625" style="24" customWidth="1"/>
    <col min="11011" max="11011" width="14.140625" style="24" customWidth="1"/>
    <col min="11012" max="11022" width="9.7109375" style="24" customWidth="1"/>
    <col min="11023" max="11023" width="11.42578125" style="24" customWidth="1"/>
    <col min="11024" max="11024" width="9.7109375" style="24" customWidth="1"/>
    <col min="11025" max="11264" width="8.85546875" style="24"/>
    <col min="11265" max="11265" width="13.42578125" style="24" customWidth="1"/>
    <col min="11266" max="11266" width="13.140625" style="24" customWidth="1"/>
    <col min="11267" max="11267" width="14.140625" style="24" customWidth="1"/>
    <col min="11268" max="11278" width="9.7109375" style="24" customWidth="1"/>
    <col min="11279" max="11279" width="11.42578125" style="24" customWidth="1"/>
    <col min="11280" max="11280" width="9.7109375" style="24" customWidth="1"/>
    <col min="11281" max="11520" width="8.85546875" style="24"/>
    <col min="11521" max="11521" width="13.42578125" style="24" customWidth="1"/>
    <col min="11522" max="11522" width="13.140625" style="24" customWidth="1"/>
    <col min="11523" max="11523" width="14.140625" style="24" customWidth="1"/>
    <col min="11524" max="11534" width="9.7109375" style="24" customWidth="1"/>
    <col min="11535" max="11535" width="11.42578125" style="24" customWidth="1"/>
    <col min="11536" max="11536" width="9.7109375" style="24" customWidth="1"/>
    <col min="11537" max="11776" width="8.85546875" style="24"/>
    <col min="11777" max="11777" width="13.42578125" style="24" customWidth="1"/>
    <col min="11778" max="11778" width="13.140625" style="24" customWidth="1"/>
    <col min="11779" max="11779" width="14.140625" style="24" customWidth="1"/>
    <col min="11780" max="11790" width="9.7109375" style="24" customWidth="1"/>
    <col min="11791" max="11791" width="11.42578125" style="24" customWidth="1"/>
    <col min="11792" max="11792" width="9.7109375" style="24" customWidth="1"/>
    <col min="11793" max="12032" width="8.85546875" style="24"/>
    <col min="12033" max="12033" width="13.42578125" style="24" customWidth="1"/>
    <col min="12034" max="12034" width="13.140625" style="24" customWidth="1"/>
    <col min="12035" max="12035" width="14.140625" style="24" customWidth="1"/>
    <col min="12036" max="12046" width="9.7109375" style="24" customWidth="1"/>
    <col min="12047" max="12047" width="11.42578125" style="24" customWidth="1"/>
    <col min="12048" max="12048" width="9.7109375" style="24" customWidth="1"/>
    <col min="12049" max="12288" width="8.85546875" style="24"/>
    <col min="12289" max="12289" width="13.42578125" style="24" customWidth="1"/>
    <col min="12290" max="12290" width="13.140625" style="24" customWidth="1"/>
    <col min="12291" max="12291" width="14.140625" style="24" customWidth="1"/>
    <col min="12292" max="12302" width="9.7109375" style="24" customWidth="1"/>
    <col min="12303" max="12303" width="11.42578125" style="24" customWidth="1"/>
    <col min="12304" max="12304" width="9.7109375" style="24" customWidth="1"/>
    <col min="12305" max="12544" width="8.85546875" style="24"/>
    <col min="12545" max="12545" width="13.42578125" style="24" customWidth="1"/>
    <col min="12546" max="12546" width="13.140625" style="24" customWidth="1"/>
    <col min="12547" max="12547" width="14.140625" style="24" customWidth="1"/>
    <col min="12548" max="12558" width="9.7109375" style="24" customWidth="1"/>
    <col min="12559" max="12559" width="11.42578125" style="24" customWidth="1"/>
    <col min="12560" max="12560" width="9.7109375" style="24" customWidth="1"/>
    <col min="12561" max="12800" width="8.85546875" style="24"/>
    <col min="12801" max="12801" width="13.42578125" style="24" customWidth="1"/>
    <col min="12802" max="12802" width="13.140625" style="24" customWidth="1"/>
    <col min="12803" max="12803" width="14.140625" style="24" customWidth="1"/>
    <col min="12804" max="12814" width="9.7109375" style="24" customWidth="1"/>
    <col min="12815" max="12815" width="11.42578125" style="24" customWidth="1"/>
    <col min="12816" max="12816" width="9.7109375" style="24" customWidth="1"/>
    <col min="12817" max="13056" width="8.85546875" style="24"/>
    <col min="13057" max="13057" width="13.42578125" style="24" customWidth="1"/>
    <col min="13058" max="13058" width="13.140625" style="24" customWidth="1"/>
    <col min="13059" max="13059" width="14.140625" style="24" customWidth="1"/>
    <col min="13060" max="13070" width="9.7109375" style="24" customWidth="1"/>
    <col min="13071" max="13071" width="11.42578125" style="24" customWidth="1"/>
    <col min="13072" max="13072" width="9.7109375" style="24" customWidth="1"/>
    <col min="13073" max="13312" width="8.85546875" style="24"/>
    <col min="13313" max="13313" width="13.42578125" style="24" customWidth="1"/>
    <col min="13314" max="13314" width="13.140625" style="24" customWidth="1"/>
    <col min="13315" max="13315" width="14.140625" style="24" customWidth="1"/>
    <col min="13316" max="13326" width="9.7109375" style="24" customWidth="1"/>
    <col min="13327" max="13327" width="11.42578125" style="24" customWidth="1"/>
    <col min="13328" max="13328" width="9.7109375" style="24" customWidth="1"/>
    <col min="13329" max="13568" width="8.85546875" style="24"/>
    <col min="13569" max="13569" width="13.42578125" style="24" customWidth="1"/>
    <col min="13570" max="13570" width="13.140625" style="24" customWidth="1"/>
    <col min="13571" max="13571" width="14.140625" style="24" customWidth="1"/>
    <col min="13572" max="13582" width="9.7109375" style="24" customWidth="1"/>
    <col min="13583" max="13583" width="11.42578125" style="24" customWidth="1"/>
    <col min="13584" max="13584" width="9.7109375" style="24" customWidth="1"/>
    <col min="13585" max="13824" width="8.85546875" style="24"/>
    <col min="13825" max="13825" width="13.42578125" style="24" customWidth="1"/>
    <col min="13826" max="13826" width="13.140625" style="24" customWidth="1"/>
    <col min="13827" max="13827" width="14.140625" style="24" customWidth="1"/>
    <col min="13828" max="13838" width="9.7109375" style="24" customWidth="1"/>
    <col min="13839" max="13839" width="11.42578125" style="24" customWidth="1"/>
    <col min="13840" max="13840" width="9.7109375" style="24" customWidth="1"/>
    <col min="13841" max="14080" width="8.85546875" style="24"/>
    <col min="14081" max="14081" width="13.42578125" style="24" customWidth="1"/>
    <col min="14082" max="14082" width="13.140625" style="24" customWidth="1"/>
    <col min="14083" max="14083" width="14.140625" style="24" customWidth="1"/>
    <col min="14084" max="14094" width="9.7109375" style="24" customWidth="1"/>
    <col min="14095" max="14095" width="11.42578125" style="24" customWidth="1"/>
    <col min="14096" max="14096" width="9.7109375" style="24" customWidth="1"/>
    <col min="14097" max="14336" width="8.85546875" style="24"/>
    <col min="14337" max="14337" width="13.42578125" style="24" customWidth="1"/>
    <col min="14338" max="14338" width="13.140625" style="24" customWidth="1"/>
    <col min="14339" max="14339" width="14.140625" style="24" customWidth="1"/>
    <col min="14340" max="14350" width="9.7109375" style="24" customWidth="1"/>
    <col min="14351" max="14351" width="11.42578125" style="24" customWidth="1"/>
    <col min="14352" max="14352" width="9.7109375" style="24" customWidth="1"/>
    <col min="14353" max="14592" width="8.85546875" style="24"/>
    <col min="14593" max="14593" width="13.42578125" style="24" customWidth="1"/>
    <col min="14594" max="14594" width="13.140625" style="24" customWidth="1"/>
    <col min="14595" max="14595" width="14.140625" style="24" customWidth="1"/>
    <col min="14596" max="14606" width="9.7109375" style="24" customWidth="1"/>
    <col min="14607" max="14607" width="11.42578125" style="24" customWidth="1"/>
    <col min="14608" max="14608" width="9.7109375" style="24" customWidth="1"/>
    <col min="14609" max="14848" width="8.85546875" style="24"/>
    <col min="14849" max="14849" width="13.42578125" style="24" customWidth="1"/>
    <col min="14850" max="14850" width="13.140625" style="24" customWidth="1"/>
    <col min="14851" max="14851" width="14.140625" style="24" customWidth="1"/>
    <col min="14852" max="14862" width="9.7109375" style="24" customWidth="1"/>
    <col min="14863" max="14863" width="11.42578125" style="24" customWidth="1"/>
    <col min="14864" max="14864" width="9.7109375" style="24" customWidth="1"/>
    <col min="14865" max="15104" width="8.85546875" style="24"/>
    <col min="15105" max="15105" width="13.42578125" style="24" customWidth="1"/>
    <col min="15106" max="15106" width="13.140625" style="24" customWidth="1"/>
    <col min="15107" max="15107" width="14.140625" style="24" customWidth="1"/>
    <col min="15108" max="15118" width="9.7109375" style="24" customWidth="1"/>
    <col min="15119" max="15119" width="11.42578125" style="24" customWidth="1"/>
    <col min="15120" max="15120" width="9.7109375" style="24" customWidth="1"/>
    <col min="15121" max="15360" width="8.85546875" style="24"/>
    <col min="15361" max="15361" width="13.42578125" style="24" customWidth="1"/>
    <col min="15362" max="15362" width="13.140625" style="24" customWidth="1"/>
    <col min="15363" max="15363" width="14.140625" style="24" customWidth="1"/>
    <col min="15364" max="15374" width="9.7109375" style="24" customWidth="1"/>
    <col min="15375" max="15375" width="11.42578125" style="24" customWidth="1"/>
    <col min="15376" max="15376" width="9.7109375" style="24" customWidth="1"/>
    <col min="15377" max="15616" width="8.85546875" style="24"/>
    <col min="15617" max="15617" width="13.42578125" style="24" customWidth="1"/>
    <col min="15618" max="15618" width="13.140625" style="24" customWidth="1"/>
    <col min="15619" max="15619" width="14.140625" style="24" customWidth="1"/>
    <col min="15620" max="15630" width="9.7109375" style="24" customWidth="1"/>
    <col min="15631" max="15631" width="11.42578125" style="24" customWidth="1"/>
    <col min="15632" max="15632" width="9.7109375" style="24" customWidth="1"/>
    <col min="15633" max="15872" width="8.85546875" style="24"/>
    <col min="15873" max="15873" width="13.42578125" style="24" customWidth="1"/>
    <col min="15874" max="15874" width="13.140625" style="24" customWidth="1"/>
    <col min="15875" max="15875" width="14.140625" style="24" customWidth="1"/>
    <col min="15876" max="15886" width="9.7109375" style="24" customWidth="1"/>
    <col min="15887" max="15887" width="11.42578125" style="24" customWidth="1"/>
    <col min="15888" max="15888" width="9.7109375" style="24" customWidth="1"/>
    <col min="15889" max="16128" width="8.85546875" style="24"/>
    <col min="16129" max="16129" width="13.42578125" style="24" customWidth="1"/>
    <col min="16130" max="16130" width="13.140625" style="24" customWidth="1"/>
    <col min="16131" max="16131" width="14.140625" style="24" customWidth="1"/>
    <col min="16132" max="16142" width="9.7109375" style="24" customWidth="1"/>
    <col min="16143" max="16143" width="11.42578125" style="24" customWidth="1"/>
    <col min="16144" max="16144" width="9.7109375" style="24" customWidth="1"/>
    <col min="16145" max="16384" width="8.85546875" style="24"/>
  </cols>
  <sheetData>
    <row r="1" spans="2:16" ht="15.75">
      <c r="B1" s="25" t="s">
        <v>29</v>
      </c>
      <c r="G1" s="116" t="s">
        <v>30</v>
      </c>
      <c r="H1" s="116"/>
      <c r="I1" s="116"/>
      <c r="N1" s="26" t="s">
        <v>31</v>
      </c>
      <c r="O1" s="27"/>
      <c r="P1" s="28" t="s">
        <v>32</v>
      </c>
    </row>
    <row r="2" spans="2:16" ht="15.75">
      <c r="B2" s="29"/>
      <c r="F2" s="29"/>
      <c r="G2" s="116" t="s">
        <v>33</v>
      </c>
      <c r="H2" s="116"/>
      <c r="I2" s="116"/>
      <c r="J2" s="30"/>
      <c r="K2" s="30"/>
      <c r="L2" s="30"/>
      <c r="N2" s="31" t="s">
        <v>34</v>
      </c>
      <c r="O2" s="27"/>
      <c r="P2" s="31" t="s">
        <v>32</v>
      </c>
    </row>
    <row r="3" spans="2:16" ht="15.75">
      <c r="D3" s="32"/>
      <c r="E3" s="32"/>
      <c r="F3" s="32"/>
      <c r="G3" s="32"/>
      <c r="H3" s="33" t="s">
        <v>35</v>
      </c>
      <c r="I3" s="32"/>
      <c r="J3" s="32"/>
      <c r="K3" s="32"/>
      <c r="L3" s="32"/>
      <c r="N3" s="31" t="s">
        <v>36</v>
      </c>
      <c r="O3" s="27"/>
      <c r="P3" s="34" t="s">
        <v>32</v>
      </c>
    </row>
    <row r="4" spans="2:16" ht="8.25" customHeight="1" thickBot="1">
      <c r="B4" s="29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2"/>
    </row>
    <row r="5" spans="2:16" ht="15.75" thickBot="1">
      <c r="B5" s="29"/>
      <c r="C5" s="37" t="s">
        <v>37</v>
      </c>
      <c r="D5" s="38"/>
      <c r="E5" s="38"/>
      <c r="F5" s="38"/>
      <c r="G5" s="38"/>
      <c r="H5" s="38"/>
      <c r="I5" s="38"/>
      <c r="J5" s="38"/>
      <c r="K5" s="39"/>
      <c r="L5" s="40" t="s">
        <v>38</v>
      </c>
      <c r="M5" s="38"/>
      <c r="N5" s="38"/>
      <c r="O5" s="38"/>
      <c r="P5" s="41"/>
    </row>
    <row r="6" spans="2:16">
      <c r="B6" s="42"/>
      <c r="C6" s="43" t="s">
        <v>39</v>
      </c>
      <c r="D6" s="44" t="s">
        <v>40</v>
      </c>
      <c r="E6" s="44" t="s">
        <v>41</v>
      </c>
      <c r="F6" s="44" t="s">
        <v>42</v>
      </c>
      <c r="G6" s="117" t="s">
        <v>43</v>
      </c>
      <c r="H6" s="118"/>
      <c r="I6" s="44" t="s">
        <v>44</v>
      </c>
      <c r="J6" s="44" t="s">
        <v>45</v>
      </c>
      <c r="K6" s="45" t="s">
        <v>46</v>
      </c>
      <c r="L6" s="43" t="s">
        <v>47</v>
      </c>
      <c r="M6" s="44" t="s">
        <v>48</v>
      </c>
      <c r="N6" s="44" t="s">
        <v>41</v>
      </c>
      <c r="O6" s="44" t="s">
        <v>49</v>
      </c>
      <c r="P6" s="45" t="s">
        <v>50</v>
      </c>
    </row>
    <row r="7" spans="2:16" ht="15.75" thickBot="1">
      <c r="B7" s="46" t="s">
        <v>5</v>
      </c>
      <c r="C7" s="43" t="s">
        <v>51</v>
      </c>
      <c r="D7" s="44" t="s">
        <v>51</v>
      </c>
      <c r="E7" s="44" t="s">
        <v>51</v>
      </c>
      <c r="F7" s="44" t="s">
        <v>51</v>
      </c>
      <c r="G7" s="47" t="s">
        <v>52</v>
      </c>
      <c r="H7" s="47" t="s">
        <v>53</v>
      </c>
      <c r="I7" s="44" t="s">
        <v>45</v>
      </c>
      <c r="J7" s="44" t="s">
        <v>54</v>
      </c>
      <c r="K7" s="45" t="s">
        <v>55</v>
      </c>
      <c r="L7" s="48" t="s">
        <v>56</v>
      </c>
      <c r="M7" s="49" t="s">
        <v>57</v>
      </c>
      <c r="N7" s="49" t="s">
        <v>58</v>
      </c>
      <c r="O7" s="49" t="s">
        <v>59</v>
      </c>
      <c r="P7" s="50" t="s">
        <v>56</v>
      </c>
    </row>
    <row r="8" spans="2:16">
      <c r="B8" s="51">
        <v>2012</v>
      </c>
      <c r="C8" s="52">
        <v>0</v>
      </c>
      <c r="D8" s="53">
        <v>0</v>
      </c>
      <c r="E8" s="53">
        <v>0</v>
      </c>
      <c r="F8" s="53">
        <v>0</v>
      </c>
      <c r="G8" s="54">
        <v>0</v>
      </c>
      <c r="H8" s="54">
        <v>0</v>
      </c>
      <c r="I8" s="53">
        <v>0</v>
      </c>
      <c r="J8" s="53">
        <v>0</v>
      </c>
      <c r="K8" s="55">
        <v>0</v>
      </c>
      <c r="L8" s="52">
        <v>0</v>
      </c>
      <c r="M8" s="53">
        <v>0</v>
      </c>
      <c r="N8" s="53">
        <v>0</v>
      </c>
      <c r="O8" s="53">
        <v>0</v>
      </c>
      <c r="P8" s="55">
        <v>0</v>
      </c>
    </row>
    <row r="9" spans="2:16">
      <c r="B9" s="56">
        <v>2013</v>
      </c>
      <c r="C9" s="57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8">
        <v>0</v>
      </c>
      <c r="L9" s="57">
        <v>0</v>
      </c>
      <c r="M9" s="54">
        <v>0</v>
      </c>
      <c r="N9" s="54">
        <v>0</v>
      </c>
      <c r="O9" s="54">
        <v>0</v>
      </c>
      <c r="P9" s="58">
        <v>0</v>
      </c>
    </row>
    <row r="10" spans="2:16">
      <c r="B10" s="56">
        <v>2014</v>
      </c>
      <c r="C10" s="57">
        <v>31.707330030759117</v>
      </c>
      <c r="D10" s="54">
        <v>221.40621631538605</v>
      </c>
      <c r="E10" s="54">
        <v>0</v>
      </c>
      <c r="F10" s="54">
        <v>0</v>
      </c>
      <c r="G10" s="54">
        <v>21.007120884235871</v>
      </c>
      <c r="H10" s="54">
        <v>3.7764821054653428</v>
      </c>
      <c r="I10" s="54">
        <v>277.89714933584639</v>
      </c>
      <c r="J10" s="54">
        <v>1.3894857466792321</v>
      </c>
      <c r="K10" s="58">
        <v>0</v>
      </c>
      <c r="L10" s="57">
        <v>311.23072431681288</v>
      </c>
      <c r="M10" s="54">
        <v>102.98205241899949</v>
      </c>
      <c r="N10" s="54">
        <v>19.823811441753556</v>
      </c>
      <c r="O10" s="54">
        <v>98.340227529285571</v>
      </c>
      <c r="P10" s="58">
        <v>90.084632926774262</v>
      </c>
    </row>
    <row r="11" spans="2:16">
      <c r="B11" s="56">
        <v>2015</v>
      </c>
      <c r="C11" s="57">
        <v>87.481261614814699</v>
      </c>
      <c r="D11" s="54">
        <v>485.83357818250295</v>
      </c>
      <c r="E11" s="54">
        <v>0</v>
      </c>
      <c r="F11" s="54">
        <v>0</v>
      </c>
      <c r="G11" s="54">
        <v>18.918217044843423</v>
      </c>
      <c r="H11" s="54">
        <v>6.7505758536789697</v>
      </c>
      <c r="I11" s="54">
        <v>598.98363269584002</v>
      </c>
      <c r="J11" s="54">
        <v>4.384403910158432</v>
      </c>
      <c r="K11" s="58">
        <v>0</v>
      </c>
      <c r="L11" s="57">
        <v>341.09624642602364</v>
      </c>
      <c r="M11" s="54">
        <v>101.10247679251577</v>
      </c>
      <c r="N11" s="54">
        <v>23.489503133183103</v>
      </c>
      <c r="O11" s="54">
        <v>102.10976317797943</v>
      </c>
      <c r="P11" s="58">
        <v>114.39450332234534</v>
      </c>
    </row>
    <row r="12" spans="2:16">
      <c r="B12" s="56">
        <v>2016</v>
      </c>
      <c r="C12" s="57">
        <v>182.24155637558698</v>
      </c>
      <c r="D12" s="54">
        <v>643.31613273884557</v>
      </c>
      <c r="E12" s="54">
        <v>0</v>
      </c>
      <c r="F12" s="54">
        <v>0</v>
      </c>
      <c r="G12" s="54">
        <v>25.888800423833732</v>
      </c>
      <c r="H12" s="54">
        <v>17.154460535503283</v>
      </c>
      <c r="I12" s="54">
        <v>868.60095007376958</v>
      </c>
      <c r="J12" s="54">
        <v>8.7274086605272814</v>
      </c>
      <c r="K12" s="58">
        <v>0</v>
      </c>
      <c r="L12" s="57">
        <v>351.60525490117004</v>
      </c>
      <c r="M12" s="54">
        <v>99.264438748937792</v>
      </c>
      <c r="N12" s="54">
        <v>24.631786663090327</v>
      </c>
      <c r="O12" s="54">
        <v>104.46702100787888</v>
      </c>
      <c r="P12" s="58">
        <v>123.24200848126304</v>
      </c>
    </row>
    <row r="13" spans="2:16">
      <c r="B13" s="56">
        <v>2017</v>
      </c>
      <c r="C13" s="57">
        <v>212.0271014702646</v>
      </c>
      <c r="D13" s="54">
        <v>779.64870896659124</v>
      </c>
      <c r="E13" s="54">
        <v>0</v>
      </c>
      <c r="F13" s="54">
        <v>0</v>
      </c>
      <c r="G13" s="54">
        <v>37.882609935634548</v>
      </c>
      <c r="H13" s="54">
        <v>24.953703037047276</v>
      </c>
      <c r="I13" s="54">
        <v>1054.5121234095377</v>
      </c>
      <c r="J13" s="54">
        <v>13.999969277574969</v>
      </c>
      <c r="K13" s="58">
        <v>0</v>
      </c>
      <c r="L13" s="57">
        <v>367.36876761388976</v>
      </c>
      <c r="M13" s="54">
        <v>97.301787956642656</v>
      </c>
      <c r="N13" s="54">
        <v>26.314058770771876</v>
      </c>
      <c r="O13" s="54">
        <v>107.42657378991123</v>
      </c>
      <c r="P13" s="58">
        <v>136.32634709656398</v>
      </c>
    </row>
    <row r="14" spans="2:16">
      <c r="B14" s="56">
        <v>2018</v>
      </c>
      <c r="C14" s="57">
        <v>254.85731107327939</v>
      </c>
      <c r="D14" s="54">
        <v>549.74112750638972</v>
      </c>
      <c r="E14" s="54">
        <v>0</v>
      </c>
      <c r="F14" s="54">
        <v>0</v>
      </c>
      <c r="G14" s="54">
        <v>39.823564215331416</v>
      </c>
      <c r="H14" s="54">
        <v>103.3433464952884</v>
      </c>
      <c r="I14" s="54">
        <v>947.76534929028901</v>
      </c>
      <c r="J14" s="54">
        <v>18.738796024026414</v>
      </c>
      <c r="K14" s="58">
        <v>0</v>
      </c>
      <c r="L14" s="57">
        <v>351.90640237723653</v>
      </c>
      <c r="M14" s="54">
        <v>95.214524415630365</v>
      </c>
      <c r="N14" s="54">
        <v>26.937122514357636</v>
      </c>
      <c r="O14" s="54">
        <v>108.5792417155449</v>
      </c>
      <c r="P14" s="58">
        <v>121.17551373170363</v>
      </c>
    </row>
    <row r="15" spans="2:16">
      <c r="B15" s="56">
        <v>2019</v>
      </c>
      <c r="C15" s="57">
        <v>260.97099504288371</v>
      </c>
      <c r="D15" s="54">
        <v>393.18900269682428</v>
      </c>
      <c r="E15" s="54">
        <v>0</v>
      </c>
      <c r="F15" s="54">
        <v>0</v>
      </c>
      <c r="G15" s="54">
        <v>50.711507649973839</v>
      </c>
      <c r="H15" s="54">
        <v>85.161063486625821</v>
      </c>
      <c r="I15" s="54">
        <v>790.03256887630755</v>
      </c>
      <c r="J15" s="54">
        <v>22.688958868407955</v>
      </c>
      <c r="K15" s="58">
        <v>13.007053546297513</v>
      </c>
      <c r="L15" s="57">
        <v>378.88506247449988</v>
      </c>
      <c r="M15" s="54">
        <v>95.141833645545361</v>
      </c>
      <c r="N15" s="54">
        <v>25.524844695563246</v>
      </c>
      <c r="O15" s="54">
        <v>108.27809423947843</v>
      </c>
      <c r="P15" s="58">
        <v>149.94028989391285</v>
      </c>
    </row>
    <row r="16" spans="2:16">
      <c r="B16" s="56">
        <v>2020</v>
      </c>
      <c r="C16" s="57">
        <v>719.35916035797925</v>
      </c>
      <c r="D16" s="54">
        <v>160.55461106093196</v>
      </c>
      <c r="E16" s="54">
        <v>0</v>
      </c>
      <c r="F16" s="54">
        <v>0</v>
      </c>
      <c r="G16" s="54">
        <v>3.5396186370633655</v>
      </c>
      <c r="H16" s="54">
        <v>157.84920190033364</v>
      </c>
      <c r="I16" s="54">
        <v>1041.3025919563081</v>
      </c>
      <c r="J16" s="54">
        <v>27.895471828189493</v>
      </c>
      <c r="K16" s="58">
        <v>44.859948101829275</v>
      </c>
      <c r="L16" s="57">
        <v>617.1238692302411</v>
      </c>
      <c r="M16" s="54">
        <v>102.27591350960229</v>
      </c>
      <c r="N16" s="54">
        <v>20.218418479357869</v>
      </c>
      <c r="O16" s="54">
        <v>123.66776870604667</v>
      </c>
      <c r="P16" s="58">
        <v>370.96176853523423</v>
      </c>
    </row>
    <row r="17" spans="2:17">
      <c r="B17" s="56">
        <v>2021</v>
      </c>
      <c r="C17" s="57">
        <v>1154.8399691819645</v>
      </c>
      <c r="D17" s="54">
        <v>55.713576723933087</v>
      </c>
      <c r="E17" s="54">
        <v>0</v>
      </c>
      <c r="F17" s="54">
        <v>0</v>
      </c>
      <c r="G17" s="54">
        <v>42.904044770566621</v>
      </c>
      <c r="H17" s="54">
        <v>0</v>
      </c>
      <c r="I17" s="54">
        <v>1253.4575906764642</v>
      </c>
      <c r="J17" s="54">
        <v>34.162759781571815</v>
      </c>
      <c r="K17" s="58">
        <v>42.98607232105423</v>
      </c>
      <c r="L17" s="57">
        <v>697.21871346819034</v>
      </c>
      <c r="M17" s="54">
        <v>102.83667087882948</v>
      </c>
      <c r="N17" s="54">
        <v>22.232991250285156</v>
      </c>
      <c r="O17" s="54">
        <v>133.26295035726736</v>
      </c>
      <c r="P17" s="58">
        <v>438.88610098180828</v>
      </c>
    </row>
    <row r="18" spans="2:17">
      <c r="B18" s="56">
        <v>2022</v>
      </c>
      <c r="C18" s="57">
        <v>1036.8655316412112</v>
      </c>
      <c r="D18" s="54">
        <v>0</v>
      </c>
      <c r="E18" s="54">
        <v>0</v>
      </c>
      <c r="F18" s="54">
        <v>0</v>
      </c>
      <c r="G18" s="54">
        <v>22.255588733825437</v>
      </c>
      <c r="H18" s="54">
        <v>0</v>
      </c>
      <c r="I18" s="54">
        <v>1059.1211203750365</v>
      </c>
      <c r="J18" s="54">
        <v>39.458365383446996</v>
      </c>
      <c r="K18" s="58">
        <v>41.647574837444267</v>
      </c>
      <c r="L18" s="57">
        <v>694.5603081622246</v>
      </c>
      <c r="M18" s="54">
        <v>101.65284976601653</v>
      </c>
      <c r="N18" s="54">
        <v>22.243375646011589</v>
      </c>
      <c r="O18" s="54">
        <v>135.74482093588398</v>
      </c>
      <c r="P18" s="58">
        <v>434.91926181431251</v>
      </c>
    </row>
    <row r="19" spans="2:17">
      <c r="B19" s="56">
        <v>2023</v>
      </c>
      <c r="C19" s="57">
        <v>740.43416709387429</v>
      </c>
      <c r="D19" s="54">
        <v>0</v>
      </c>
      <c r="E19" s="54">
        <v>0</v>
      </c>
      <c r="F19" s="54">
        <v>0</v>
      </c>
      <c r="G19" s="54">
        <v>37.449788373678942</v>
      </c>
      <c r="H19" s="54">
        <v>0</v>
      </c>
      <c r="I19" s="54">
        <v>777.88395546755328</v>
      </c>
      <c r="J19" s="54">
        <v>43.34778516078476</v>
      </c>
      <c r="K19" s="58">
        <v>39.801244232086361</v>
      </c>
      <c r="L19" s="57">
        <v>664.06133791370166</v>
      </c>
      <c r="M19" s="54">
        <v>99.326745123296377</v>
      </c>
      <c r="N19" s="54">
        <v>22.118762897294435</v>
      </c>
      <c r="O19" s="54">
        <v>139.94011680936137</v>
      </c>
      <c r="P19" s="58">
        <v>402.67571308374943</v>
      </c>
    </row>
    <row r="20" spans="2:17">
      <c r="B20" s="56">
        <v>2024</v>
      </c>
      <c r="C20" s="57">
        <v>512.7947707066246</v>
      </c>
      <c r="D20" s="54">
        <v>0</v>
      </c>
      <c r="E20" s="54">
        <v>0</v>
      </c>
      <c r="F20" s="54">
        <v>0</v>
      </c>
      <c r="G20" s="54">
        <v>64.843202274695457</v>
      </c>
      <c r="H20" s="54">
        <v>0</v>
      </c>
      <c r="I20" s="54">
        <v>577.6379729813201</v>
      </c>
      <c r="J20" s="54">
        <v>46.23597502569136</v>
      </c>
      <c r="K20" s="58">
        <v>38.235366125578729</v>
      </c>
      <c r="L20" s="57">
        <v>641.22605171128362</v>
      </c>
      <c r="M20" s="54">
        <v>97.125253229293349</v>
      </c>
      <c r="N20" s="54">
        <v>24.579864684458183</v>
      </c>
      <c r="O20" s="54">
        <v>145.51653731445396</v>
      </c>
      <c r="P20" s="58">
        <v>374.00439648307821</v>
      </c>
    </row>
    <row r="21" spans="2:17">
      <c r="B21" s="56">
        <v>2025</v>
      </c>
      <c r="C21" s="57">
        <v>336.81704385486904</v>
      </c>
      <c r="D21" s="54">
        <v>0</v>
      </c>
      <c r="E21" s="54">
        <v>0</v>
      </c>
      <c r="F21" s="54">
        <v>0</v>
      </c>
      <c r="G21" s="54">
        <v>86.879512031482449</v>
      </c>
      <c r="H21" s="54">
        <v>0</v>
      </c>
      <c r="I21" s="54">
        <v>423.69655588635146</v>
      </c>
      <c r="J21" s="54">
        <v>48.354457805123118</v>
      </c>
      <c r="K21" s="58">
        <v>50.894875846240403</v>
      </c>
      <c r="L21" s="57">
        <v>661.0394787573108</v>
      </c>
      <c r="M21" s="54">
        <v>101.7463093275544</v>
      </c>
      <c r="N21" s="54">
        <v>21.817615421227988</v>
      </c>
      <c r="O21" s="54">
        <v>113.58452045568382</v>
      </c>
      <c r="P21" s="58">
        <v>423.89103355284465</v>
      </c>
    </row>
    <row r="22" spans="2:17">
      <c r="B22" s="56">
        <v>2026</v>
      </c>
      <c r="C22" s="57">
        <v>124.05317360773327</v>
      </c>
      <c r="D22" s="54">
        <v>0</v>
      </c>
      <c r="E22" s="54">
        <v>0</v>
      </c>
      <c r="F22" s="54">
        <v>0</v>
      </c>
      <c r="G22" s="54">
        <v>102.390141862593</v>
      </c>
      <c r="H22" s="54">
        <v>0</v>
      </c>
      <c r="I22" s="54">
        <v>226.44331547032627</v>
      </c>
      <c r="J22" s="54">
        <v>49.486674382474746</v>
      </c>
      <c r="K22" s="58">
        <v>49.348031810939872</v>
      </c>
      <c r="L22" s="57">
        <v>862.16445518679359</v>
      </c>
      <c r="M22" s="54">
        <v>109.8565223898957</v>
      </c>
      <c r="N22" s="54">
        <v>21.755309046869407</v>
      </c>
      <c r="O22" s="54">
        <v>114.33219694798673</v>
      </c>
      <c r="P22" s="58">
        <v>616.22042680204163</v>
      </c>
      <c r="Q22" s="59"/>
    </row>
    <row r="23" spans="2:17">
      <c r="B23" s="56">
        <v>2027</v>
      </c>
      <c r="C23" s="57">
        <v>39.146985688366591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39.146985688366591</v>
      </c>
      <c r="J23" s="54">
        <v>49.682409310916583</v>
      </c>
      <c r="K23" s="58">
        <v>47.922496449772673</v>
      </c>
      <c r="L23" s="57">
        <v>899.07059759852336</v>
      </c>
      <c r="M23" s="54">
        <v>109.89805997280141</v>
      </c>
      <c r="N23" s="54">
        <v>21.28801123918009</v>
      </c>
      <c r="O23" s="54">
        <v>125.04889333766178</v>
      </c>
      <c r="P23" s="58">
        <v>642.83563304888014</v>
      </c>
    </row>
    <row r="24" spans="2:17">
      <c r="B24" s="56">
        <v>2028</v>
      </c>
      <c r="C24" s="57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49.682409310916583</v>
      </c>
      <c r="K24" s="58">
        <v>46.909369207367781</v>
      </c>
      <c r="L24" s="57">
        <v>889.28849682422697</v>
      </c>
      <c r="M24" s="54">
        <v>108.22617226084628</v>
      </c>
      <c r="N24" s="54">
        <v>22.004534544303713</v>
      </c>
      <c r="O24" s="54">
        <v>128.23690282567557</v>
      </c>
      <c r="P24" s="58">
        <v>630.8208871934014</v>
      </c>
    </row>
    <row r="25" spans="2:17">
      <c r="B25" s="56">
        <v>2029</v>
      </c>
      <c r="C25" s="57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49.682409310916583</v>
      </c>
      <c r="K25" s="58">
        <v>48.200125495835628</v>
      </c>
      <c r="L25" s="57">
        <v>868.89354361751987</v>
      </c>
      <c r="M25" s="54">
        <v>106.30505905145687</v>
      </c>
      <c r="N25" s="54">
        <v>22.035687731482998</v>
      </c>
      <c r="O25" s="54">
        <v>131.31068396069864</v>
      </c>
      <c r="P25" s="58">
        <v>609.24211287388141</v>
      </c>
    </row>
    <row r="26" spans="2:17">
      <c r="B26" s="56">
        <v>2030</v>
      </c>
      <c r="C26" s="57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49.682409310916583</v>
      </c>
      <c r="K26" s="58">
        <v>43.02461991110706</v>
      </c>
      <c r="L26" s="57">
        <v>859.24643998766703</v>
      </c>
      <c r="M26" s="54">
        <v>104.96547200274749</v>
      </c>
      <c r="N26" s="54">
        <v>21.568389923793681</v>
      </c>
      <c r="O26" s="54">
        <v>133.01372485983305</v>
      </c>
      <c r="P26" s="58">
        <v>599.69885320129288</v>
      </c>
    </row>
    <row r="27" spans="2:17">
      <c r="B27" s="56">
        <v>2031</v>
      </c>
      <c r="C27" s="57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49.682409310916583</v>
      </c>
      <c r="K27" s="58">
        <v>41.700685937122152</v>
      </c>
      <c r="L27" s="57">
        <v>846.94093105184822</v>
      </c>
      <c r="M27" s="54">
        <v>103.31435308224522</v>
      </c>
      <c r="N27" s="54">
        <v>22.035687731482998</v>
      </c>
      <c r="O27" s="54">
        <v>136.63787896835689</v>
      </c>
      <c r="P27" s="58">
        <v>584.95301126976312</v>
      </c>
    </row>
    <row r="28" spans="2:17">
      <c r="B28" s="56">
        <v>2032</v>
      </c>
      <c r="C28" s="57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49.682409310916583</v>
      </c>
      <c r="K28" s="58">
        <v>40.217876115765101</v>
      </c>
      <c r="L28" s="57">
        <v>828.22824995282269</v>
      </c>
      <c r="M28" s="54">
        <v>101.62169657883724</v>
      </c>
      <c r="N28" s="54">
        <v>22.087609710115146</v>
      </c>
      <c r="O28" s="54">
        <v>139.89857922645569</v>
      </c>
      <c r="P28" s="58">
        <v>564.62036443741454</v>
      </c>
    </row>
    <row r="29" spans="2:17">
      <c r="B29" s="56">
        <v>2033</v>
      </c>
      <c r="C29" s="57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49.682409310916583</v>
      </c>
      <c r="K29" s="58">
        <v>39.206463775213258</v>
      </c>
      <c r="L29" s="57">
        <v>804.16760505468585</v>
      </c>
      <c r="M29" s="54">
        <v>99.835580513891401</v>
      </c>
      <c r="N29" s="54">
        <v>22.108378501568005</v>
      </c>
      <c r="O29" s="54">
        <v>143.07620431874307</v>
      </c>
      <c r="P29" s="58">
        <v>539.14744172048336</v>
      </c>
    </row>
    <row r="30" spans="2:17">
      <c r="B30" s="56">
        <v>2034</v>
      </c>
      <c r="C30" s="57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49.682409310916583</v>
      </c>
      <c r="K30" s="58">
        <v>38.27309523362252</v>
      </c>
      <c r="L30" s="57">
        <v>781.52962237106999</v>
      </c>
      <c r="M30" s="54">
        <v>98.111770823304141</v>
      </c>
      <c r="N30" s="54">
        <v>22.274528833190875</v>
      </c>
      <c r="O30" s="54">
        <v>147.1988094221355</v>
      </c>
      <c r="P30" s="58">
        <v>513.94451329243952</v>
      </c>
    </row>
    <row r="31" spans="2:17">
      <c r="B31" s="56">
        <v>2035</v>
      </c>
      <c r="C31" s="57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49.682409310916583</v>
      </c>
      <c r="K31" s="58">
        <v>39.544940671671036</v>
      </c>
      <c r="L31" s="57">
        <v>741.74700234311933</v>
      </c>
      <c r="M31" s="54">
        <v>96.429498715622586</v>
      </c>
      <c r="N31" s="54">
        <v>22.066840918662287</v>
      </c>
      <c r="O31" s="54">
        <v>143.82388081104597</v>
      </c>
      <c r="P31" s="58">
        <v>479.42678189778854</v>
      </c>
    </row>
    <row r="32" spans="2:17">
      <c r="B32" s="56">
        <v>2036</v>
      </c>
      <c r="C32" s="57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49.682409310916583</v>
      </c>
      <c r="K32" s="58">
        <v>36.100064167926071</v>
      </c>
      <c r="L32" s="57">
        <v>672.95038065552512</v>
      </c>
      <c r="M32" s="54">
        <v>94.819917378026048</v>
      </c>
      <c r="N32" s="54">
        <v>22.471832351993033</v>
      </c>
      <c r="O32" s="54">
        <v>128.54843469746845</v>
      </c>
      <c r="P32" s="58">
        <v>427.11019622803758</v>
      </c>
    </row>
    <row r="33" spans="2:16">
      <c r="B33" s="56">
        <v>2037</v>
      </c>
      <c r="C33" s="57">
        <v>0</v>
      </c>
      <c r="D33" s="54">
        <v>0</v>
      </c>
      <c r="E33" s="54">
        <v>0.35930009213445419</v>
      </c>
      <c r="F33" s="54">
        <v>0</v>
      </c>
      <c r="G33" s="54">
        <v>0</v>
      </c>
      <c r="H33" s="54">
        <v>0</v>
      </c>
      <c r="I33" s="54">
        <v>0.35930009213445419</v>
      </c>
      <c r="J33" s="54">
        <v>49.682409310916583</v>
      </c>
      <c r="K33" s="58">
        <v>35.573200922405711</v>
      </c>
      <c r="L33" s="57">
        <v>640.80029148649999</v>
      </c>
      <c r="M33" s="54">
        <v>93.199951644703077</v>
      </c>
      <c r="N33" s="54">
        <v>22.575676309257322</v>
      </c>
      <c r="O33" s="54">
        <v>129.8360997675457</v>
      </c>
      <c r="P33" s="58">
        <v>395.18856376499383</v>
      </c>
    </row>
    <row r="34" spans="2:16">
      <c r="B34" s="56">
        <v>2038</v>
      </c>
      <c r="C34" s="57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49.682409310916583</v>
      </c>
      <c r="K34" s="58">
        <v>35.064466266024887</v>
      </c>
      <c r="L34" s="57">
        <v>615.74274459862613</v>
      </c>
      <c r="M34" s="54">
        <v>91.548832724200807</v>
      </c>
      <c r="N34" s="54">
        <v>22.534138726351607</v>
      </c>
      <c r="O34" s="54">
        <v>134.48830905298601</v>
      </c>
      <c r="P34" s="58">
        <v>367.17146409508769</v>
      </c>
    </row>
    <row r="35" spans="2:16">
      <c r="B35" s="56">
        <v>2039</v>
      </c>
      <c r="C35" s="57">
        <v>0</v>
      </c>
      <c r="D35" s="54">
        <v>0</v>
      </c>
      <c r="E35" s="54">
        <v>100.11064653764804</v>
      </c>
      <c r="F35" s="54">
        <v>0</v>
      </c>
      <c r="G35" s="54">
        <v>0</v>
      </c>
      <c r="H35" s="54">
        <v>0</v>
      </c>
      <c r="I35" s="54">
        <v>100.11064653764804</v>
      </c>
      <c r="J35" s="54">
        <v>50.073926388477311</v>
      </c>
      <c r="K35" s="58">
        <v>37.467195962597224</v>
      </c>
      <c r="L35" s="57">
        <v>592.42977619279225</v>
      </c>
      <c r="M35" s="54">
        <v>89.939251386604269</v>
      </c>
      <c r="N35" s="54">
        <v>22.482216747719459</v>
      </c>
      <c r="O35" s="54">
        <v>146.19152303667187</v>
      </c>
      <c r="P35" s="58">
        <v>333.81678502179665</v>
      </c>
    </row>
    <row r="36" spans="2:16">
      <c r="B36" s="56">
        <v>2040</v>
      </c>
      <c r="C36" s="57">
        <v>0</v>
      </c>
      <c r="D36" s="54">
        <v>0</v>
      </c>
      <c r="E36" s="54">
        <v>128.75162659612931</v>
      </c>
      <c r="F36" s="54">
        <v>0</v>
      </c>
      <c r="G36" s="54">
        <v>9.2794960211372324</v>
      </c>
      <c r="H36" s="54">
        <v>0</v>
      </c>
      <c r="I36" s="54">
        <v>138.03112261726653</v>
      </c>
      <c r="J36" s="54">
        <v>50.655045846436145</v>
      </c>
      <c r="K36" s="58">
        <v>34.092858792663584</v>
      </c>
      <c r="L36" s="57">
        <v>589.00292560307059</v>
      </c>
      <c r="M36" s="54">
        <v>88.661970712253463</v>
      </c>
      <c r="N36" s="54">
        <v>21.371086404991523</v>
      </c>
      <c r="O36" s="54">
        <v>156.30592447421401</v>
      </c>
      <c r="P36" s="58">
        <v>322.66394401161159</v>
      </c>
    </row>
    <row r="37" spans="2:16">
      <c r="B37" s="56">
        <v>2041</v>
      </c>
      <c r="C37" s="57">
        <v>0</v>
      </c>
      <c r="D37" s="54">
        <v>0</v>
      </c>
      <c r="E37" s="54">
        <v>16.223263026185791</v>
      </c>
      <c r="F37" s="54">
        <v>0</v>
      </c>
      <c r="G37" s="54">
        <v>0</v>
      </c>
      <c r="H37" s="54">
        <v>0</v>
      </c>
      <c r="I37" s="54">
        <v>16.223263026185791</v>
      </c>
      <c r="J37" s="54">
        <v>50.736162161567073</v>
      </c>
      <c r="K37" s="58">
        <v>36.954697573209089</v>
      </c>
      <c r="L37" s="57">
        <v>570.1137097766956</v>
      </c>
      <c r="M37" s="54">
        <v>86.657782337052609</v>
      </c>
      <c r="N37" s="54">
        <v>38.131501107448429</v>
      </c>
      <c r="O37" s="54">
        <v>158.01934976907484</v>
      </c>
      <c r="P37" s="58">
        <v>287.30507656311971</v>
      </c>
    </row>
    <row r="38" spans="2:16">
      <c r="B38" s="56">
        <v>2042</v>
      </c>
      <c r="C38" s="57">
        <v>0</v>
      </c>
      <c r="D38" s="54">
        <v>0</v>
      </c>
      <c r="E38" s="54">
        <v>79.528502190542639</v>
      </c>
      <c r="F38" s="54">
        <v>0</v>
      </c>
      <c r="G38" s="54">
        <v>0</v>
      </c>
      <c r="H38" s="54">
        <v>0</v>
      </c>
      <c r="I38" s="54">
        <v>79.528502190542639</v>
      </c>
      <c r="J38" s="54">
        <v>51.133581408011672</v>
      </c>
      <c r="K38" s="58">
        <v>36.505293944628114</v>
      </c>
      <c r="L38" s="57">
        <v>555.61709334260024</v>
      </c>
      <c r="M38" s="54">
        <v>85.120891769541075</v>
      </c>
      <c r="N38" s="54">
        <v>42.524100499728036</v>
      </c>
      <c r="O38" s="54">
        <v>164.0630680818567</v>
      </c>
      <c r="P38" s="58">
        <v>263.90903299147442</v>
      </c>
    </row>
    <row r="39" spans="2:16">
      <c r="B39" s="56">
        <v>2043</v>
      </c>
      <c r="C39" s="57">
        <v>0</v>
      </c>
      <c r="D39" s="54">
        <v>0</v>
      </c>
      <c r="E39" s="54">
        <v>108.55659570190437</v>
      </c>
      <c r="F39" s="54">
        <v>0</v>
      </c>
      <c r="G39" s="54">
        <v>9.2794960211372324</v>
      </c>
      <c r="H39" s="54">
        <v>0</v>
      </c>
      <c r="I39" s="54">
        <v>117.8360917230416</v>
      </c>
      <c r="J39" s="54">
        <v>51.722761866626882</v>
      </c>
      <c r="K39" s="58">
        <v>36.069775008688325</v>
      </c>
      <c r="L39" s="57">
        <v>545.01462530591607</v>
      </c>
      <c r="M39" s="54">
        <v>83.760535929378833</v>
      </c>
      <c r="N39" s="54">
        <v>44.881358329627481</v>
      </c>
      <c r="O39" s="54">
        <v>172.01751520830152</v>
      </c>
      <c r="P39" s="58">
        <v>244.35521583860827</v>
      </c>
    </row>
    <row r="40" spans="2:16">
      <c r="B40" s="56">
        <v>2044</v>
      </c>
      <c r="C40" s="57">
        <v>0</v>
      </c>
      <c r="D40" s="54">
        <v>0</v>
      </c>
      <c r="E40" s="54">
        <v>96.748505622253788</v>
      </c>
      <c r="F40" s="54">
        <v>0</v>
      </c>
      <c r="G40" s="54">
        <v>0</v>
      </c>
      <c r="H40" s="54">
        <v>0</v>
      </c>
      <c r="I40" s="54">
        <v>96.748505622253788</v>
      </c>
      <c r="J40" s="54">
        <v>52.206504394738147</v>
      </c>
      <c r="K40" s="58">
        <v>41.369630113563197</v>
      </c>
      <c r="L40" s="57">
        <v>541.23470526149583</v>
      </c>
      <c r="M40" s="54">
        <v>82.545561629386597</v>
      </c>
      <c r="N40" s="54">
        <v>51.475449615910101</v>
      </c>
      <c r="O40" s="54">
        <v>180.8234827843136</v>
      </c>
      <c r="P40" s="58">
        <v>226.3902112318855</v>
      </c>
    </row>
    <row r="41" spans="2:16">
      <c r="B41" s="56">
        <v>2045</v>
      </c>
      <c r="C41" s="57">
        <v>0</v>
      </c>
      <c r="D41" s="54">
        <v>0</v>
      </c>
      <c r="E41" s="54">
        <v>111.72175471910177</v>
      </c>
      <c r="F41" s="54">
        <v>0</v>
      </c>
      <c r="G41" s="54">
        <v>73.076135010412969</v>
      </c>
      <c r="H41" s="54">
        <v>0</v>
      </c>
      <c r="I41" s="54">
        <v>184.79788972951474</v>
      </c>
      <c r="J41" s="54">
        <v>53.120109447659289</v>
      </c>
      <c r="K41" s="58">
        <v>43.856850442946154</v>
      </c>
      <c r="L41" s="57">
        <v>516.66522497276401</v>
      </c>
      <c r="M41" s="54">
        <v>80.697139190082183</v>
      </c>
      <c r="N41" s="54">
        <v>66.605514189317603</v>
      </c>
      <c r="O41" s="54">
        <v>181.87230675268296</v>
      </c>
      <c r="P41" s="58">
        <v>187.49026484068128</v>
      </c>
    </row>
    <row r="42" spans="2:16">
      <c r="B42" s="56">
        <v>2046</v>
      </c>
      <c r="C42" s="57">
        <v>0</v>
      </c>
      <c r="D42" s="54">
        <v>0</v>
      </c>
      <c r="E42" s="54">
        <v>16.632920747424144</v>
      </c>
      <c r="F42" s="54">
        <v>0</v>
      </c>
      <c r="G42" s="54">
        <v>0</v>
      </c>
      <c r="H42" s="54">
        <v>0</v>
      </c>
      <c r="I42" s="54">
        <v>16.632920747424144</v>
      </c>
      <c r="J42" s="54">
        <v>53.203274051396413</v>
      </c>
      <c r="K42" s="58">
        <v>44.562324000563514</v>
      </c>
      <c r="L42" s="57">
        <v>505.16969890360679</v>
      </c>
      <c r="M42" s="54">
        <v>79.264092579834937</v>
      </c>
      <c r="N42" s="54">
        <v>80.821751938799338</v>
      </c>
      <c r="O42" s="54">
        <v>187.57334000649266</v>
      </c>
      <c r="P42" s="58">
        <v>157.51051437847983</v>
      </c>
    </row>
    <row r="43" spans="2:16">
      <c r="B43" s="56">
        <v>2047</v>
      </c>
      <c r="C43" s="57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53.203274051396413</v>
      </c>
      <c r="K43" s="58">
        <v>43.31000305325464</v>
      </c>
      <c r="L43" s="57">
        <v>491.5869092934372</v>
      </c>
      <c r="M43" s="54">
        <v>77.986811905484132</v>
      </c>
      <c r="N43" s="54">
        <v>84.466674838776029</v>
      </c>
      <c r="O43" s="54">
        <v>196.24431043806112</v>
      </c>
      <c r="P43" s="58">
        <v>132.88911211111588</v>
      </c>
    </row>
    <row r="44" spans="2:16">
      <c r="B44" s="56">
        <v>2048</v>
      </c>
      <c r="C44" s="57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53.203274051396413</v>
      </c>
      <c r="K44" s="58">
        <v>42.069845746570245</v>
      </c>
      <c r="L44" s="57">
        <v>504.47394438993598</v>
      </c>
      <c r="M44" s="54">
        <v>79.316014558467074</v>
      </c>
      <c r="N44" s="54">
        <v>77.297980322297661</v>
      </c>
      <c r="O44" s="54">
        <v>188.56331906574559</v>
      </c>
      <c r="P44" s="58">
        <v>159.29663044342561</v>
      </c>
    </row>
    <row r="45" spans="2:16">
      <c r="B45" s="56">
        <v>2049</v>
      </c>
      <c r="C45" s="57">
        <v>0</v>
      </c>
      <c r="D45" s="54">
        <v>0</v>
      </c>
      <c r="E45" s="54">
        <v>0</v>
      </c>
      <c r="F45" s="54">
        <v>0</v>
      </c>
      <c r="G45" s="54">
        <v>10.591877365321189</v>
      </c>
      <c r="H45" s="54">
        <v>0.68492405704695192</v>
      </c>
      <c r="I45" s="54">
        <v>11.276801422368141</v>
      </c>
      <c r="J45" s="54">
        <v>53.203274051396413</v>
      </c>
      <c r="K45" s="58">
        <v>44.606389942106809</v>
      </c>
      <c r="L45" s="57">
        <v>504.47394438993598</v>
      </c>
      <c r="M45" s="54">
        <v>79.316014558467074</v>
      </c>
      <c r="N45" s="54">
        <v>77.297980322297661</v>
      </c>
      <c r="O45" s="54">
        <v>188.56331906574559</v>
      </c>
      <c r="P45" s="58">
        <v>159.29663044342561</v>
      </c>
    </row>
    <row r="46" spans="2:16">
      <c r="B46" s="56">
        <v>2050</v>
      </c>
      <c r="C46" s="57">
        <v>0</v>
      </c>
      <c r="D46" s="54">
        <v>0</v>
      </c>
      <c r="E46" s="54">
        <v>0</v>
      </c>
      <c r="F46" s="54">
        <v>0</v>
      </c>
      <c r="G46" s="54">
        <v>10.2730893139393</v>
      </c>
      <c r="H46" s="54">
        <v>1.3698481140939038</v>
      </c>
      <c r="I46" s="54">
        <v>11.642937428033203</v>
      </c>
      <c r="J46" s="54">
        <v>53.203274051396413</v>
      </c>
      <c r="K46" s="58">
        <v>43.106024625629566</v>
      </c>
      <c r="L46" s="57">
        <v>504.47394438993598</v>
      </c>
      <c r="M46" s="54">
        <v>79.316014558467074</v>
      </c>
      <c r="N46" s="54">
        <v>77.297980322297661</v>
      </c>
      <c r="O46" s="54">
        <v>188.56331906574559</v>
      </c>
      <c r="P46" s="58">
        <v>159.29663044342561</v>
      </c>
    </row>
    <row r="47" spans="2:16">
      <c r="B47" s="56">
        <v>2051</v>
      </c>
      <c r="C47" s="57">
        <v>0</v>
      </c>
      <c r="D47" s="54">
        <v>0</v>
      </c>
      <c r="E47" s="54">
        <v>0</v>
      </c>
      <c r="F47" s="54">
        <v>0</v>
      </c>
      <c r="G47" s="54">
        <v>24.849056778775477</v>
      </c>
      <c r="H47" s="54">
        <v>4.1095443422817111</v>
      </c>
      <c r="I47" s="54">
        <v>28.958601121057189</v>
      </c>
      <c r="J47" s="54">
        <v>53.203274051396413</v>
      </c>
      <c r="K47" s="58">
        <v>42.775304019612896</v>
      </c>
      <c r="L47" s="57">
        <v>504.47394438993598</v>
      </c>
      <c r="M47" s="54">
        <v>79.316014558467074</v>
      </c>
      <c r="N47" s="54">
        <v>77.297980322297661</v>
      </c>
      <c r="O47" s="54">
        <v>188.56331906574559</v>
      </c>
      <c r="P47" s="58">
        <v>159.29663044342561</v>
      </c>
    </row>
    <row r="48" spans="2:16">
      <c r="B48" s="56">
        <v>2052</v>
      </c>
      <c r="C48" s="57">
        <v>0</v>
      </c>
      <c r="D48" s="54">
        <v>0</v>
      </c>
      <c r="E48" s="54">
        <v>0</v>
      </c>
      <c r="F48" s="54">
        <v>0</v>
      </c>
      <c r="G48" s="54">
        <v>28.868285118867352</v>
      </c>
      <c r="H48" s="54">
        <v>6.1643165134225661</v>
      </c>
      <c r="I48" s="54">
        <v>35.032601632289918</v>
      </c>
      <c r="J48" s="54">
        <v>53.203274051396413</v>
      </c>
      <c r="K48" s="58">
        <v>42.455512282827932</v>
      </c>
      <c r="L48" s="57">
        <v>504.47394438993598</v>
      </c>
      <c r="M48" s="54">
        <v>79.316014558467074</v>
      </c>
      <c r="N48" s="54">
        <v>77.297980322297661</v>
      </c>
      <c r="O48" s="54">
        <v>188.56331906574559</v>
      </c>
      <c r="P48" s="58">
        <v>159.29663044342561</v>
      </c>
    </row>
    <row r="49" spans="2:16">
      <c r="B49" s="56">
        <v>2053</v>
      </c>
      <c r="C49" s="57">
        <v>0</v>
      </c>
      <c r="D49" s="54">
        <v>0</v>
      </c>
      <c r="E49" s="54">
        <v>0</v>
      </c>
      <c r="F49" s="54">
        <v>0</v>
      </c>
      <c r="G49" s="54">
        <v>20.543189074577317</v>
      </c>
      <c r="H49" s="54">
        <v>18.492949540267698</v>
      </c>
      <c r="I49" s="54">
        <v>39.036138614845015</v>
      </c>
      <c r="J49" s="54">
        <v>53.203274051396413</v>
      </c>
      <c r="K49" s="58">
        <v>42.146358755814269</v>
      </c>
      <c r="L49" s="57">
        <v>504.47394438993598</v>
      </c>
      <c r="M49" s="54">
        <v>79.316014558467074</v>
      </c>
      <c r="N49" s="54">
        <v>77.297980322297661</v>
      </c>
      <c r="O49" s="54">
        <v>188.56331906574559</v>
      </c>
      <c r="P49" s="58">
        <v>159.29663044342561</v>
      </c>
    </row>
    <row r="50" spans="2:16">
      <c r="B50" s="56">
        <v>2054</v>
      </c>
      <c r="C50" s="57">
        <v>0</v>
      </c>
      <c r="D50" s="54">
        <v>0</v>
      </c>
      <c r="E50" s="54">
        <v>0</v>
      </c>
      <c r="F50" s="54">
        <v>0</v>
      </c>
      <c r="G50" s="54">
        <v>17.630885507745376</v>
      </c>
      <c r="H50" s="54">
        <v>18.492949540267698</v>
      </c>
      <c r="I50" s="54">
        <v>36.123835048013078</v>
      </c>
      <c r="J50" s="54">
        <v>53.203274051396413</v>
      </c>
      <c r="K50" s="58">
        <v>41.841538357740369</v>
      </c>
      <c r="L50" s="57">
        <v>504.47394438993598</v>
      </c>
      <c r="M50" s="54">
        <v>79.316014558467074</v>
      </c>
      <c r="N50" s="54">
        <v>77.297980322297661</v>
      </c>
      <c r="O50" s="54">
        <v>188.56331906574559</v>
      </c>
      <c r="P50" s="58">
        <v>159.29663044342561</v>
      </c>
    </row>
    <row r="51" spans="2:16">
      <c r="B51" s="56">
        <v>2055</v>
      </c>
      <c r="C51" s="57">
        <v>0</v>
      </c>
      <c r="D51" s="54">
        <v>0</v>
      </c>
      <c r="E51" s="54">
        <v>0</v>
      </c>
      <c r="F51" s="54">
        <v>0</v>
      </c>
      <c r="G51" s="54">
        <v>0.87218793781259785</v>
      </c>
      <c r="H51" s="54">
        <v>19.177873597314655</v>
      </c>
      <c r="I51" s="54">
        <v>20.050061535127252</v>
      </c>
      <c r="J51" s="54">
        <v>53.203274051396413</v>
      </c>
      <c r="K51" s="58">
        <v>42.705214726863652</v>
      </c>
      <c r="L51" s="57">
        <v>504.47394438993598</v>
      </c>
      <c r="M51" s="54">
        <v>79.316014558467074</v>
      </c>
      <c r="N51" s="54">
        <v>77.297980322297661</v>
      </c>
      <c r="O51" s="54">
        <v>188.56331906574559</v>
      </c>
      <c r="P51" s="58">
        <v>159.29663044342561</v>
      </c>
    </row>
    <row r="52" spans="2:16">
      <c r="B52" s="56">
        <v>2056</v>
      </c>
      <c r="C52" s="57">
        <v>0</v>
      </c>
      <c r="D52" s="54">
        <v>0</v>
      </c>
      <c r="E52" s="54">
        <v>0</v>
      </c>
      <c r="F52" s="54">
        <v>0</v>
      </c>
      <c r="G52" s="54">
        <v>10.466255253751173</v>
      </c>
      <c r="H52" s="54">
        <v>0</v>
      </c>
      <c r="I52" s="54">
        <v>10.466255253751173</v>
      </c>
      <c r="J52" s="54">
        <v>53.203274051396413</v>
      </c>
      <c r="K52" s="58">
        <v>55.018078625265154</v>
      </c>
      <c r="L52" s="57">
        <v>504.47394438993598</v>
      </c>
      <c r="M52" s="54">
        <v>79.316014558467074</v>
      </c>
      <c r="N52" s="54">
        <v>77.297980322297661</v>
      </c>
      <c r="O52" s="54">
        <v>188.56331906574559</v>
      </c>
      <c r="P52" s="58">
        <v>159.29663044342561</v>
      </c>
    </row>
    <row r="53" spans="2:16">
      <c r="B53" s="56">
        <v>2057</v>
      </c>
      <c r="C53" s="57">
        <v>0</v>
      </c>
      <c r="D53" s="54">
        <v>0</v>
      </c>
      <c r="E53" s="54">
        <v>0</v>
      </c>
      <c r="F53" s="54">
        <v>0</v>
      </c>
      <c r="G53" s="54">
        <v>5.2331276268755866</v>
      </c>
      <c r="H53" s="54">
        <v>0</v>
      </c>
      <c r="I53" s="54">
        <v>5.2331276268755866</v>
      </c>
      <c r="J53" s="54">
        <v>53.203274051396413</v>
      </c>
      <c r="K53" s="58">
        <v>39.248853757270517</v>
      </c>
      <c r="L53" s="57">
        <v>504.47394438993598</v>
      </c>
      <c r="M53" s="54">
        <v>79.316014558467074</v>
      </c>
      <c r="N53" s="54">
        <v>77.297980322297661</v>
      </c>
      <c r="O53" s="54">
        <v>188.56331906574559</v>
      </c>
      <c r="P53" s="58">
        <v>159.29663044342561</v>
      </c>
    </row>
    <row r="54" spans="2:16">
      <c r="B54" s="56">
        <v>2058</v>
      </c>
      <c r="C54" s="57">
        <v>0</v>
      </c>
      <c r="D54" s="54">
        <v>0</v>
      </c>
      <c r="E54" s="54">
        <v>0</v>
      </c>
      <c r="F54" s="54">
        <v>0</v>
      </c>
      <c r="G54" s="54">
        <v>8.721879378125978</v>
      </c>
      <c r="H54" s="54">
        <v>0</v>
      </c>
      <c r="I54" s="54">
        <v>8.721879378125978</v>
      </c>
      <c r="J54" s="54">
        <v>53.203274051396413</v>
      </c>
      <c r="K54" s="58">
        <v>54.476598841712793</v>
      </c>
      <c r="L54" s="57">
        <v>504.47394438993598</v>
      </c>
      <c r="M54" s="54">
        <v>79.316014558467074</v>
      </c>
      <c r="N54" s="54">
        <v>77.297980322297661</v>
      </c>
      <c r="O54" s="54">
        <v>188.56331906574559</v>
      </c>
      <c r="P54" s="58">
        <v>159.29663044342561</v>
      </c>
    </row>
    <row r="55" spans="2:16">
      <c r="B55" s="56">
        <v>2059</v>
      </c>
      <c r="C55" s="57">
        <v>0</v>
      </c>
      <c r="D55" s="54">
        <v>0</v>
      </c>
      <c r="E55" s="54">
        <v>0</v>
      </c>
      <c r="F55" s="54">
        <v>0</v>
      </c>
      <c r="G55" s="54">
        <v>14.827194942814165</v>
      </c>
      <c r="H55" s="54">
        <v>0</v>
      </c>
      <c r="I55" s="54">
        <v>14.827194942814165</v>
      </c>
      <c r="J55" s="54">
        <v>53.203274051396413</v>
      </c>
      <c r="K55" s="58">
        <v>41.621748617260856</v>
      </c>
      <c r="L55" s="57">
        <v>504.47394438993598</v>
      </c>
      <c r="M55" s="54">
        <v>79.316014558467074</v>
      </c>
      <c r="N55" s="54">
        <v>77.297980322297661</v>
      </c>
      <c r="O55" s="54">
        <v>188.56331906574559</v>
      </c>
      <c r="P55" s="58">
        <v>159.29663044342561</v>
      </c>
    </row>
    <row r="56" spans="2:16">
      <c r="B56" s="56">
        <v>2060</v>
      </c>
      <c r="C56" s="57">
        <v>0</v>
      </c>
      <c r="D56" s="54">
        <v>0</v>
      </c>
      <c r="E56" s="54">
        <v>0</v>
      </c>
      <c r="F56" s="54">
        <v>0</v>
      </c>
      <c r="G56" s="54">
        <v>20.932510507502347</v>
      </c>
      <c r="H56" s="54">
        <v>0</v>
      </c>
      <c r="I56" s="54">
        <v>20.932510507502347</v>
      </c>
      <c r="J56" s="54">
        <v>53.203274051396413</v>
      </c>
      <c r="K56" s="58">
        <v>51.257774818729537</v>
      </c>
      <c r="L56" s="57">
        <v>504.47394438993598</v>
      </c>
      <c r="M56" s="54">
        <v>79.316014558467074</v>
      </c>
      <c r="N56" s="54">
        <v>77.297980322297661</v>
      </c>
      <c r="O56" s="54">
        <v>188.56331906574559</v>
      </c>
      <c r="P56" s="58">
        <v>159.29663044342561</v>
      </c>
    </row>
    <row r="57" spans="2:16">
      <c r="B57" s="56">
        <v>2061</v>
      </c>
      <c r="C57" s="57">
        <v>0</v>
      </c>
      <c r="D57" s="54">
        <v>0</v>
      </c>
      <c r="E57" s="54">
        <v>0</v>
      </c>
      <c r="F57" s="54">
        <v>0</v>
      </c>
      <c r="G57" s="54">
        <v>25.293450196565338</v>
      </c>
      <c r="H57" s="54">
        <v>0</v>
      </c>
      <c r="I57" s="54">
        <v>25.293450196565338</v>
      </c>
      <c r="J57" s="54">
        <v>53.203274051396413</v>
      </c>
      <c r="K57" s="58">
        <v>35.763934645290313</v>
      </c>
      <c r="L57" s="57">
        <v>504.47394438993598</v>
      </c>
      <c r="M57" s="54">
        <v>79.316014558467074</v>
      </c>
      <c r="N57" s="54">
        <v>77.297980322297661</v>
      </c>
      <c r="O57" s="54">
        <v>188.56331906574559</v>
      </c>
      <c r="P57" s="58">
        <v>159.29663044342561</v>
      </c>
    </row>
    <row r="58" spans="2:16">
      <c r="B58" s="56">
        <v>2062</v>
      </c>
      <c r="C58" s="57">
        <v>0</v>
      </c>
      <c r="D58" s="54">
        <v>0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53.203274051396413</v>
      </c>
      <c r="K58" s="58">
        <v>66.751614992168783</v>
      </c>
      <c r="L58" s="57">
        <v>504.47394438993598</v>
      </c>
      <c r="M58" s="54">
        <v>79.316014558467074</v>
      </c>
      <c r="N58" s="54">
        <v>77.297980322297661</v>
      </c>
      <c r="O58" s="54">
        <v>188.56331906574559</v>
      </c>
      <c r="P58" s="58">
        <v>159.29663044342561</v>
      </c>
    </row>
    <row r="59" spans="2:16">
      <c r="B59" s="56">
        <v>2063</v>
      </c>
      <c r="C59" s="57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53.203274051396413</v>
      </c>
      <c r="K59" s="58">
        <v>35.763934645290313</v>
      </c>
      <c r="L59" s="57">
        <v>504.47394438993598</v>
      </c>
      <c r="M59" s="54">
        <v>79.316014558467074</v>
      </c>
      <c r="N59" s="54">
        <v>77.297980322297661</v>
      </c>
      <c r="O59" s="54">
        <v>188.56331906574559</v>
      </c>
      <c r="P59" s="58">
        <v>159.29663044342561</v>
      </c>
    </row>
    <row r="60" spans="2:16">
      <c r="B60" s="56">
        <v>2064</v>
      </c>
      <c r="C60" s="57">
        <v>0</v>
      </c>
      <c r="D60" s="54">
        <v>0</v>
      </c>
      <c r="E60" s="54">
        <v>0</v>
      </c>
      <c r="F60" s="54">
        <v>0</v>
      </c>
      <c r="G60" s="54">
        <v>10.415243518914682</v>
      </c>
      <c r="H60" s="54">
        <v>2.0877096019096744</v>
      </c>
      <c r="I60" s="54">
        <v>12.502953120824357</v>
      </c>
      <c r="J60" s="54">
        <v>53.203274051396413</v>
      </c>
      <c r="K60" s="58">
        <v>66.751614992168783</v>
      </c>
      <c r="L60" s="57">
        <v>504.47394438993598</v>
      </c>
      <c r="M60" s="54">
        <v>79.316014558467074</v>
      </c>
      <c r="N60" s="54">
        <v>77.297980322297661</v>
      </c>
      <c r="O60" s="54">
        <v>188.56331906574559</v>
      </c>
      <c r="P60" s="58">
        <v>159.29663044342561</v>
      </c>
    </row>
    <row r="61" spans="2:16">
      <c r="B61" s="56">
        <v>2065</v>
      </c>
      <c r="C61" s="57">
        <v>0</v>
      </c>
      <c r="D61" s="54">
        <v>0</v>
      </c>
      <c r="E61" s="54">
        <v>0</v>
      </c>
      <c r="F61" s="54">
        <v>0</v>
      </c>
      <c r="G61" s="54">
        <v>8.6451277309041235</v>
      </c>
      <c r="H61" s="54">
        <v>4.1754192038193487</v>
      </c>
      <c r="I61" s="54">
        <v>12.820546934723472</v>
      </c>
      <c r="J61" s="54">
        <v>53.203274051396413</v>
      </c>
      <c r="K61" s="58">
        <v>38.659979537521941</v>
      </c>
      <c r="L61" s="57">
        <v>504.47394438993598</v>
      </c>
      <c r="M61" s="54">
        <v>79.316014558467074</v>
      </c>
      <c r="N61" s="54">
        <v>77.297980322297661</v>
      </c>
      <c r="O61" s="54">
        <v>188.56331906574559</v>
      </c>
      <c r="P61" s="58">
        <v>159.29663044342561</v>
      </c>
    </row>
    <row r="62" spans="2:16">
      <c r="B62" s="56">
        <v>2066</v>
      </c>
      <c r="C62" s="57">
        <v>0</v>
      </c>
      <c r="D62" s="54">
        <v>0</v>
      </c>
      <c r="E62" s="54">
        <v>0</v>
      </c>
      <c r="F62" s="54">
        <v>0</v>
      </c>
      <c r="G62" s="54">
        <v>1.0397436450582562</v>
      </c>
      <c r="H62" s="54">
        <v>12.526257611458044</v>
      </c>
      <c r="I62" s="54">
        <v>13.566001256516302</v>
      </c>
      <c r="J62" s="54">
        <v>53.203274051396413</v>
      </c>
      <c r="K62" s="58">
        <v>66.751614992168783</v>
      </c>
      <c r="L62" s="57">
        <v>504.47394438993598</v>
      </c>
      <c r="M62" s="54">
        <v>79.316014558467074</v>
      </c>
      <c r="N62" s="54">
        <v>77.297980322297661</v>
      </c>
      <c r="O62" s="54">
        <v>188.56331906574559</v>
      </c>
      <c r="P62" s="58">
        <v>159.29663044342561</v>
      </c>
    </row>
    <row r="63" spans="2:16">
      <c r="B63" s="56">
        <v>2067</v>
      </c>
      <c r="C63" s="57">
        <v>0</v>
      </c>
      <c r="D63" s="54">
        <v>0</v>
      </c>
      <c r="E63" s="54">
        <v>0</v>
      </c>
      <c r="F63" s="54">
        <v>0</v>
      </c>
      <c r="G63" s="54">
        <v>9.0143248167671892</v>
      </c>
      <c r="H63" s="54">
        <v>18.789386417187067</v>
      </c>
      <c r="I63" s="54">
        <v>27.803711233954257</v>
      </c>
      <c r="J63" s="54">
        <v>53.203274051396413</v>
      </c>
      <c r="K63" s="58">
        <v>35.763934645290313</v>
      </c>
      <c r="L63" s="57">
        <v>504.47394438993598</v>
      </c>
      <c r="M63" s="54">
        <v>79.316014558467074</v>
      </c>
      <c r="N63" s="54">
        <v>77.297980322297661</v>
      </c>
      <c r="O63" s="54">
        <v>188.56331906574559</v>
      </c>
      <c r="P63" s="58">
        <v>159.29663044342561</v>
      </c>
    </row>
    <row r="64" spans="2:16">
      <c r="B64" s="56">
        <v>2068</v>
      </c>
      <c r="C64" s="57">
        <v>0</v>
      </c>
      <c r="D64" s="54">
        <v>0</v>
      </c>
      <c r="E64" s="54">
        <v>0</v>
      </c>
      <c r="F64" s="54">
        <v>0</v>
      </c>
      <c r="G64" s="54">
        <v>19.280375140754096</v>
      </c>
      <c r="H64" s="54">
        <v>56.368159251561202</v>
      </c>
      <c r="I64" s="54">
        <v>75.648534392315298</v>
      </c>
      <c r="J64" s="54">
        <v>53.203274051396413</v>
      </c>
      <c r="K64" s="58">
        <v>66.751614992168783</v>
      </c>
      <c r="L64" s="57">
        <v>504.47394438993598</v>
      </c>
      <c r="M64" s="54">
        <v>79.316014558467074</v>
      </c>
      <c r="N64" s="54">
        <v>77.297980322297661</v>
      </c>
      <c r="O64" s="54">
        <v>188.56331906574559</v>
      </c>
      <c r="P64" s="58">
        <v>159.29663044342561</v>
      </c>
    </row>
    <row r="65" spans="2:16">
      <c r="B65" s="56">
        <v>2069</v>
      </c>
      <c r="C65" s="57">
        <v>0</v>
      </c>
      <c r="D65" s="54">
        <v>0</v>
      </c>
      <c r="E65" s="54">
        <v>78.303415512146486</v>
      </c>
      <c r="F65" s="54">
        <v>0</v>
      </c>
      <c r="G65" s="54">
        <v>33.080622142228471</v>
      </c>
      <c r="H65" s="54">
        <v>56.368159251561202</v>
      </c>
      <c r="I65" s="54">
        <v>167.75219690593616</v>
      </c>
      <c r="J65" s="54">
        <v>53.203274051396413</v>
      </c>
      <c r="K65" s="58">
        <v>38.659979537521941</v>
      </c>
      <c r="L65" s="57">
        <v>504.47394438993598</v>
      </c>
      <c r="M65" s="54">
        <v>79.316014558467074</v>
      </c>
      <c r="N65" s="54">
        <v>77.297980322297661</v>
      </c>
      <c r="O65" s="54">
        <v>188.56331906574559</v>
      </c>
      <c r="P65" s="58">
        <v>159.29663044342561</v>
      </c>
    </row>
    <row r="66" spans="2:16">
      <c r="B66" s="56">
        <v>2070</v>
      </c>
      <c r="C66" s="57">
        <v>0</v>
      </c>
      <c r="D66" s="54">
        <v>0</v>
      </c>
      <c r="E66" s="54">
        <v>106.94439557062776</v>
      </c>
      <c r="F66" s="54">
        <v>0</v>
      </c>
      <c r="G66" s="54">
        <v>2.6674306992507679</v>
      </c>
      <c r="H66" s="54">
        <v>58.455868853470882</v>
      </c>
      <c r="I66" s="54">
        <v>168.06769512334941</v>
      </c>
      <c r="J66" s="54">
        <v>53.203274051396413</v>
      </c>
      <c r="K66" s="58">
        <v>52.995401754068531</v>
      </c>
      <c r="L66" s="57">
        <v>504.47394438993598</v>
      </c>
      <c r="M66" s="54">
        <v>79.316014558467074</v>
      </c>
      <c r="N66" s="54">
        <v>77.297980322297661</v>
      </c>
      <c r="O66" s="54">
        <v>188.56331906574559</v>
      </c>
      <c r="P66" s="58">
        <v>159.29663044342561</v>
      </c>
    </row>
    <row r="67" spans="2:16">
      <c r="B67" s="56">
        <v>2071</v>
      </c>
      <c r="C67" s="57">
        <v>0</v>
      </c>
      <c r="D67" s="54">
        <v>0</v>
      </c>
      <c r="E67" s="54">
        <v>16.223263026185791</v>
      </c>
      <c r="F67" s="54">
        <v>0</v>
      </c>
      <c r="G67" s="54">
        <v>32.43778951681545</v>
      </c>
      <c r="H67" s="54">
        <v>0</v>
      </c>
      <c r="I67" s="54">
        <v>48.66105254300124</v>
      </c>
      <c r="J67" s="54">
        <v>53.203274051396413</v>
      </c>
      <c r="K67" s="58">
        <v>37.501561580629293</v>
      </c>
      <c r="L67" s="57">
        <v>504.47394438993598</v>
      </c>
      <c r="M67" s="54">
        <v>79.316014558467074</v>
      </c>
      <c r="N67" s="54">
        <v>77.297980322297661</v>
      </c>
      <c r="O67" s="54">
        <v>188.56331906574559</v>
      </c>
      <c r="P67" s="58">
        <v>159.29663044342561</v>
      </c>
    </row>
    <row r="68" spans="2:16">
      <c r="B68" s="56">
        <v>2072</v>
      </c>
      <c r="C68" s="57">
        <v>0</v>
      </c>
      <c r="D68" s="54">
        <v>0</v>
      </c>
      <c r="E68" s="54">
        <v>79.483849288918989</v>
      </c>
      <c r="F68" s="54">
        <v>0</v>
      </c>
      <c r="G68" s="54">
        <v>17.022461106949851</v>
      </c>
      <c r="H68" s="54">
        <v>0</v>
      </c>
      <c r="I68" s="54">
        <v>96.506310395868837</v>
      </c>
      <c r="J68" s="54">
        <v>53.203274051396413</v>
      </c>
      <c r="K68" s="58">
        <v>52.995401754068531</v>
      </c>
      <c r="L68" s="57">
        <v>504.47394438993598</v>
      </c>
      <c r="M68" s="54">
        <v>79.316014558467074</v>
      </c>
      <c r="N68" s="54">
        <v>77.297980322297661</v>
      </c>
      <c r="O68" s="54">
        <v>188.56331906574559</v>
      </c>
      <c r="P68" s="58">
        <v>159.29663044342561</v>
      </c>
    </row>
    <row r="69" spans="2:16">
      <c r="B69" s="56">
        <v>2073</v>
      </c>
      <c r="C69" s="57">
        <v>0</v>
      </c>
      <c r="D69" s="54">
        <v>0</v>
      </c>
      <c r="E69" s="54">
        <v>108.55659570190437</v>
      </c>
      <c r="F69" s="54">
        <v>0</v>
      </c>
      <c r="G69" s="54">
        <v>28.727908995552966</v>
      </c>
      <c r="H69" s="54">
        <v>0</v>
      </c>
      <c r="I69" s="54">
        <v>137.28450469745735</v>
      </c>
      <c r="J69" s="54">
        <v>53.203274051396413</v>
      </c>
      <c r="K69" s="58">
        <v>36.632748112959796</v>
      </c>
      <c r="L69" s="57">
        <v>504.47394438993598</v>
      </c>
      <c r="M69" s="54">
        <v>79.316014558467074</v>
      </c>
      <c r="N69" s="54">
        <v>77.297980322297661</v>
      </c>
      <c r="O69" s="54">
        <v>188.56331906574559</v>
      </c>
      <c r="P69" s="58">
        <v>159.29663044342561</v>
      </c>
    </row>
    <row r="70" spans="2:16">
      <c r="B70" s="56">
        <v>2074</v>
      </c>
      <c r="C70" s="57">
        <v>0</v>
      </c>
      <c r="D70" s="54">
        <v>0</v>
      </c>
      <c r="E70" s="54">
        <v>96.748505622253788</v>
      </c>
      <c r="F70" s="54">
        <v>0</v>
      </c>
      <c r="G70" s="54">
        <v>50.016007331881291</v>
      </c>
      <c r="H70" s="54">
        <v>0</v>
      </c>
      <c r="I70" s="54">
        <v>146.76451295413509</v>
      </c>
      <c r="J70" s="54">
        <v>53.203274051396413</v>
      </c>
      <c r="K70" s="58">
        <v>51.257774818729537</v>
      </c>
      <c r="L70" s="57">
        <v>504.47394438993598</v>
      </c>
      <c r="M70" s="54">
        <v>79.316014558467074</v>
      </c>
      <c r="N70" s="54">
        <v>77.297980322297661</v>
      </c>
      <c r="O70" s="54">
        <v>188.56331906574559</v>
      </c>
      <c r="P70" s="58">
        <v>159.29663044342561</v>
      </c>
    </row>
    <row r="71" spans="2:16">
      <c r="B71" s="56">
        <v>2075</v>
      </c>
      <c r="C71" s="57">
        <v>0</v>
      </c>
      <c r="D71" s="54">
        <v>0</v>
      </c>
      <c r="E71" s="54">
        <v>109.64487557381591</v>
      </c>
      <c r="F71" s="54">
        <v>0</v>
      </c>
      <c r="G71" s="54">
        <v>75.22649754511734</v>
      </c>
      <c r="H71" s="54">
        <v>0</v>
      </c>
      <c r="I71" s="54">
        <v>184.87137311893326</v>
      </c>
      <c r="J71" s="54">
        <v>53.203274051396413</v>
      </c>
      <c r="K71" s="58">
        <v>38.659979537521941</v>
      </c>
      <c r="L71" s="57">
        <v>504.47394438993598</v>
      </c>
      <c r="M71" s="54">
        <v>79.316014558467074</v>
      </c>
      <c r="N71" s="54">
        <v>77.297980322297661</v>
      </c>
      <c r="O71" s="54">
        <v>188.56331906574559</v>
      </c>
      <c r="P71" s="58">
        <v>159.29663044342561</v>
      </c>
    </row>
    <row r="72" spans="2:16">
      <c r="B72" s="56">
        <v>2076</v>
      </c>
      <c r="C72" s="57">
        <v>0</v>
      </c>
      <c r="D72" s="54">
        <v>0</v>
      </c>
      <c r="E72" s="54">
        <v>16.632920747424144</v>
      </c>
      <c r="F72" s="54">
        <v>0</v>
      </c>
      <c r="G72" s="54">
        <v>77.096691666027667</v>
      </c>
      <c r="H72" s="54">
        <v>0</v>
      </c>
      <c r="I72" s="54">
        <v>93.729612413451804</v>
      </c>
      <c r="J72" s="54">
        <v>53.203274051396413</v>
      </c>
      <c r="K72" s="58">
        <v>52.995401754068531</v>
      </c>
      <c r="L72" s="57">
        <v>504.47394438993598</v>
      </c>
      <c r="M72" s="54">
        <v>79.316014558467074</v>
      </c>
      <c r="N72" s="54">
        <v>77.297980322297661</v>
      </c>
      <c r="O72" s="54">
        <v>188.56331906574559</v>
      </c>
      <c r="P72" s="58">
        <v>159.29663044342561</v>
      </c>
    </row>
    <row r="73" spans="2:16">
      <c r="B73" s="56">
        <v>2077</v>
      </c>
      <c r="C73" s="57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53.203274051396413</v>
      </c>
      <c r="K73" s="58">
        <v>37.501561580629293</v>
      </c>
      <c r="L73" s="57">
        <v>504.47394438993598</v>
      </c>
      <c r="M73" s="54">
        <v>79.316014558467074</v>
      </c>
      <c r="N73" s="54">
        <v>77.297980322297661</v>
      </c>
      <c r="O73" s="54">
        <v>188.56331906574559</v>
      </c>
      <c r="P73" s="58">
        <v>159.29663044342561</v>
      </c>
    </row>
    <row r="74" spans="2:16">
      <c r="B74" s="56">
        <v>2078</v>
      </c>
      <c r="C74" s="57">
        <v>0</v>
      </c>
      <c r="D74" s="54">
        <v>0</v>
      </c>
      <c r="E74" s="54">
        <v>0</v>
      </c>
      <c r="F74" s="54">
        <v>0</v>
      </c>
      <c r="G74" s="54">
        <v>9.2794960211372324</v>
      </c>
      <c r="H74" s="54">
        <v>0</v>
      </c>
      <c r="I74" s="54">
        <v>9.2794960211372324</v>
      </c>
      <c r="J74" s="54">
        <v>53.203274051396413</v>
      </c>
      <c r="K74" s="58">
        <v>52.995401754068531</v>
      </c>
      <c r="L74" s="57">
        <v>504.47394438993598</v>
      </c>
      <c r="M74" s="54">
        <v>79.316014558467074</v>
      </c>
      <c r="N74" s="54">
        <v>77.297980322297661</v>
      </c>
      <c r="O74" s="54">
        <v>188.56331906574559</v>
      </c>
      <c r="P74" s="58">
        <v>159.29663044342561</v>
      </c>
    </row>
    <row r="75" spans="2:16">
      <c r="B75" s="56">
        <v>2079</v>
      </c>
      <c r="C75" s="57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53.203274051396413</v>
      </c>
      <c r="K75" s="58">
        <v>40.397606472860936</v>
      </c>
      <c r="L75" s="57">
        <v>504.47394438993598</v>
      </c>
      <c r="M75" s="54">
        <v>79.316014558467074</v>
      </c>
      <c r="N75" s="54">
        <v>77.297980322297661</v>
      </c>
      <c r="O75" s="54">
        <v>188.56331906574559</v>
      </c>
      <c r="P75" s="58">
        <v>159.29663044342561</v>
      </c>
    </row>
    <row r="76" spans="2:16">
      <c r="B76" s="56">
        <v>2080</v>
      </c>
      <c r="C76" s="57">
        <v>0</v>
      </c>
      <c r="D76" s="54">
        <v>0</v>
      </c>
      <c r="E76" s="54">
        <v>0</v>
      </c>
      <c r="F76" s="54">
        <v>0</v>
      </c>
      <c r="G76" s="54">
        <v>54.807075296820415</v>
      </c>
      <c r="H76" s="54">
        <v>0</v>
      </c>
      <c r="I76" s="54">
        <v>54.807075296820415</v>
      </c>
      <c r="J76" s="54">
        <v>53.203274051396413</v>
      </c>
      <c r="K76" s="58">
        <v>52.995401754068531</v>
      </c>
      <c r="L76" s="57">
        <v>504.47394438993598</v>
      </c>
      <c r="M76" s="54">
        <v>79.316014558467074</v>
      </c>
      <c r="N76" s="54">
        <v>77.297980322297661</v>
      </c>
      <c r="O76" s="54">
        <v>188.56331906574559</v>
      </c>
      <c r="P76" s="58">
        <v>159.29663044342561</v>
      </c>
    </row>
    <row r="77" spans="2:16">
      <c r="B77" s="56">
        <v>2081</v>
      </c>
      <c r="C77" s="57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53.203274051396413</v>
      </c>
      <c r="K77" s="58">
        <v>35.763934645290313</v>
      </c>
      <c r="L77" s="57">
        <v>504.47394438993598</v>
      </c>
      <c r="M77" s="54">
        <v>79.316014558467074</v>
      </c>
      <c r="N77" s="54">
        <v>77.297980322297661</v>
      </c>
      <c r="O77" s="54">
        <v>188.56331906574559</v>
      </c>
      <c r="P77" s="58">
        <v>159.29663044342561</v>
      </c>
    </row>
    <row r="78" spans="2:16">
      <c r="B78" s="56">
        <v>2082</v>
      </c>
      <c r="C78" s="57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53.203274051396413</v>
      </c>
      <c r="K78" s="58">
        <v>35.763934645290313</v>
      </c>
      <c r="L78" s="57">
        <v>504.47394438993598</v>
      </c>
      <c r="M78" s="54">
        <v>79.316014558467074</v>
      </c>
      <c r="N78" s="54">
        <v>77.297980322297661</v>
      </c>
      <c r="O78" s="54">
        <v>188.56331906574559</v>
      </c>
      <c r="P78" s="58">
        <v>159.29663044342561</v>
      </c>
    </row>
    <row r="79" spans="2:16">
      <c r="B79" s="56">
        <v>2083</v>
      </c>
      <c r="C79" s="57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53.203274051396413</v>
      </c>
      <c r="K79" s="58">
        <v>35.763934645290313</v>
      </c>
      <c r="L79" s="57">
        <v>504.47394438993598</v>
      </c>
      <c r="M79" s="54">
        <v>79.316014558467074</v>
      </c>
      <c r="N79" s="54">
        <v>77.297980322297661</v>
      </c>
      <c r="O79" s="54">
        <v>188.56331906574559</v>
      </c>
      <c r="P79" s="58">
        <v>159.29663044342561</v>
      </c>
    </row>
    <row r="80" spans="2:16">
      <c r="B80" s="56">
        <v>2084</v>
      </c>
      <c r="C80" s="57">
        <v>0</v>
      </c>
      <c r="D80" s="54">
        <v>0</v>
      </c>
      <c r="E80" s="54">
        <v>0</v>
      </c>
      <c r="F80" s="54">
        <v>0</v>
      </c>
      <c r="G80" s="54">
        <v>10.591877365321189</v>
      </c>
      <c r="H80" s="54">
        <v>0.68492405704695192</v>
      </c>
      <c r="I80" s="54">
        <v>11.276801422368141</v>
      </c>
      <c r="J80" s="54">
        <v>53.203274051396413</v>
      </c>
      <c r="K80" s="58">
        <v>35.763934645290313</v>
      </c>
      <c r="L80" s="57">
        <v>504.47394438993598</v>
      </c>
      <c r="M80" s="54">
        <v>79.316014558467074</v>
      </c>
      <c r="N80" s="54">
        <v>77.297980322297661</v>
      </c>
      <c r="O80" s="54">
        <v>188.56331906574559</v>
      </c>
      <c r="P80" s="58">
        <v>159.29663044342561</v>
      </c>
    </row>
    <row r="81" spans="1:16">
      <c r="B81" s="56">
        <v>2085</v>
      </c>
      <c r="C81" s="57">
        <v>0</v>
      </c>
      <c r="D81" s="54">
        <v>0</v>
      </c>
      <c r="E81" s="54">
        <v>0</v>
      </c>
      <c r="F81" s="54">
        <v>0</v>
      </c>
      <c r="G81" s="54">
        <v>10.2730893139393</v>
      </c>
      <c r="H81" s="54">
        <v>1.3698481140939038</v>
      </c>
      <c r="I81" s="54">
        <v>11.642937428033203</v>
      </c>
      <c r="J81" s="54">
        <v>53.203274051396413</v>
      </c>
      <c r="K81" s="58">
        <v>38.659979537521941</v>
      </c>
      <c r="L81" s="57">
        <v>504.47394438993598</v>
      </c>
      <c r="M81" s="54">
        <v>79.316014558467074</v>
      </c>
      <c r="N81" s="54">
        <v>77.297980322297661</v>
      </c>
      <c r="O81" s="54">
        <v>188.56331906574559</v>
      </c>
      <c r="P81" s="58">
        <v>159.29663044342561</v>
      </c>
    </row>
    <row r="82" spans="1:16">
      <c r="B82" s="56">
        <v>2086</v>
      </c>
      <c r="C82" s="57">
        <v>0</v>
      </c>
      <c r="D82" s="54">
        <v>0</v>
      </c>
      <c r="E82" s="54">
        <v>0</v>
      </c>
      <c r="F82" s="54">
        <v>0</v>
      </c>
      <c r="G82" s="54">
        <v>24.849056778775477</v>
      </c>
      <c r="H82" s="54">
        <v>4.1095443422817111</v>
      </c>
      <c r="I82" s="54">
        <v>28.958601121057189</v>
      </c>
      <c r="J82" s="54">
        <v>53.203274051396413</v>
      </c>
      <c r="K82" s="58">
        <v>35.763934645290313</v>
      </c>
      <c r="L82" s="57">
        <v>504.47394438993598</v>
      </c>
      <c r="M82" s="54">
        <v>79.316014558467074</v>
      </c>
      <c r="N82" s="54">
        <v>77.297980322297661</v>
      </c>
      <c r="O82" s="54">
        <v>188.56331906574559</v>
      </c>
      <c r="P82" s="58">
        <v>159.29663044342561</v>
      </c>
    </row>
    <row r="83" spans="1:16">
      <c r="B83" s="56">
        <v>2087</v>
      </c>
      <c r="C83" s="57">
        <v>0</v>
      </c>
      <c r="D83" s="54">
        <v>0</v>
      </c>
      <c r="E83" s="54">
        <v>0</v>
      </c>
      <c r="F83" s="54">
        <v>0</v>
      </c>
      <c r="G83" s="54">
        <v>28.868285118867352</v>
      </c>
      <c r="H83" s="54">
        <v>6.1643165134225661</v>
      </c>
      <c r="I83" s="54">
        <v>35.032601632289918</v>
      </c>
      <c r="J83" s="54">
        <v>53.203274051396413</v>
      </c>
      <c r="K83" s="58">
        <v>35.763934645290313</v>
      </c>
      <c r="L83" s="57">
        <v>504.47394438993598</v>
      </c>
      <c r="M83" s="54">
        <v>79.316014558467074</v>
      </c>
      <c r="N83" s="54">
        <v>77.297980322297661</v>
      </c>
      <c r="O83" s="54">
        <v>188.56331906574559</v>
      </c>
      <c r="P83" s="58">
        <v>159.29663044342561</v>
      </c>
    </row>
    <row r="84" spans="1:16">
      <c r="B84" s="56">
        <v>2088</v>
      </c>
      <c r="C84" s="57">
        <v>0</v>
      </c>
      <c r="D84" s="54">
        <v>0</v>
      </c>
      <c r="E84" s="54">
        <v>0</v>
      </c>
      <c r="F84" s="54">
        <v>0</v>
      </c>
      <c r="G84" s="54">
        <v>20.543189074577317</v>
      </c>
      <c r="H84" s="54">
        <v>18.492949540267698</v>
      </c>
      <c r="I84" s="54">
        <v>39.036138614845015</v>
      </c>
      <c r="J84" s="54">
        <v>53.203274051396413</v>
      </c>
      <c r="K84" s="58">
        <v>35.763934645290313</v>
      </c>
      <c r="L84" s="57">
        <v>504.47394438993598</v>
      </c>
      <c r="M84" s="54">
        <v>79.316014558467074</v>
      </c>
      <c r="N84" s="54">
        <v>77.297980322297661</v>
      </c>
      <c r="O84" s="54">
        <v>188.56331906574559</v>
      </c>
      <c r="P84" s="58">
        <v>159.29663044342561</v>
      </c>
    </row>
    <row r="85" spans="1:16">
      <c r="B85" s="56">
        <v>2089</v>
      </c>
      <c r="C85" s="57">
        <v>0</v>
      </c>
      <c r="D85" s="54">
        <v>0</v>
      </c>
      <c r="E85" s="54">
        <v>0</v>
      </c>
      <c r="F85" s="54">
        <v>0</v>
      </c>
      <c r="G85" s="54">
        <v>16.758697569932778</v>
      </c>
      <c r="H85" s="54">
        <v>18.492949540267698</v>
      </c>
      <c r="I85" s="54">
        <v>35.25164711020048</v>
      </c>
      <c r="J85" s="54">
        <v>53.203274051396413</v>
      </c>
      <c r="K85" s="58">
        <v>38.659979537521941</v>
      </c>
      <c r="L85" s="57">
        <v>504.47394438993598</v>
      </c>
      <c r="M85" s="54">
        <v>79.316014558467074</v>
      </c>
      <c r="N85" s="54">
        <v>77.297980322297661</v>
      </c>
      <c r="O85" s="54">
        <v>188.56331906574559</v>
      </c>
      <c r="P85" s="58">
        <v>159.29663044342561</v>
      </c>
    </row>
    <row r="86" spans="1:16">
      <c r="B86" s="60">
        <v>2090</v>
      </c>
      <c r="C86" s="61">
        <v>0</v>
      </c>
      <c r="D86" s="62">
        <v>0</v>
      </c>
      <c r="E86" s="54">
        <v>0</v>
      </c>
      <c r="F86" s="62">
        <v>0</v>
      </c>
      <c r="G86" s="62">
        <v>0</v>
      </c>
      <c r="H86" s="62">
        <v>19.177873597314655</v>
      </c>
      <c r="I86" s="62">
        <v>19.177873597314655</v>
      </c>
      <c r="J86" s="54">
        <v>53.203274051396413</v>
      </c>
      <c r="K86" s="58">
        <v>38.659979537521941</v>
      </c>
      <c r="L86" s="61">
        <v>504.47394438993598</v>
      </c>
      <c r="M86" s="62">
        <v>79.316014558467074</v>
      </c>
      <c r="N86" s="62">
        <v>77.297980322297661</v>
      </c>
      <c r="O86" s="62">
        <v>188.56331906574559</v>
      </c>
      <c r="P86" s="63">
        <v>159.29663044342561</v>
      </c>
    </row>
    <row r="87" spans="1:16" ht="15.75" thickBot="1">
      <c r="B87" s="64" t="s">
        <v>60</v>
      </c>
      <c r="C87" s="65">
        <v>2.3126577620325013</v>
      </c>
      <c r="D87" s="66">
        <v>0</v>
      </c>
      <c r="E87" s="66">
        <v>6.5385247319100452</v>
      </c>
      <c r="F87" s="66">
        <v>0</v>
      </c>
      <c r="G87" s="66">
        <v>10.298859200566065</v>
      </c>
      <c r="H87" s="66">
        <v>4.7842437687546244</v>
      </c>
      <c r="I87" s="66">
        <v>23.934285463263237</v>
      </c>
      <c r="J87" s="66">
        <v>0</v>
      </c>
      <c r="K87" s="67">
        <v>0</v>
      </c>
      <c r="L87" s="65">
        <v>0</v>
      </c>
      <c r="M87" s="66">
        <v>0</v>
      </c>
      <c r="N87" s="66">
        <v>0</v>
      </c>
      <c r="O87" s="66">
        <v>0</v>
      </c>
      <c r="P87" s="67">
        <v>0</v>
      </c>
    </row>
    <row r="88" spans="1:16" ht="7.5" customHeight="1" thickBot="1">
      <c r="B88" s="29"/>
      <c r="C88" s="32"/>
      <c r="D88" s="35"/>
      <c r="E88" s="68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2"/>
    </row>
    <row r="89" spans="1:16" ht="15.75" thickBot="1">
      <c r="A89" s="69"/>
      <c r="B89" s="70" t="s">
        <v>61</v>
      </c>
      <c r="C89" s="71">
        <v>4000.1373513636559</v>
      </c>
      <c r="D89" s="72">
        <v>2857.0484603889877</v>
      </c>
      <c r="E89" s="72">
        <v>193.35101713864805</v>
      </c>
      <c r="F89" s="72">
        <v>0</v>
      </c>
      <c r="G89" s="72">
        <v>449.81019460326661</v>
      </c>
      <c r="H89" s="72">
        <v>337.17028125122567</v>
      </c>
      <c r="I89" s="72">
        <v>7837.5173047457847</v>
      </c>
      <c r="J89" s="72">
        <v>779.58609333548668</v>
      </c>
      <c r="K89" s="39">
        <v>651.85453614516177</v>
      </c>
      <c r="L89" s="71">
        <v>11808.347202524708</v>
      </c>
      <c r="M89" s="72">
        <v>1938.9751412836511</v>
      </c>
      <c r="N89" s="72">
        <v>705.3750187775305</v>
      </c>
      <c r="O89" s="72">
        <v>2816.4529773758345</v>
      </c>
      <c r="P89" s="39">
        <v>6347.544065087699</v>
      </c>
    </row>
    <row r="90" spans="1:16" ht="15.75" thickBot="1"/>
    <row r="91" spans="1:16" ht="15.75" thickBot="1">
      <c r="N91" s="24" t="s">
        <v>62</v>
      </c>
      <c r="P91" s="73">
        <v>-2921.4138691387343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Normal="100" workbookViewId="0">
      <selection activeCell="B37" sqref="B37"/>
    </sheetView>
  </sheetViews>
  <sheetFormatPr defaultColWidth="8.85546875" defaultRowHeight="15"/>
  <cols>
    <col min="1" max="1" width="13.42578125" style="24" customWidth="1"/>
    <col min="2" max="2" width="13.140625" style="24" customWidth="1"/>
    <col min="3" max="3" width="14.140625" style="24" customWidth="1"/>
    <col min="4" max="14" width="9.7109375" style="24" customWidth="1"/>
    <col min="15" max="15" width="11.42578125" style="24" customWidth="1"/>
    <col min="16" max="16" width="9.7109375" style="24" customWidth="1"/>
    <col min="17" max="256" width="8.85546875" style="24"/>
    <col min="257" max="257" width="13.42578125" style="24" customWidth="1"/>
    <col min="258" max="258" width="13.140625" style="24" customWidth="1"/>
    <col min="259" max="259" width="14.140625" style="24" customWidth="1"/>
    <col min="260" max="270" width="9.7109375" style="24" customWidth="1"/>
    <col min="271" max="271" width="11.42578125" style="24" customWidth="1"/>
    <col min="272" max="272" width="9.7109375" style="24" customWidth="1"/>
    <col min="273" max="512" width="8.85546875" style="24"/>
    <col min="513" max="513" width="13.42578125" style="24" customWidth="1"/>
    <col min="514" max="514" width="13.140625" style="24" customWidth="1"/>
    <col min="515" max="515" width="14.140625" style="24" customWidth="1"/>
    <col min="516" max="526" width="9.7109375" style="24" customWidth="1"/>
    <col min="527" max="527" width="11.42578125" style="24" customWidth="1"/>
    <col min="528" max="528" width="9.7109375" style="24" customWidth="1"/>
    <col min="529" max="768" width="8.85546875" style="24"/>
    <col min="769" max="769" width="13.42578125" style="24" customWidth="1"/>
    <col min="770" max="770" width="13.140625" style="24" customWidth="1"/>
    <col min="771" max="771" width="14.140625" style="24" customWidth="1"/>
    <col min="772" max="782" width="9.7109375" style="24" customWidth="1"/>
    <col min="783" max="783" width="11.42578125" style="24" customWidth="1"/>
    <col min="784" max="784" width="9.7109375" style="24" customWidth="1"/>
    <col min="785" max="1024" width="8.85546875" style="24"/>
    <col min="1025" max="1025" width="13.42578125" style="24" customWidth="1"/>
    <col min="1026" max="1026" width="13.140625" style="24" customWidth="1"/>
    <col min="1027" max="1027" width="14.140625" style="24" customWidth="1"/>
    <col min="1028" max="1038" width="9.7109375" style="24" customWidth="1"/>
    <col min="1039" max="1039" width="11.42578125" style="24" customWidth="1"/>
    <col min="1040" max="1040" width="9.7109375" style="24" customWidth="1"/>
    <col min="1041" max="1280" width="8.85546875" style="24"/>
    <col min="1281" max="1281" width="13.42578125" style="24" customWidth="1"/>
    <col min="1282" max="1282" width="13.140625" style="24" customWidth="1"/>
    <col min="1283" max="1283" width="14.140625" style="24" customWidth="1"/>
    <col min="1284" max="1294" width="9.7109375" style="24" customWidth="1"/>
    <col min="1295" max="1295" width="11.42578125" style="24" customWidth="1"/>
    <col min="1296" max="1296" width="9.7109375" style="24" customWidth="1"/>
    <col min="1297" max="1536" width="8.85546875" style="24"/>
    <col min="1537" max="1537" width="13.42578125" style="24" customWidth="1"/>
    <col min="1538" max="1538" width="13.140625" style="24" customWidth="1"/>
    <col min="1539" max="1539" width="14.140625" style="24" customWidth="1"/>
    <col min="1540" max="1550" width="9.7109375" style="24" customWidth="1"/>
    <col min="1551" max="1551" width="11.42578125" style="24" customWidth="1"/>
    <col min="1552" max="1552" width="9.7109375" style="24" customWidth="1"/>
    <col min="1553" max="1792" width="8.85546875" style="24"/>
    <col min="1793" max="1793" width="13.42578125" style="24" customWidth="1"/>
    <col min="1794" max="1794" width="13.140625" style="24" customWidth="1"/>
    <col min="1795" max="1795" width="14.140625" style="24" customWidth="1"/>
    <col min="1796" max="1806" width="9.7109375" style="24" customWidth="1"/>
    <col min="1807" max="1807" width="11.42578125" style="24" customWidth="1"/>
    <col min="1808" max="1808" width="9.7109375" style="24" customWidth="1"/>
    <col min="1809" max="2048" width="8.85546875" style="24"/>
    <col min="2049" max="2049" width="13.42578125" style="24" customWidth="1"/>
    <col min="2050" max="2050" width="13.140625" style="24" customWidth="1"/>
    <col min="2051" max="2051" width="14.140625" style="24" customWidth="1"/>
    <col min="2052" max="2062" width="9.7109375" style="24" customWidth="1"/>
    <col min="2063" max="2063" width="11.42578125" style="24" customWidth="1"/>
    <col min="2064" max="2064" width="9.7109375" style="24" customWidth="1"/>
    <col min="2065" max="2304" width="8.85546875" style="24"/>
    <col min="2305" max="2305" width="13.42578125" style="24" customWidth="1"/>
    <col min="2306" max="2306" width="13.140625" style="24" customWidth="1"/>
    <col min="2307" max="2307" width="14.140625" style="24" customWidth="1"/>
    <col min="2308" max="2318" width="9.7109375" style="24" customWidth="1"/>
    <col min="2319" max="2319" width="11.42578125" style="24" customWidth="1"/>
    <col min="2320" max="2320" width="9.7109375" style="24" customWidth="1"/>
    <col min="2321" max="2560" width="8.85546875" style="24"/>
    <col min="2561" max="2561" width="13.42578125" style="24" customWidth="1"/>
    <col min="2562" max="2562" width="13.140625" style="24" customWidth="1"/>
    <col min="2563" max="2563" width="14.140625" style="24" customWidth="1"/>
    <col min="2564" max="2574" width="9.7109375" style="24" customWidth="1"/>
    <col min="2575" max="2575" width="11.42578125" style="24" customWidth="1"/>
    <col min="2576" max="2576" width="9.7109375" style="24" customWidth="1"/>
    <col min="2577" max="2816" width="8.85546875" style="24"/>
    <col min="2817" max="2817" width="13.42578125" style="24" customWidth="1"/>
    <col min="2818" max="2818" width="13.140625" style="24" customWidth="1"/>
    <col min="2819" max="2819" width="14.140625" style="24" customWidth="1"/>
    <col min="2820" max="2830" width="9.7109375" style="24" customWidth="1"/>
    <col min="2831" max="2831" width="11.42578125" style="24" customWidth="1"/>
    <col min="2832" max="2832" width="9.7109375" style="24" customWidth="1"/>
    <col min="2833" max="3072" width="8.85546875" style="24"/>
    <col min="3073" max="3073" width="13.42578125" style="24" customWidth="1"/>
    <col min="3074" max="3074" width="13.140625" style="24" customWidth="1"/>
    <col min="3075" max="3075" width="14.140625" style="24" customWidth="1"/>
    <col min="3076" max="3086" width="9.7109375" style="24" customWidth="1"/>
    <col min="3087" max="3087" width="11.42578125" style="24" customWidth="1"/>
    <col min="3088" max="3088" width="9.7109375" style="24" customWidth="1"/>
    <col min="3089" max="3328" width="8.85546875" style="24"/>
    <col min="3329" max="3329" width="13.42578125" style="24" customWidth="1"/>
    <col min="3330" max="3330" width="13.140625" style="24" customWidth="1"/>
    <col min="3331" max="3331" width="14.140625" style="24" customWidth="1"/>
    <col min="3332" max="3342" width="9.7109375" style="24" customWidth="1"/>
    <col min="3343" max="3343" width="11.42578125" style="24" customWidth="1"/>
    <col min="3344" max="3344" width="9.7109375" style="24" customWidth="1"/>
    <col min="3345" max="3584" width="8.85546875" style="24"/>
    <col min="3585" max="3585" width="13.42578125" style="24" customWidth="1"/>
    <col min="3586" max="3586" width="13.140625" style="24" customWidth="1"/>
    <col min="3587" max="3587" width="14.140625" style="24" customWidth="1"/>
    <col min="3588" max="3598" width="9.7109375" style="24" customWidth="1"/>
    <col min="3599" max="3599" width="11.42578125" style="24" customWidth="1"/>
    <col min="3600" max="3600" width="9.7109375" style="24" customWidth="1"/>
    <col min="3601" max="3840" width="8.85546875" style="24"/>
    <col min="3841" max="3841" width="13.42578125" style="24" customWidth="1"/>
    <col min="3842" max="3842" width="13.140625" style="24" customWidth="1"/>
    <col min="3843" max="3843" width="14.140625" style="24" customWidth="1"/>
    <col min="3844" max="3854" width="9.7109375" style="24" customWidth="1"/>
    <col min="3855" max="3855" width="11.42578125" style="24" customWidth="1"/>
    <col min="3856" max="3856" width="9.7109375" style="24" customWidth="1"/>
    <col min="3857" max="4096" width="8.85546875" style="24"/>
    <col min="4097" max="4097" width="13.42578125" style="24" customWidth="1"/>
    <col min="4098" max="4098" width="13.140625" style="24" customWidth="1"/>
    <col min="4099" max="4099" width="14.140625" style="24" customWidth="1"/>
    <col min="4100" max="4110" width="9.7109375" style="24" customWidth="1"/>
    <col min="4111" max="4111" width="11.42578125" style="24" customWidth="1"/>
    <col min="4112" max="4112" width="9.7109375" style="24" customWidth="1"/>
    <col min="4113" max="4352" width="8.85546875" style="24"/>
    <col min="4353" max="4353" width="13.42578125" style="24" customWidth="1"/>
    <col min="4354" max="4354" width="13.140625" style="24" customWidth="1"/>
    <col min="4355" max="4355" width="14.140625" style="24" customWidth="1"/>
    <col min="4356" max="4366" width="9.7109375" style="24" customWidth="1"/>
    <col min="4367" max="4367" width="11.42578125" style="24" customWidth="1"/>
    <col min="4368" max="4368" width="9.7109375" style="24" customWidth="1"/>
    <col min="4369" max="4608" width="8.85546875" style="24"/>
    <col min="4609" max="4609" width="13.42578125" style="24" customWidth="1"/>
    <col min="4610" max="4610" width="13.140625" style="24" customWidth="1"/>
    <col min="4611" max="4611" width="14.140625" style="24" customWidth="1"/>
    <col min="4612" max="4622" width="9.7109375" style="24" customWidth="1"/>
    <col min="4623" max="4623" width="11.42578125" style="24" customWidth="1"/>
    <col min="4624" max="4624" width="9.7109375" style="24" customWidth="1"/>
    <col min="4625" max="4864" width="8.85546875" style="24"/>
    <col min="4865" max="4865" width="13.42578125" style="24" customWidth="1"/>
    <col min="4866" max="4866" width="13.140625" style="24" customWidth="1"/>
    <col min="4867" max="4867" width="14.140625" style="24" customWidth="1"/>
    <col min="4868" max="4878" width="9.7109375" style="24" customWidth="1"/>
    <col min="4879" max="4879" width="11.42578125" style="24" customWidth="1"/>
    <col min="4880" max="4880" width="9.7109375" style="24" customWidth="1"/>
    <col min="4881" max="5120" width="8.85546875" style="24"/>
    <col min="5121" max="5121" width="13.42578125" style="24" customWidth="1"/>
    <col min="5122" max="5122" width="13.140625" style="24" customWidth="1"/>
    <col min="5123" max="5123" width="14.140625" style="24" customWidth="1"/>
    <col min="5124" max="5134" width="9.7109375" style="24" customWidth="1"/>
    <col min="5135" max="5135" width="11.42578125" style="24" customWidth="1"/>
    <col min="5136" max="5136" width="9.7109375" style="24" customWidth="1"/>
    <col min="5137" max="5376" width="8.85546875" style="24"/>
    <col min="5377" max="5377" width="13.42578125" style="24" customWidth="1"/>
    <col min="5378" max="5378" width="13.140625" style="24" customWidth="1"/>
    <col min="5379" max="5379" width="14.140625" style="24" customWidth="1"/>
    <col min="5380" max="5390" width="9.7109375" style="24" customWidth="1"/>
    <col min="5391" max="5391" width="11.42578125" style="24" customWidth="1"/>
    <col min="5392" max="5392" width="9.7109375" style="24" customWidth="1"/>
    <col min="5393" max="5632" width="8.85546875" style="24"/>
    <col min="5633" max="5633" width="13.42578125" style="24" customWidth="1"/>
    <col min="5634" max="5634" width="13.140625" style="24" customWidth="1"/>
    <col min="5635" max="5635" width="14.140625" style="24" customWidth="1"/>
    <col min="5636" max="5646" width="9.7109375" style="24" customWidth="1"/>
    <col min="5647" max="5647" width="11.42578125" style="24" customWidth="1"/>
    <col min="5648" max="5648" width="9.7109375" style="24" customWidth="1"/>
    <col min="5649" max="5888" width="8.85546875" style="24"/>
    <col min="5889" max="5889" width="13.42578125" style="24" customWidth="1"/>
    <col min="5890" max="5890" width="13.140625" style="24" customWidth="1"/>
    <col min="5891" max="5891" width="14.140625" style="24" customWidth="1"/>
    <col min="5892" max="5902" width="9.7109375" style="24" customWidth="1"/>
    <col min="5903" max="5903" width="11.42578125" style="24" customWidth="1"/>
    <col min="5904" max="5904" width="9.7109375" style="24" customWidth="1"/>
    <col min="5905" max="6144" width="8.85546875" style="24"/>
    <col min="6145" max="6145" width="13.42578125" style="24" customWidth="1"/>
    <col min="6146" max="6146" width="13.140625" style="24" customWidth="1"/>
    <col min="6147" max="6147" width="14.140625" style="24" customWidth="1"/>
    <col min="6148" max="6158" width="9.7109375" style="24" customWidth="1"/>
    <col min="6159" max="6159" width="11.42578125" style="24" customWidth="1"/>
    <col min="6160" max="6160" width="9.7109375" style="24" customWidth="1"/>
    <col min="6161" max="6400" width="8.85546875" style="24"/>
    <col min="6401" max="6401" width="13.42578125" style="24" customWidth="1"/>
    <col min="6402" max="6402" width="13.140625" style="24" customWidth="1"/>
    <col min="6403" max="6403" width="14.140625" style="24" customWidth="1"/>
    <col min="6404" max="6414" width="9.7109375" style="24" customWidth="1"/>
    <col min="6415" max="6415" width="11.42578125" style="24" customWidth="1"/>
    <col min="6416" max="6416" width="9.7109375" style="24" customWidth="1"/>
    <col min="6417" max="6656" width="8.85546875" style="24"/>
    <col min="6657" max="6657" width="13.42578125" style="24" customWidth="1"/>
    <col min="6658" max="6658" width="13.140625" style="24" customWidth="1"/>
    <col min="6659" max="6659" width="14.140625" style="24" customWidth="1"/>
    <col min="6660" max="6670" width="9.7109375" style="24" customWidth="1"/>
    <col min="6671" max="6671" width="11.42578125" style="24" customWidth="1"/>
    <col min="6672" max="6672" width="9.7109375" style="24" customWidth="1"/>
    <col min="6673" max="6912" width="8.85546875" style="24"/>
    <col min="6913" max="6913" width="13.42578125" style="24" customWidth="1"/>
    <col min="6914" max="6914" width="13.140625" style="24" customWidth="1"/>
    <col min="6915" max="6915" width="14.140625" style="24" customWidth="1"/>
    <col min="6916" max="6926" width="9.7109375" style="24" customWidth="1"/>
    <col min="6927" max="6927" width="11.42578125" style="24" customWidth="1"/>
    <col min="6928" max="6928" width="9.7109375" style="24" customWidth="1"/>
    <col min="6929" max="7168" width="8.85546875" style="24"/>
    <col min="7169" max="7169" width="13.42578125" style="24" customWidth="1"/>
    <col min="7170" max="7170" width="13.140625" style="24" customWidth="1"/>
    <col min="7171" max="7171" width="14.140625" style="24" customWidth="1"/>
    <col min="7172" max="7182" width="9.7109375" style="24" customWidth="1"/>
    <col min="7183" max="7183" width="11.42578125" style="24" customWidth="1"/>
    <col min="7184" max="7184" width="9.7109375" style="24" customWidth="1"/>
    <col min="7185" max="7424" width="8.85546875" style="24"/>
    <col min="7425" max="7425" width="13.42578125" style="24" customWidth="1"/>
    <col min="7426" max="7426" width="13.140625" style="24" customWidth="1"/>
    <col min="7427" max="7427" width="14.140625" style="24" customWidth="1"/>
    <col min="7428" max="7438" width="9.7109375" style="24" customWidth="1"/>
    <col min="7439" max="7439" width="11.42578125" style="24" customWidth="1"/>
    <col min="7440" max="7440" width="9.7109375" style="24" customWidth="1"/>
    <col min="7441" max="7680" width="8.85546875" style="24"/>
    <col min="7681" max="7681" width="13.42578125" style="24" customWidth="1"/>
    <col min="7682" max="7682" width="13.140625" style="24" customWidth="1"/>
    <col min="7683" max="7683" width="14.140625" style="24" customWidth="1"/>
    <col min="7684" max="7694" width="9.7109375" style="24" customWidth="1"/>
    <col min="7695" max="7695" width="11.42578125" style="24" customWidth="1"/>
    <col min="7696" max="7696" width="9.7109375" style="24" customWidth="1"/>
    <col min="7697" max="7936" width="8.85546875" style="24"/>
    <col min="7937" max="7937" width="13.42578125" style="24" customWidth="1"/>
    <col min="7938" max="7938" width="13.140625" style="24" customWidth="1"/>
    <col min="7939" max="7939" width="14.140625" style="24" customWidth="1"/>
    <col min="7940" max="7950" width="9.7109375" style="24" customWidth="1"/>
    <col min="7951" max="7951" width="11.42578125" style="24" customWidth="1"/>
    <col min="7952" max="7952" width="9.7109375" style="24" customWidth="1"/>
    <col min="7953" max="8192" width="8.85546875" style="24"/>
    <col min="8193" max="8193" width="13.42578125" style="24" customWidth="1"/>
    <col min="8194" max="8194" width="13.140625" style="24" customWidth="1"/>
    <col min="8195" max="8195" width="14.140625" style="24" customWidth="1"/>
    <col min="8196" max="8206" width="9.7109375" style="24" customWidth="1"/>
    <col min="8207" max="8207" width="11.42578125" style="24" customWidth="1"/>
    <col min="8208" max="8208" width="9.7109375" style="24" customWidth="1"/>
    <col min="8209" max="8448" width="8.85546875" style="24"/>
    <col min="8449" max="8449" width="13.42578125" style="24" customWidth="1"/>
    <col min="8450" max="8450" width="13.140625" style="24" customWidth="1"/>
    <col min="8451" max="8451" width="14.140625" style="24" customWidth="1"/>
    <col min="8452" max="8462" width="9.7109375" style="24" customWidth="1"/>
    <col min="8463" max="8463" width="11.42578125" style="24" customWidth="1"/>
    <col min="8464" max="8464" width="9.7109375" style="24" customWidth="1"/>
    <col min="8465" max="8704" width="8.85546875" style="24"/>
    <col min="8705" max="8705" width="13.42578125" style="24" customWidth="1"/>
    <col min="8706" max="8706" width="13.140625" style="24" customWidth="1"/>
    <col min="8707" max="8707" width="14.140625" style="24" customWidth="1"/>
    <col min="8708" max="8718" width="9.7109375" style="24" customWidth="1"/>
    <col min="8719" max="8719" width="11.42578125" style="24" customWidth="1"/>
    <col min="8720" max="8720" width="9.7109375" style="24" customWidth="1"/>
    <col min="8721" max="8960" width="8.85546875" style="24"/>
    <col min="8961" max="8961" width="13.42578125" style="24" customWidth="1"/>
    <col min="8962" max="8962" width="13.140625" style="24" customWidth="1"/>
    <col min="8963" max="8963" width="14.140625" style="24" customWidth="1"/>
    <col min="8964" max="8974" width="9.7109375" style="24" customWidth="1"/>
    <col min="8975" max="8975" width="11.42578125" style="24" customWidth="1"/>
    <col min="8976" max="8976" width="9.7109375" style="24" customWidth="1"/>
    <col min="8977" max="9216" width="8.85546875" style="24"/>
    <col min="9217" max="9217" width="13.42578125" style="24" customWidth="1"/>
    <col min="9218" max="9218" width="13.140625" style="24" customWidth="1"/>
    <col min="9219" max="9219" width="14.140625" style="24" customWidth="1"/>
    <col min="9220" max="9230" width="9.7109375" style="24" customWidth="1"/>
    <col min="9231" max="9231" width="11.42578125" style="24" customWidth="1"/>
    <col min="9232" max="9232" width="9.7109375" style="24" customWidth="1"/>
    <col min="9233" max="9472" width="8.85546875" style="24"/>
    <col min="9473" max="9473" width="13.42578125" style="24" customWidth="1"/>
    <col min="9474" max="9474" width="13.140625" style="24" customWidth="1"/>
    <col min="9475" max="9475" width="14.140625" style="24" customWidth="1"/>
    <col min="9476" max="9486" width="9.7109375" style="24" customWidth="1"/>
    <col min="9487" max="9487" width="11.42578125" style="24" customWidth="1"/>
    <col min="9488" max="9488" width="9.7109375" style="24" customWidth="1"/>
    <col min="9489" max="9728" width="8.85546875" style="24"/>
    <col min="9729" max="9729" width="13.42578125" style="24" customWidth="1"/>
    <col min="9730" max="9730" width="13.140625" style="24" customWidth="1"/>
    <col min="9731" max="9731" width="14.140625" style="24" customWidth="1"/>
    <col min="9732" max="9742" width="9.7109375" style="24" customWidth="1"/>
    <col min="9743" max="9743" width="11.42578125" style="24" customWidth="1"/>
    <col min="9744" max="9744" width="9.7109375" style="24" customWidth="1"/>
    <col min="9745" max="9984" width="8.85546875" style="24"/>
    <col min="9985" max="9985" width="13.42578125" style="24" customWidth="1"/>
    <col min="9986" max="9986" width="13.140625" style="24" customWidth="1"/>
    <col min="9987" max="9987" width="14.140625" style="24" customWidth="1"/>
    <col min="9988" max="9998" width="9.7109375" style="24" customWidth="1"/>
    <col min="9999" max="9999" width="11.42578125" style="24" customWidth="1"/>
    <col min="10000" max="10000" width="9.7109375" style="24" customWidth="1"/>
    <col min="10001" max="10240" width="8.85546875" style="24"/>
    <col min="10241" max="10241" width="13.42578125" style="24" customWidth="1"/>
    <col min="10242" max="10242" width="13.140625" style="24" customWidth="1"/>
    <col min="10243" max="10243" width="14.140625" style="24" customWidth="1"/>
    <col min="10244" max="10254" width="9.7109375" style="24" customWidth="1"/>
    <col min="10255" max="10255" width="11.42578125" style="24" customWidth="1"/>
    <col min="10256" max="10256" width="9.7109375" style="24" customWidth="1"/>
    <col min="10257" max="10496" width="8.85546875" style="24"/>
    <col min="10497" max="10497" width="13.42578125" style="24" customWidth="1"/>
    <col min="10498" max="10498" width="13.140625" style="24" customWidth="1"/>
    <col min="10499" max="10499" width="14.140625" style="24" customWidth="1"/>
    <col min="10500" max="10510" width="9.7109375" style="24" customWidth="1"/>
    <col min="10511" max="10511" width="11.42578125" style="24" customWidth="1"/>
    <col min="10512" max="10512" width="9.7109375" style="24" customWidth="1"/>
    <col min="10513" max="10752" width="8.85546875" style="24"/>
    <col min="10753" max="10753" width="13.42578125" style="24" customWidth="1"/>
    <col min="10754" max="10754" width="13.140625" style="24" customWidth="1"/>
    <col min="10755" max="10755" width="14.140625" style="24" customWidth="1"/>
    <col min="10756" max="10766" width="9.7109375" style="24" customWidth="1"/>
    <col min="10767" max="10767" width="11.42578125" style="24" customWidth="1"/>
    <col min="10768" max="10768" width="9.7109375" style="24" customWidth="1"/>
    <col min="10769" max="11008" width="8.85546875" style="24"/>
    <col min="11009" max="11009" width="13.42578125" style="24" customWidth="1"/>
    <col min="11010" max="11010" width="13.140625" style="24" customWidth="1"/>
    <col min="11011" max="11011" width="14.140625" style="24" customWidth="1"/>
    <col min="11012" max="11022" width="9.7109375" style="24" customWidth="1"/>
    <col min="11023" max="11023" width="11.42578125" style="24" customWidth="1"/>
    <col min="11024" max="11024" width="9.7109375" style="24" customWidth="1"/>
    <col min="11025" max="11264" width="8.85546875" style="24"/>
    <col min="11265" max="11265" width="13.42578125" style="24" customWidth="1"/>
    <col min="11266" max="11266" width="13.140625" style="24" customWidth="1"/>
    <col min="11267" max="11267" width="14.140625" style="24" customWidth="1"/>
    <col min="11268" max="11278" width="9.7109375" style="24" customWidth="1"/>
    <col min="11279" max="11279" width="11.42578125" style="24" customWidth="1"/>
    <col min="11280" max="11280" width="9.7109375" style="24" customWidth="1"/>
    <col min="11281" max="11520" width="8.85546875" style="24"/>
    <col min="11521" max="11521" width="13.42578125" style="24" customWidth="1"/>
    <col min="11522" max="11522" width="13.140625" style="24" customWidth="1"/>
    <col min="11523" max="11523" width="14.140625" style="24" customWidth="1"/>
    <col min="11524" max="11534" width="9.7109375" style="24" customWidth="1"/>
    <col min="11535" max="11535" width="11.42578125" style="24" customWidth="1"/>
    <col min="11536" max="11536" width="9.7109375" style="24" customWidth="1"/>
    <col min="11537" max="11776" width="8.85546875" style="24"/>
    <col min="11777" max="11777" width="13.42578125" style="24" customWidth="1"/>
    <col min="11778" max="11778" width="13.140625" style="24" customWidth="1"/>
    <col min="11779" max="11779" width="14.140625" style="24" customWidth="1"/>
    <col min="11780" max="11790" width="9.7109375" style="24" customWidth="1"/>
    <col min="11791" max="11791" width="11.42578125" style="24" customWidth="1"/>
    <col min="11792" max="11792" width="9.7109375" style="24" customWidth="1"/>
    <col min="11793" max="12032" width="8.85546875" style="24"/>
    <col min="12033" max="12033" width="13.42578125" style="24" customWidth="1"/>
    <col min="12034" max="12034" width="13.140625" style="24" customWidth="1"/>
    <col min="12035" max="12035" width="14.140625" style="24" customWidth="1"/>
    <col min="12036" max="12046" width="9.7109375" style="24" customWidth="1"/>
    <col min="12047" max="12047" width="11.42578125" style="24" customWidth="1"/>
    <col min="12048" max="12048" width="9.7109375" style="24" customWidth="1"/>
    <col min="12049" max="12288" width="8.85546875" style="24"/>
    <col min="12289" max="12289" width="13.42578125" style="24" customWidth="1"/>
    <col min="12290" max="12290" width="13.140625" style="24" customWidth="1"/>
    <col min="12291" max="12291" width="14.140625" style="24" customWidth="1"/>
    <col min="12292" max="12302" width="9.7109375" style="24" customWidth="1"/>
    <col min="12303" max="12303" width="11.42578125" style="24" customWidth="1"/>
    <col min="12304" max="12304" width="9.7109375" style="24" customWidth="1"/>
    <col min="12305" max="12544" width="8.85546875" style="24"/>
    <col min="12545" max="12545" width="13.42578125" style="24" customWidth="1"/>
    <col min="12546" max="12546" width="13.140625" style="24" customWidth="1"/>
    <col min="12547" max="12547" width="14.140625" style="24" customWidth="1"/>
    <col min="12548" max="12558" width="9.7109375" style="24" customWidth="1"/>
    <col min="12559" max="12559" width="11.42578125" style="24" customWidth="1"/>
    <col min="12560" max="12560" width="9.7109375" style="24" customWidth="1"/>
    <col min="12561" max="12800" width="8.85546875" style="24"/>
    <col min="12801" max="12801" width="13.42578125" style="24" customWidth="1"/>
    <col min="12802" max="12802" width="13.140625" style="24" customWidth="1"/>
    <col min="12803" max="12803" width="14.140625" style="24" customWidth="1"/>
    <col min="12804" max="12814" width="9.7109375" style="24" customWidth="1"/>
    <col min="12815" max="12815" width="11.42578125" style="24" customWidth="1"/>
    <col min="12816" max="12816" width="9.7109375" style="24" customWidth="1"/>
    <col min="12817" max="13056" width="8.85546875" style="24"/>
    <col min="13057" max="13057" width="13.42578125" style="24" customWidth="1"/>
    <col min="13058" max="13058" width="13.140625" style="24" customWidth="1"/>
    <col min="13059" max="13059" width="14.140625" style="24" customWidth="1"/>
    <col min="13060" max="13070" width="9.7109375" style="24" customWidth="1"/>
    <col min="13071" max="13071" width="11.42578125" style="24" customWidth="1"/>
    <col min="13072" max="13072" width="9.7109375" style="24" customWidth="1"/>
    <col min="13073" max="13312" width="8.85546875" style="24"/>
    <col min="13313" max="13313" width="13.42578125" style="24" customWidth="1"/>
    <col min="13314" max="13314" width="13.140625" style="24" customWidth="1"/>
    <col min="13315" max="13315" width="14.140625" style="24" customWidth="1"/>
    <col min="13316" max="13326" width="9.7109375" style="24" customWidth="1"/>
    <col min="13327" max="13327" width="11.42578125" style="24" customWidth="1"/>
    <col min="13328" max="13328" width="9.7109375" style="24" customWidth="1"/>
    <col min="13329" max="13568" width="8.85546875" style="24"/>
    <col min="13569" max="13569" width="13.42578125" style="24" customWidth="1"/>
    <col min="13570" max="13570" width="13.140625" style="24" customWidth="1"/>
    <col min="13571" max="13571" width="14.140625" style="24" customWidth="1"/>
    <col min="13572" max="13582" width="9.7109375" style="24" customWidth="1"/>
    <col min="13583" max="13583" width="11.42578125" style="24" customWidth="1"/>
    <col min="13584" max="13584" width="9.7109375" style="24" customWidth="1"/>
    <col min="13585" max="13824" width="8.85546875" style="24"/>
    <col min="13825" max="13825" width="13.42578125" style="24" customWidth="1"/>
    <col min="13826" max="13826" width="13.140625" style="24" customWidth="1"/>
    <col min="13827" max="13827" width="14.140625" style="24" customWidth="1"/>
    <col min="13828" max="13838" width="9.7109375" style="24" customWidth="1"/>
    <col min="13839" max="13839" width="11.42578125" style="24" customWidth="1"/>
    <col min="13840" max="13840" width="9.7109375" style="24" customWidth="1"/>
    <col min="13841" max="14080" width="8.85546875" style="24"/>
    <col min="14081" max="14081" width="13.42578125" style="24" customWidth="1"/>
    <col min="14082" max="14082" width="13.140625" style="24" customWidth="1"/>
    <col min="14083" max="14083" width="14.140625" style="24" customWidth="1"/>
    <col min="14084" max="14094" width="9.7109375" style="24" customWidth="1"/>
    <col min="14095" max="14095" width="11.42578125" style="24" customWidth="1"/>
    <col min="14096" max="14096" width="9.7109375" style="24" customWidth="1"/>
    <col min="14097" max="14336" width="8.85546875" style="24"/>
    <col min="14337" max="14337" width="13.42578125" style="24" customWidth="1"/>
    <col min="14338" max="14338" width="13.140625" style="24" customWidth="1"/>
    <col min="14339" max="14339" width="14.140625" style="24" customWidth="1"/>
    <col min="14340" max="14350" width="9.7109375" style="24" customWidth="1"/>
    <col min="14351" max="14351" width="11.42578125" style="24" customWidth="1"/>
    <col min="14352" max="14352" width="9.7109375" style="24" customWidth="1"/>
    <col min="14353" max="14592" width="8.85546875" style="24"/>
    <col min="14593" max="14593" width="13.42578125" style="24" customWidth="1"/>
    <col min="14594" max="14594" width="13.140625" style="24" customWidth="1"/>
    <col min="14595" max="14595" width="14.140625" style="24" customWidth="1"/>
    <col min="14596" max="14606" width="9.7109375" style="24" customWidth="1"/>
    <col min="14607" max="14607" width="11.42578125" style="24" customWidth="1"/>
    <col min="14608" max="14608" width="9.7109375" style="24" customWidth="1"/>
    <col min="14609" max="14848" width="8.85546875" style="24"/>
    <col min="14849" max="14849" width="13.42578125" style="24" customWidth="1"/>
    <col min="14850" max="14850" width="13.140625" style="24" customWidth="1"/>
    <col min="14851" max="14851" width="14.140625" style="24" customWidth="1"/>
    <col min="14852" max="14862" width="9.7109375" style="24" customWidth="1"/>
    <col min="14863" max="14863" width="11.42578125" style="24" customWidth="1"/>
    <col min="14864" max="14864" width="9.7109375" style="24" customWidth="1"/>
    <col min="14865" max="15104" width="8.85546875" style="24"/>
    <col min="15105" max="15105" width="13.42578125" style="24" customWidth="1"/>
    <col min="15106" max="15106" width="13.140625" style="24" customWidth="1"/>
    <col min="15107" max="15107" width="14.140625" style="24" customWidth="1"/>
    <col min="15108" max="15118" width="9.7109375" style="24" customWidth="1"/>
    <col min="15119" max="15119" width="11.42578125" style="24" customWidth="1"/>
    <col min="15120" max="15120" width="9.7109375" style="24" customWidth="1"/>
    <col min="15121" max="15360" width="8.85546875" style="24"/>
    <col min="15361" max="15361" width="13.42578125" style="24" customWidth="1"/>
    <col min="15362" max="15362" width="13.140625" style="24" customWidth="1"/>
    <col min="15363" max="15363" width="14.140625" style="24" customWidth="1"/>
    <col min="15364" max="15374" width="9.7109375" style="24" customWidth="1"/>
    <col min="15375" max="15375" width="11.42578125" style="24" customWidth="1"/>
    <col min="15376" max="15376" width="9.7109375" style="24" customWidth="1"/>
    <col min="15377" max="15616" width="8.85546875" style="24"/>
    <col min="15617" max="15617" width="13.42578125" style="24" customWidth="1"/>
    <col min="15618" max="15618" width="13.140625" style="24" customWidth="1"/>
    <col min="15619" max="15619" width="14.140625" style="24" customWidth="1"/>
    <col min="15620" max="15630" width="9.7109375" style="24" customWidth="1"/>
    <col min="15631" max="15631" width="11.42578125" style="24" customWidth="1"/>
    <col min="15632" max="15632" width="9.7109375" style="24" customWidth="1"/>
    <col min="15633" max="15872" width="8.85546875" style="24"/>
    <col min="15873" max="15873" width="13.42578125" style="24" customWidth="1"/>
    <col min="15874" max="15874" width="13.140625" style="24" customWidth="1"/>
    <col min="15875" max="15875" width="14.140625" style="24" customWidth="1"/>
    <col min="15876" max="15886" width="9.7109375" style="24" customWidth="1"/>
    <col min="15887" max="15887" width="11.42578125" style="24" customWidth="1"/>
    <col min="15888" max="15888" width="9.7109375" style="24" customWidth="1"/>
    <col min="15889" max="16128" width="8.85546875" style="24"/>
    <col min="16129" max="16129" width="13.42578125" style="24" customWidth="1"/>
    <col min="16130" max="16130" width="13.140625" style="24" customWidth="1"/>
    <col min="16131" max="16131" width="14.140625" style="24" customWidth="1"/>
    <col min="16132" max="16142" width="9.7109375" style="24" customWidth="1"/>
    <col min="16143" max="16143" width="11.42578125" style="24" customWidth="1"/>
    <col min="16144" max="16144" width="9.7109375" style="24" customWidth="1"/>
    <col min="16145" max="16384" width="8.85546875" style="24"/>
  </cols>
  <sheetData>
    <row r="1" spans="2:16" ht="15.75">
      <c r="B1" s="25" t="s">
        <v>63</v>
      </c>
      <c r="G1" s="116" t="s">
        <v>64</v>
      </c>
      <c r="H1" s="116"/>
      <c r="I1" s="116"/>
      <c r="N1" s="26" t="s">
        <v>31</v>
      </c>
      <c r="O1" s="27"/>
      <c r="P1" s="28" t="s">
        <v>32</v>
      </c>
    </row>
    <row r="2" spans="2:16" ht="15.75">
      <c r="B2" s="29"/>
      <c r="F2" s="29"/>
      <c r="G2" s="116" t="s">
        <v>33</v>
      </c>
      <c r="H2" s="116"/>
      <c r="I2" s="116"/>
      <c r="J2" s="30"/>
      <c r="K2" s="30"/>
      <c r="L2" s="30"/>
      <c r="N2" s="31" t="s">
        <v>34</v>
      </c>
      <c r="O2" s="27"/>
      <c r="P2" s="31" t="s">
        <v>32</v>
      </c>
    </row>
    <row r="3" spans="2:16" ht="15.75">
      <c r="D3" s="32"/>
      <c r="E3" s="32"/>
      <c r="F3" s="32"/>
      <c r="G3" s="32"/>
      <c r="H3" s="33" t="s">
        <v>35</v>
      </c>
      <c r="I3" s="32"/>
      <c r="J3" s="32"/>
      <c r="K3" s="32"/>
      <c r="L3" s="32"/>
      <c r="N3" s="31" t="s">
        <v>36</v>
      </c>
      <c r="O3" s="27"/>
      <c r="P3" s="34" t="s">
        <v>32</v>
      </c>
    </row>
    <row r="4" spans="2:16" ht="8.25" customHeight="1" thickBot="1">
      <c r="B4" s="29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2"/>
    </row>
    <row r="5" spans="2:16" ht="15.75" thickBot="1">
      <c r="B5" s="29"/>
      <c r="C5" s="37" t="s">
        <v>37</v>
      </c>
      <c r="D5" s="38"/>
      <c r="E5" s="38"/>
      <c r="F5" s="38"/>
      <c r="G5" s="38"/>
      <c r="H5" s="38"/>
      <c r="I5" s="38"/>
      <c r="J5" s="38"/>
      <c r="K5" s="39"/>
      <c r="L5" s="40" t="s">
        <v>38</v>
      </c>
      <c r="M5" s="38"/>
      <c r="N5" s="38"/>
      <c r="O5" s="38"/>
      <c r="P5" s="41"/>
    </row>
    <row r="6" spans="2:16">
      <c r="B6" s="42"/>
      <c r="C6" s="43" t="s">
        <v>39</v>
      </c>
      <c r="D6" s="44" t="s">
        <v>40</v>
      </c>
      <c r="E6" s="44" t="s">
        <v>41</v>
      </c>
      <c r="F6" s="44" t="s">
        <v>42</v>
      </c>
      <c r="G6" s="117" t="s">
        <v>43</v>
      </c>
      <c r="H6" s="118"/>
      <c r="I6" s="44" t="s">
        <v>44</v>
      </c>
      <c r="J6" s="44" t="s">
        <v>45</v>
      </c>
      <c r="K6" s="45" t="s">
        <v>46</v>
      </c>
      <c r="L6" s="43" t="s">
        <v>47</v>
      </c>
      <c r="M6" s="44" t="s">
        <v>48</v>
      </c>
      <c r="N6" s="44" t="s">
        <v>41</v>
      </c>
      <c r="O6" s="44" t="s">
        <v>49</v>
      </c>
      <c r="P6" s="45" t="s">
        <v>50</v>
      </c>
    </row>
    <row r="7" spans="2:16" ht="15.75" thickBot="1">
      <c r="B7" s="46" t="s">
        <v>5</v>
      </c>
      <c r="C7" s="43" t="s">
        <v>51</v>
      </c>
      <c r="D7" s="44" t="s">
        <v>51</v>
      </c>
      <c r="E7" s="44" t="s">
        <v>51</v>
      </c>
      <c r="F7" s="44" t="s">
        <v>51</v>
      </c>
      <c r="G7" s="47" t="s">
        <v>52</v>
      </c>
      <c r="H7" s="47" t="s">
        <v>53</v>
      </c>
      <c r="I7" s="44" t="s">
        <v>45</v>
      </c>
      <c r="J7" s="44" t="s">
        <v>54</v>
      </c>
      <c r="K7" s="45" t="s">
        <v>55</v>
      </c>
      <c r="L7" s="48" t="s">
        <v>56</v>
      </c>
      <c r="M7" s="49" t="s">
        <v>57</v>
      </c>
      <c r="N7" s="49" t="s">
        <v>58</v>
      </c>
      <c r="O7" s="49" t="s">
        <v>59</v>
      </c>
      <c r="P7" s="50" t="s">
        <v>56</v>
      </c>
    </row>
    <row r="8" spans="2:16">
      <c r="B8" s="51">
        <v>2012</v>
      </c>
      <c r="C8" s="52">
        <v>0</v>
      </c>
      <c r="D8" s="53">
        <v>0</v>
      </c>
      <c r="E8" s="53">
        <v>0</v>
      </c>
      <c r="F8" s="53">
        <v>0</v>
      </c>
      <c r="G8" s="54">
        <v>0</v>
      </c>
      <c r="H8" s="54">
        <v>0</v>
      </c>
      <c r="I8" s="53">
        <v>0</v>
      </c>
      <c r="J8" s="53">
        <v>0</v>
      </c>
      <c r="K8" s="55">
        <v>0</v>
      </c>
      <c r="L8" s="52">
        <v>0</v>
      </c>
      <c r="M8" s="53">
        <v>0</v>
      </c>
      <c r="N8" s="53">
        <v>0</v>
      </c>
      <c r="O8" s="53">
        <v>0</v>
      </c>
      <c r="P8" s="55">
        <v>0</v>
      </c>
    </row>
    <row r="9" spans="2:16">
      <c r="B9" s="56">
        <v>2013</v>
      </c>
      <c r="C9" s="57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8">
        <v>0</v>
      </c>
      <c r="L9" s="57">
        <v>0</v>
      </c>
      <c r="M9" s="54">
        <v>0</v>
      </c>
      <c r="N9" s="54">
        <v>0</v>
      </c>
      <c r="O9" s="54">
        <v>0</v>
      </c>
      <c r="P9" s="58">
        <v>0</v>
      </c>
    </row>
    <row r="10" spans="2:16">
      <c r="B10" s="56">
        <v>2014</v>
      </c>
      <c r="C10" s="57">
        <v>0</v>
      </c>
      <c r="D10" s="54">
        <v>221.40621631538605</v>
      </c>
      <c r="E10" s="54">
        <v>0</v>
      </c>
      <c r="F10" s="54">
        <v>0</v>
      </c>
      <c r="G10" s="54">
        <v>21.007120884235871</v>
      </c>
      <c r="H10" s="54">
        <v>3.7764821054653428</v>
      </c>
      <c r="I10" s="54">
        <v>246.18981930508724</v>
      </c>
      <c r="J10" s="54">
        <v>1.2309490965254362</v>
      </c>
      <c r="K10" s="58">
        <v>0</v>
      </c>
      <c r="L10" s="57">
        <v>311.23072431681288</v>
      </c>
      <c r="M10" s="54">
        <v>102.98205241899949</v>
      </c>
      <c r="N10" s="54">
        <v>19.823811441753556</v>
      </c>
      <c r="O10" s="54">
        <v>98.340227529285571</v>
      </c>
      <c r="P10" s="58">
        <v>90.084632926774262</v>
      </c>
    </row>
    <row r="11" spans="2:16">
      <c r="B11" s="56">
        <v>2015</v>
      </c>
      <c r="C11" s="57">
        <v>0</v>
      </c>
      <c r="D11" s="54">
        <v>485.83357818250295</v>
      </c>
      <c r="E11" s="54">
        <v>0</v>
      </c>
      <c r="F11" s="54">
        <v>0</v>
      </c>
      <c r="G11" s="54">
        <v>18.918217044843423</v>
      </c>
      <c r="H11" s="54">
        <v>6.7505758536789697</v>
      </c>
      <c r="I11" s="54">
        <v>511.50237108102533</v>
      </c>
      <c r="J11" s="54">
        <v>3.788460951930563</v>
      </c>
      <c r="K11" s="58">
        <v>0</v>
      </c>
      <c r="L11" s="57">
        <v>341.11701521747648</v>
      </c>
      <c r="M11" s="54">
        <v>101.11286118824222</v>
      </c>
      <c r="N11" s="54">
        <v>23.479118737456673</v>
      </c>
      <c r="O11" s="54">
        <v>102.10976317797943</v>
      </c>
      <c r="P11" s="58">
        <v>114.41527211379815</v>
      </c>
    </row>
    <row r="12" spans="2:16">
      <c r="B12" s="56">
        <v>2016</v>
      </c>
      <c r="C12" s="57">
        <v>0</v>
      </c>
      <c r="D12" s="54">
        <v>643.31613273884557</v>
      </c>
      <c r="E12" s="54">
        <v>0</v>
      </c>
      <c r="F12" s="54">
        <v>0</v>
      </c>
      <c r="G12" s="54">
        <v>25.888800423833732</v>
      </c>
      <c r="H12" s="54">
        <v>17.154460535503283</v>
      </c>
      <c r="I12" s="54">
        <v>686.35939369818254</v>
      </c>
      <c r="J12" s="54">
        <v>7.2202579204214752</v>
      </c>
      <c r="K12" s="58">
        <v>0</v>
      </c>
      <c r="L12" s="57">
        <v>351.62602369262294</v>
      </c>
      <c r="M12" s="54">
        <v>99.264438748937792</v>
      </c>
      <c r="N12" s="54">
        <v>24.621402267363898</v>
      </c>
      <c r="O12" s="54">
        <v>104.45663661215245</v>
      </c>
      <c r="P12" s="58">
        <v>123.28354606416882</v>
      </c>
    </row>
    <row r="13" spans="2:16">
      <c r="B13" s="56">
        <v>2017</v>
      </c>
      <c r="C13" s="57">
        <v>0</v>
      </c>
      <c r="D13" s="54">
        <v>779.64870896659124</v>
      </c>
      <c r="E13" s="54">
        <v>0</v>
      </c>
      <c r="F13" s="54">
        <v>0</v>
      </c>
      <c r="G13" s="54">
        <v>37.882609935634548</v>
      </c>
      <c r="H13" s="54">
        <v>24.953703037047276</v>
      </c>
      <c r="I13" s="54">
        <v>842.48502193927311</v>
      </c>
      <c r="J13" s="54">
        <v>11.432683030117841</v>
      </c>
      <c r="K13" s="58">
        <v>0</v>
      </c>
      <c r="L13" s="57">
        <v>367.66991508995619</v>
      </c>
      <c r="M13" s="54">
        <v>97.301787956642656</v>
      </c>
      <c r="N13" s="54">
        <v>26.293289979319017</v>
      </c>
      <c r="O13" s="54">
        <v>107.38503620700551</v>
      </c>
      <c r="P13" s="58">
        <v>136.68980094698901</v>
      </c>
    </row>
    <row r="14" spans="2:16">
      <c r="B14" s="56">
        <v>2018</v>
      </c>
      <c r="C14" s="57">
        <v>0</v>
      </c>
      <c r="D14" s="54">
        <v>549.74112750638972</v>
      </c>
      <c r="E14" s="54">
        <v>0</v>
      </c>
      <c r="F14" s="54">
        <v>0</v>
      </c>
      <c r="G14" s="54">
        <v>39.823564215331416</v>
      </c>
      <c r="H14" s="54">
        <v>103.3433464952884</v>
      </c>
      <c r="I14" s="54">
        <v>692.90803821700956</v>
      </c>
      <c r="J14" s="54">
        <v>14.897223221202889</v>
      </c>
      <c r="K14" s="58">
        <v>0</v>
      </c>
      <c r="L14" s="57">
        <v>352.38408458065226</v>
      </c>
      <c r="M14" s="54">
        <v>95.204140019903932</v>
      </c>
      <c r="N14" s="54">
        <v>26.885200535725488</v>
      </c>
      <c r="O14" s="54">
        <v>108.52731973691274</v>
      </c>
      <c r="P14" s="58">
        <v>121.76742428811008</v>
      </c>
    </row>
    <row r="15" spans="2:16">
      <c r="B15" s="56">
        <v>2019</v>
      </c>
      <c r="C15" s="57">
        <v>0</v>
      </c>
      <c r="D15" s="54">
        <v>393.18900269682428</v>
      </c>
      <c r="E15" s="54">
        <v>0</v>
      </c>
      <c r="F15" s="54">
        <v>0</v>
      </c>
      <c r="G15" s="54">
        <v>47.180813102987877</v>
      </c>
      <c r="H15" s="54">
        <v>85.161063486625821</v>
      </c>
      <c r="I15" s="54">
        <v>525.53087928643799</v>
      </c>
      <c r="J15" s="54">
        <v>17.524877617635081</v>
      </c>
      <c r="K15" s="58">
        <v>13.007053546297517</v>
      </c>
      <c r="L15" s="57">
        <v>379.76773611124634</v>
      </c>
      <c r="M15" s="54">
        <v>95.141833645545361</v>
      </c>
      <c r="N15" s="54">
        <v>25.504075904110387</v>
      </c>
      <c r="O15" s="54">
        <v>108.25732544802558</v>
      </c>
      <c r="P15" s="58">
        <v>150.86450111356498</v>
      </c>
    </row>
    <row r="16" spans="2:16">
      <c r="B16" s="56">
        <v>2020</v>
      </c>
      <c r="C16" s="57">
        <v>0</v>
      </c>
      <c r="D16" s="54">
        <v>160.55461106093196</v>
      </c>
      <c r="E16" s="54">
        <v>0</v>
      </c>
      <c r="F16" s="54">
        <v>0</v>
      </c>
      <c r="G16" s="54">
        <v>8.9240900774001913E-3</v>
      </c>
      <c r="H16" s="54">
        <v>157.84920190033364</v>
      </c>
      <c r="I16" s="54">
        <v>318.41273705134302</v>
      </c>
      <c r="J16" s="54">
        <v>19.116941302891796</v>
      </c>
      <c r="K16" s="58">
        <v>44.859948101829275</v>
      </c>
      <c r="L16" s="57">
        <v>618.53614704903555</v>
      </c>
      <c r="M16" s="54">
        <v>102.27591350960229</v>
      </c>
      <c r="N16" s="54">
        <v>20.187265292178584</v>
      </c>
      <c r="O16" s="54">
        <v>123.54315595732952</v>
      </c>
      <c r="P16" s="58">
        <v>372.52981228992508</v>
      </c>
    </row>
    <row r="17" spans="2:17">
      <c r="B17" s="56">
        <v>2021</v>
      </c>
      <c r="C17" s="57">
        <v>0</v>
      </c>
      <c r="D17" s="54">
        <v>55.713576723933087</v>
      </c>
      <c r="E17" s="54">
        <v>0.35930009213445419</v>
      </c>
      <c r="F17" s="54">
        <v>0</v>
      </c>
      <c r="G17" s="54">
        <v>0</v>
      </c>
      <c r="H17" s="54">
        <v>0</v>
      </c>
      <c r="I17" s="54">
        <v>56.072876816067541</v>
      </c>
      <c r="J17" s="54">
        <v>19.395509186511458</v>
      </c>
      <c r="K17" s="58">
        <v>42.986072321054216</v>
      </c>
      <c r="L17" s="57">
        <v>699.74212162971276</v>
      </c>
      <c r="M17" s="54">
        <v>102.83667087882948</v>
      </c>
      <c r="N17" s="54">
        <v>22.222606854558727</v>
      </c>
      <c r="O17" s="54">
        <v>133.02410925555949</v>
      </c>
      <c r="P17" s="58">
        <v>441.65873464076498</v>
      </c>
    </row>
    <row r="18" spans="2:17">
      <c r="B18" s="56">
        <v>2022</v>
      </c>
      <c r="C18" s="57">
        <v>0</v>
      </c>
      <c r="D18" s="54">
        <v>0</v>
      </c>
      <c r="E18" s="54">
        <v>4.4652901623646039E-2</v>
      </c>
      <c r="F18" s="54">
        <v>0</v>
      </c>
      <c r="G18" s="54">
        <v>0</v>
      </c>
      <c r="H18" s="54">
        <v>0</v>
      </c>
      <c r="I18" s="54">
        <v>4.4652901623646039E-2</v>
      </c>
      <c r="J18" s="54">
        <v>19.395509186511458</v>
      </c>
      <c r="K18" s="58">
        <v>41.647574837444253</v>
      </c>
      <c r="L18" s="57">
        <v>697.31217302972834</v>
      </c>
      <c r="M18" s="54">
        <v>101.65284976601653</v>
      </c>
      <c r="N18" s="54">
        <v>22.201838063105868</v>
      </c>
      <c r="O18" s="54">
        <v>135.46444225127038</v>
      </c>
      <c r="P18" s="58">
        <v>437.99304294933563</v>
      </c>
    </row>
    <row r="19" spans="2:17">
      <c r="B19" s="56">
        <v>2023</v>
      </c>
      <c r="C19" s="57">
        <v>0</v>
      </c>
      <c r="D19" s="54">
        <v>0</v>
      </c>
      <c r="E19" s="54">
        <v>94.104803922622168</v>
      </c>
      <c r="F19" s="54">
        <v>0</v>
      </c>
      <c r="G19" s="54">
        <v>0</v>
      </c>
      <c r="H19" s="54">
        <v>0</v>
      </c>
      <c r="I19" s="54">
        <v>94.104803922622168</v>
      </c>
      <c r="J19" s="54">
        <v>19.756997050997061</v>
      </c>
      <c r="K19" s="58">
        <v>39.801244232086333</v>
      </c>
      <c r="L19" s="57">
        <v>664.33133220258878</v>
      </c>
      <c r="M19" s="54">
        <v>98.828294128427757</v>
      </c>
      <c r="N19" s="54">
        <v>23.666037860532402</v>
      </c>
      <c r="O19" s="54">
        <v>140.12703593243714</v>
      </c>
      <c r="P19" s="58">
        <v>401.70996428119156</v>
      </c>
    </row>
    <row r="20" spans="2:17">
      <c r="B20" s="56">
        <v>2024</v>
      </c>
      <c r="C20" s="57">
        <v>0</v>
      </c>
      <c r="D20" s="54">
        <v>0</v>
      </c>
      <c r="E20" s="54">
        <v>193.20809230929058</v>
      </c>
      <c r="F20" s="54">
        <v>0</v>
      </c>
      <c r="G20" s="54">
        <v>9.2794960211372324</v>
      </c>
      <c r="H20" s="54">
        <v>0</v>
      </c>
      <c r="I20" s="54">
        <v>202.4875883304278</v>
      </c>
      <c r="J20" s="54">
        <v>20.660398837521694</v>
      </c>
      <c r="K20" s="58">
        <v>38.235366125578722</v>
      </c>
      <c r="L20" s="57">
        <v>645.34865681467602</v>
      </c>
      <c r="M20" s="54">
        <v>96.80333696177405</v>
      </c>
      <c r="N20" s="54">
        <v>25.971373711799711</v>
      </c>
      <c r="O20" s="54">
        <v>145.65153445889752</v>
      </c>
      <c r="P20" s="58">
        <v>376.92241168220465</v>
      </c>
    </row>
    <row r="21" spans="2:17">
      <c r="B21" s="56">
        <v>2025</v>
      </c>
      <c r="C21" s="57">
        <v>0</v>
      </c>
      <c r="D21" s="54">
        <v>0</v>
      </c>
      <c r="E21" s="54">
        <v>116.29133350401067</v>
      </c>
      <c r="F21" s="54">
        <v>0</v>
      </c>
      <c r="G21" s="54">
        <v>73.076135010412969</v>
      </c>
      <c r="H21" s="54">
        <v>0</v>
      </c>
      <c r="I21" s="54">
        <v>189.36746851442365</v>
      </c>
      <c r="J21" s="54">
        <v>21.596851784367381</v>
      </c>
      <c r="K21" s="58">
        <v>40.575341231850615</v>
      </c>
      <c r="L21" s="57">
        <v>570.20716933823348</v>
      </c>
      <c r="M21" s="54">
        <v>96.512573881434022</v>
      </c>
      <c r="N21" s="54">
        <v>25.192544032317514</v>
      </c>
      <c r="O21" s="54">
        <v>132.15182001453942</v>
      </c>
      <c r="P21" s="58">
        <v>316.35023140994247</v>
      </c>
    </row>
    <row r="22" spans="2:17">
      <c r="B22" s="56">
        <v>2026</v>
      </c>
      <c r="C22" s="57">
        <v>0</v>
      </c>
      <c r="D22" s="54">
        <v>0</v>
      </c>
      <c r="E22" s="54">
        <v>88.44130740384206</v>
      </c>
      <c r="F22" s="54">
        <v>0</v>
      </c>
      <c r="G22" s="54">
        <v>0</v>
      </c>
      <c r="H22" s="54">
        <v>0</v>
      </c>
      <c r="I22" s="54">
        <v>88.44130740384206</v>
      </c>
      <c r="J22" s="54">
        <v>22.039058321386591</v>
      </c>
      <c r="K22" s="58">
        <v>42.808880719408577</v>
      </c>
      <c r="L22" s="57">
        <v>583.19804839199662</v>
      </c>
      <c r="M22" s="54">
        <v>95.204140019903932</v>
      </c>
      <c r="N22" s="54">
        <v>30.177053981003578</v>
      </c>
      <c r="O22" s="54">
        <v>138.53822338629345</v>
      </c>
      <c r="P22" s="58">
        <v>319.27863100479567</v>
      </c>
      <c r="Q22" s="59"/>
    </row>
    <row r="23" spans="2:17">
      <c r="B23" s="56">
        <v>2027</v>
      </c>
      <c r="C23" s="57">
        <v>0</v>
      </c>
      <c r="D23" s="54">
        <v>0</v>
      </c>
      <c r="E23" s="54">
        <v>100.23034550777973</v>
      </c>
      <c r="F23" s="54">
        <v>0</v>
      </c>
      <c r="G23" s="54">
        <v>0</v>
      </c>
      <c r="H23" s="54">
        <v>0</v>
      </c>
      <c r="I23" s="54">
        <v>100.23034550777973</v>
      </c>
      <c r="J23" s="54">
        <v>22.540210048925491</v>
      </c>
      <c r="K23" s="58">
        <v>41.522951637496931</v>
      </c>
      <c r="L23" s="57">
        <v>570.60177637583786</v>
      </c>
      <c r="M23" s="54">
        <v>93.220720436155929</v>
      </c>
      <c r="N23" s="54">
        <v>29.585143424597106</v>
      </c>
      <c r="O23" s="54">
        <v>148.44493690930702</v>
      </c>
      <c r="P23" s="58">
        <v>299.35097560577776</v>
      </c>
    </row>
    <row r="24" spans="2:17">
      <c r="B24" s="56">
        <v>2028</v>
      </c>
      <c r="C24" s="57">
        <v>0</v>
      </c>
      <c r="D24" s="54">
        <v>0</v>
      </c>
      <c r="E24" s="54">
        <v>15.204754299670732</v>
      </c>
      <c r="F24" s="54">
        <v>0</v>
      </c>
      <c r="G24" s="54">
        <v>0</v>
      </c>
      <c r="H24" s="54">
        <v>0</v>
      </c>
      <c r="I24" s="54">
        <v>15.204754299670732</v>
      </c>
      <c r="J24" s="54">
        <v>22.616233820423844</v>
      </c>
      <c r="K24" s="58">
        <v>44.276915891420728</v>
      </c>
      <c r="L24" s="57">
        <v>553.39483265714443</v>
      </c>
      <c r="M24" s="54">
        <v>90.894615793435761</v>
      </c>
      <c r="N24" s="54">
        <v>44.237525794588869</v>
      </c>
      <c r="O24" s="54">
        <v>152.98291784175663</v>
      </c>
      <c r="P24" s="58">
        <v>265.27977322736319</v>
      </c>
    </row>
    <row r="25" spans="2:17">
      <c r="B25" s="56">
        <v>2029</v>
      </c>
      <c r="C25" s="57">
        <v>0</v>
      </c>
      <c r="D25" s="54">
        <v>0</v>
      </c>
      <c r="E25" s="54">
        <v>74.493793096949275</v>
      </c>
      <c r="F25" s="54">
        <v>0</v>
      </c>
      <c r="G25" s="54">
        <v>0</v>
      </c>
      <c r="H25" s="54">
        <v>0</v>
      </c>
      <c r="I25" s="54">
        <v>74.493793096949275</v>
      </c>
      <c r="J25" s="54">
        <v>22.98870278590859</v>
      </c>
      <c r="K25" s="58">
        <v>45.741378363992318</v>
      </c>
      <c r="L25" s="57">
        <v>537.52747598716041</v>
      </c>
      <c r="M25" s="54">
        <v>89.098115332763498</v>
      </c>
      <c r="N25" s="54">
        <v>49.211651347548511</v>
      </c>
      <c r="O25" s="54">
        <v>159.1720176947085</v>
      </c>
      <c r="P25" s="58">
        <v>240.0456916121399</v>
      </c>
    </row>
    <row r="26" spans="2:17">
      <c r="B26" s="56">
        <v>2030</v>
      </c>
      <c r="C26" s="57">
        <v>0</v>
      </c>
      <c r="D26" s="54">
        <v>0</v>
      </c>
      <c r="E26" s="54">
        <v>101.74133049510266</v>
      </c>
      <c r="F26" s="54">
        <v>0</v>
      </c>
      <c r="G26" s="54">
        <v>61.476661140034167</v>
      </c>
      <c r="H26" s="54">
        <v>0</v>
      </c>
      <c r="I26" s="54">
        <v>163.21799163513683</v>
      </c>
      <c r="J26" s="54">
        <v>23.804792744084274</v>
      </c>
      <c r="K26" s="58">
        <v>40.619095299616681</v>
      </c>
      <c r="L26" s="57">
        <v>534.87945507692109</v>
      </c>
      <c r="M26" s="54">
        <v>88.018138177214851</v>
      </c>
      <c r="N26" s="54">
        <v>54.216930087687437</v>
      </c>
      <c r="O26" s="54">
        <v>163.58538587844095</v>
      </c>
      <c r="P26" s="58">
        <v>229.05900093357786</v>
      </c>
    </row>
    <row r="27" spans="2:17">
      <c r="B27" s="56">
        <v>2031</v>
      </c>
      <c r="C27" s="57">
        <v>0</v>
      </c>
      <c r="D27" s="54">
        <v>0</v>
      </c>
      <c r="E27" s="54">
        <v>90.674561244078703</v>
      </c>
      <c r="F27" s="54">
        <v>0</v>
      </c>
      <c r="G27" s="54">
        <v>0</v>
      </c>
      <c r="H27" s="54">
        <v>0</v>
      </c>
      <c r="I27" s="54">
        <v>90.674561244078703</v>
      </c>
      <c r="J27" s="54">
        <v>24.258165550304671</v>
      </c>
      <c r="K27" s="58">
        <v>43.467981464312594</v>
      </c>
      <c r="L27" s="57">
        <v>542.47044835294082</v>
      </c>
      <c r="M27" s="54">
        <v>87.65468432678982</v>
      </c>
      <c r="N27" s="54">
        <v>59.045674100477065</v>
      </c>
      <c r="O27" s="54">
        <v>166.368403933124</v>
      </c>
      <c r="P27" s="58">
        <v>229.40168599254991</v>
      </c>
    </row>
    <row r="28" spans="2:17">
      <c r="B28" s="56">
        <v>2032</v>
      </c>
      <c r="C28" s="57">
        <v>0</v>
      </c>
      <c r="D28" s="54">
        <v>0</v>
      </c>
      <c r="E28" s="54">
        <v>102.76128733331601</v>
      </c>
      <c r="F28" s="54">
        <v>0</v>
      </c>
      <c r="G28" s="54">
        <v>0</v>
      </c>
      <c r="H28" s="54">
        <v>0</v>
      </c>
      <c r="I28" s="54">
        <v>102.76128733331601</v>
      </c>
      <c r="J28" s="54">
        <v>24.771971986971252</v>
      </c>
      <c r="K28" s="58">
        <v>42.355894985764877</v>
      </c>
      <c r="L28" s="57">
        <v>521.6081973385443</v>
      </c>
      <c r="M28" s="54">
        <v>85.276657705437515</v>
      </c>
      <c r="N28" s="54">
        <v>70.915038415785773</v>
      </c>
      <c r="O28" s="54">
        <v>175.25744667494749</v>
      </c>
      <c r="P28" s="58">
        <v>190.15905454237353</v>
      </c>
    </row>
    <row r="29" spans="2:17">
      <c r="B29" s="56">
        <v>2033</v>
      </c>
      <c r="C29" s="57">
        <v>0</v>
      </c>
      <c r="D29" s="54">
        <v>0</v>
      </c>
      <c r="E29" s="54">
        <v>15.588693399242656</v>
      </c>
      <c r="F29" s="54">
        <v>0</v>
      </c>
      <c r="G29" s="54">
        <v>0</v>
      </c>
      <c r="H29" s="54">
        <v>0</v>
      </c>
      <c r="I29" s="54">
        <v>15.588693399242656</v>
      </c>
      <c r="J29" s="54">
        <v>24.849915453967466</v>
      </c>
      <c r="K29" s="58">
        <v>45.265164754221367</v>
      </c>
      <c r="L29" s="57">
        <v>512.18955041467302</v>
      </c>
      <c r="M29" s="54">
        <v>83.739767137925966</v>
      </c>
      <c r="N29" s="54">
        <v>84.96512583364462</v>
      </c>
      <c r="O29" s="54">
        <v>181.65423444242796</v>
      </c>
      <c r="P29" s="58">
        <v>161.83042300067447</v>
      </c>
    </row>
    <row r="30" spans="2:17">
      <c r="B30" s="56">
        <v>2034</v>
      </c>
      <c r="C30" s="57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24.849915453967466</v>
      </c>
      <c r="K30" s="58">
        <v>44.21880459963338</v>
      </c>
      <c r="L30" s="57">
        <v>508.63808707623411</v>
      </c>
      <c r="M30" s="54">
        <v>83.002475041349498</v>
      </c>
      <c r="N30" s="54">
        <v>89.575797536179252</v>
      </c>
      <c r="O30" s="54">
        <v>186.26490614496257</v>
      </c>
      <c r="P30" s="58">
        <v>149.79490835374278</v>
      </c>
    </row>
    <row r="31" spans="2:17">
      <c r="B31" s="56">
        <v>2035</v>
      </c>
      <c r="C31" s="57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24.849915453967466</v>
      </c>
      <c r="K31" s="58">
        <v>42.773859587577867</v>
      </c>
      <c r="L31" s="57">
        <v>435.77078226387965</v>
      </c>
      <c r="M31" s="54">
        <v>80.863289521705056</v>
      </c>
      <c r="N31" s="54">
        <v>85.920490240476127</v>
      </c>
      <c r="O31" s="54">
        <v>179.27620782107564</v>
      </c>
      <c r="P31" s="58">
        <v>89.710794680622854</v>
      </c>
    </row>
    <row r="32" spans="2:17">
      <c r="B32" s="56">
        <v>2036</v>
      </c>
      <c r="C32" s="57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24.849915453967466</v>
      </c>
      <c r="K32" s="58">
        <v>42.231050925585869</v>
      </c>
      <c r="L32" s="57">
        <v>356.54822726695045</v>
      </c>
      <c r="M32" s="54">
        <v>79.409474120004944</v>
      </c>
      <c r="N32" s="54">
        <v>87.592377952431235</v>
      </c>
      <c r="O32" s="54">
        <v>158.43472559813202</v>
      </c>
      <c r="P32" s="58">
        <v>31.111649596382279</v>
      </c>
    </row>
    <row r="33" spans="2:16">
      <c r="B33" s="56">
        <v>2037</v>
      </c>
      <c r="C33" s="57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24.849915453967466</v>
      </c>
      <c r="K33" s="58">
        <v>41.710210629586818</v>
      </c>
      <c r="L33" s="57">
        <v>329.26841969362061</v>
      </c>
      <c r="M33" s="54">
        <v>77.986811905484132</v>
      </c>
      <c r="N33" s="54">
        <v>95.692206619046118</v>
      </c>
      <c r="O33" s="54">
        <v>159.83661902119997</v>
      </c>
      <c r="P33" s="58">
        <v>-4.2472178521095998</v>
      </c>
    </row>
    <row r="34" spans="2:16">
      <c r="B34" s="56">
        <v>2038</v>
      </c>
      <c r="C34" s="57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24.849915453967466</v>
      </c>
      <c r="K34" s="58">
        <v>41.207498922727332</v>
      </c>
      <c r="L34" s="57">
        <v>325.57157481501179</v>
      </c>
      <c r="M34" s="54">
        <v>77.259904204634083</v>
      </c>
      <c r="N34" s="54">
        <v>94.186469238713855</v>
      </c>
      <c r="O34" s="54">
        <v>169.63948858694923</v>
      </c>
      <c r="P34" s="58">
        <v>-15.514287215285407</v>
      </c>
    </row>
    <row r="35" spans="2:16">
      <c r="B35" s="56">
        <v>2039</v>
      </c>
      <c r="C35" s="57">
        <v>0</v>
      </c>
      <c r="D35" s="54">
        <v>0</v>
      </c>
      <c r="E35" s="54">
        <v>161.41698547622897</v>
      </c>
      <c r="F35" s="54">
        <v>0</v>
      </c>
      <c r="G35" s="54">
        <v>0</v>
      </c>
      <c r="H35" s="54">
        <v>0</v>
      </c>
      <c r="I35" s="54">
        <v>161.41698547622897</v>
      </c>
      <c r="J35" s="54">
        <v>25.65700038134861</v>
      </c>
      <c r="K35" s="58">
        <v>43.610228619299704</v>
      </c>
      <c r="L35" s="57">
        <v>299.77673583056139</v>
      </c>
      <c r="M35" s="54">
        <v>75.307637808065365</v>
      </c>
      <c r="N35" s="54">
        <v>115.56794003943182</v>
      </c>
      <c r="O35" s="54">
        <v>177.1058691142519</v>
      </c>
      <c r="P35" s="58">
        <v>-68.204711131187679</v>
      </c>
    </row>
    <row r="36" spans="2:16">
      <c r="B36" s="56">
        <v>2040</v>
      </c>
      <c r="C36" s="57">
        <v>0</v>
      </c>
      <c r="D36" s="54">
        <v>0</v>
      </c>
      <c r="E36" s="54">
        <v>233.19710120518948</v>
      </c>
      <c r="F36" s="54">
        <v>0</v>
      </c>
      <c r="G36" s="54">
        <v>0</v>
      </c>
      <c r="H36" s="54">
        <v>0</v>
      </c>
      <c r="I36" s="54">
        <v>233.19710120518948</v>
      </c>
      <c r="J36" s="54">
        <v>26.822985887374553</v>
      </c>
      <c r="K36" s="58">
        <v>40.235891449366051</v>
      </c>
      <c r="L36" s="57">
        <v>285.19704423065463</v>
      </c>
      <c r="M36" s="54">
        <v>73.968050759355989</v>
      </c>
      <c r="N36" s="54">
        <v>127.84229578807125</v>
      </c>
      <c r="O36" s="54">
        <v>182.88997753387304</v>
      </c>
      <c r="P36" s="58">
        <v>-99.503279850645669</v>
      </c>
    </row>
    <row r="37" spans="2:16">
      <c r="B37" s="56">
        <v>2041</v>
      </c>
      <c r="C37" s="57">
        <v>0</v>
      </c>
      <c r="D37" s="54">
        <v>0</v>
      </c>
      <c r="E37" s="54">
        <v>104.44441907782425</v>
      </c>
      <c r="F37" s="54">
        <v>0</v>
      </c>
      <c r="G37" s="54">
        <v>9.2794960211372324</v>
      </c>
      <c r="H37" s="54">
        <v>0</v>
      </c>
      <c r="I37" s="54">
        <v>113.72391509896148</v>
      </c>
      <c r="J37" s="54">
        <v>27.391605462869361</v>
      </c>
      <c r="K37" s="58">
        <v>39.772232423484127</v>
      </c>
      <c r="L37" s="57">
        <v>297.05602415023691</v>
      </c>
      <c r="M37" s="54">
        <v>74.248429443969584</v>
      </c>
      <c r="N37" s="54">
        <v>127.03231292140977</v>
      </c>
      <c r="O37" s="54">
        <v>182.70305841079733</v>
      </c>
      <c r="P37" s="58">
        <v>-86.927776625939785</v>
      </c>
    </row>
    <row r="38" spans="2:16">
      <c r="B38" s="56">
        <v>2042</v>
      </c>
      <c r="C38" s="57">
        <v>0</v>
      </c>
      <c r="D38" s="54">
        <v>0</v>
      </c>
      <c r="E38" s="54">
        <v>7.6804859395034164</v>
      </c>
      <c r="F38" s="54">
        <v>0</v>
      </c>
      <c r="G38" s="54">
        <v>0</v>
      </c>
      <c r="H38" s="54">
        <v>0</v>
      </c>
      <c r="I38" s="54">
        <v>7.6804859395034164</v>
      </c>
      <c r="J38" s="54">
        <v>27.430007892566877</v>
      </c>
      <c r="K38" s="58">
        <v>46.237593634189977</v>
      </c>
      <c r="L38" s="57">
        <v>342.16583918584581</v>
      </c>
      <c r="M38" s="54">
        <v>71.974246779881568</v>
      </c>
      <c r="N38" s="54">
        <v>196.2339260423347</v>
      </c>
      <c r="O38" s="54">
        <v>184.66570920309246</v>
      </c>
      <c r="P38" s="58">
        <v>-110.70804283946293</v>
      </c>
    </row>
    <row r="39" spans="2:16">
      <c r="B39" s="56">
        <v>2043</v>
      </c>
      <c r="C39" s="57">
        <v>0</v>
      </c>
      <c r="D39" s="54">
        <v>0</v>
      </c>
      <c r="E39" s="54">
        <v>79.881268535363574</v>
      </c>
      <c r="F39" s="54">
        <v>0</v>
      </c>
      <c r="G39" s="54">
        <v>0</v>
      </c>
      <c r="H39" s="54">
        <v>0</v>
      </c>
      <c r="I39" s="54">
        <v>79.881268535363574</v>
      </c>
      <c r="J39" s="54">
        <v>27.829414235243693</v>
      </c>
      <c r="K39" s="58">
        <v>45.802074698250188</v>
      </c>
      <c r="L39" s="57">
        <v>319.79785079111707</v>
      </c>
      <c r="M39" s="54">
        <v>70.240052693567861</v>
      </c>
      <c r="N39" s="54">
        <v>212.86972799607446</v>
      </c>
      <c r="O39" s="54">
        <v>192.03863016885725</v>
      </c>
      <c r="P39" s="58">
        <v>-155.3505600673825</v>
      </c>
    </row>
    <row r="40" spans="2:16">
      <c r="B40" s="56">
        <v>2044</v>
      </c>
      <c r="C40" s="57">
        <v>0</v>
      </c>
      <c r="D40" s="54">
        <v>0</v>
      </c>
      <c r="E40" s="54">
        <v>109.09937868041385</v>
      </c>
      <c r="F40" s="54">
        <v>0</v>
      </c>
      <c r="G40" s="54">
        <v>61.476661140034167</v>
      </c>
      <c r="H40" s="54">
        <v>0</v>
      </c>
      <c r="I40" s="54">
        <v>170.57603982044802</v>
      </c>
      <c r="J40" s="54">
        <v>28.682294434345938</v>
      </c>
      <c r="K40" s="58">
        <v>47.117705576666701</v>
      </c>
      <c r="L40" s="57">
        <v>296.16296611776397</v>
      </c>
      <c r="M40" s="54">
        <v>68.62008696024489</v>
      </c>
      <c r="N40" s="54">
        <v>227.70902948914195</v>
      </c>
      <c r="O40" s="54">
        <v>199.55693267479208</v>
      </c>
      <c r="P40" s="58">
        <v>-199.72308300641495</v>
      </c>
    </row>
    <row r="41" spans="2:16">
      <c r="B41" s="56">
        <v>2045</v>
      </c>
      <c r="C41" s="57">
        <v>0</v>
      </c>
      <c r="D41" s="54">
        <v>0</v>
      </c>
      <c r="E41" s="54">
        <v>52.040495917982739</v>
      </c>
      <c r="F41" s="54">
        <v>0</v>
      </c>
      <c r="G41" s="54">
        <v>0</v>
      </c>
      <c r="H41" s="54">
        <v>0</v>
      </c>
      <c r="I41" s="54">
        <v>52.040495917982739</v>
      </c>
      <c r="J41" s="54">
        <v>28.942496913935848</v>
      </c>
      <c r="K41" s="58">
        <v>50.706397266806192</v>
      </c>
      <c r="L41" s="57">
        <v>285.16589104347537</v>
      </c>
      <c r="M41" s="54">
        <v>67.301268702988366</v>
      </c>
      <c r="N41" s="54">
        <v>250.73123481463571</v>
      </c>
      <c r="O41" s="54">
        <v>205.45526944740394</v>
      </c>
      <c r="P41" s="58">
        <v>-238.32188192155263</v>
      </c>
    </row>
    <row r="42" spans="2:16">
      <c r="B42" s="56">
        <v>2046</v>
      </c>
      <c r="C42" s="57">
        <v>0</v>
      </c>
      <c r="D42" s="54">
        <v>0</v>
      </c>
      <c r="E42" s="54">
        <v>48.471595268150516</v>
      </c>
      <c r="F42" s="54">
        <v>0</v>
      </c>
      <c r="G42" s="54">
        <v>0</v>
      </c>
      <c r="H42" s="54">
        <v>0</v>
      </c>
      <c r="I42" s="54">
        <v>48.471595268150516</v>
      </c>
      <c r="J42" s="54">
        <v>29.184854890276601</v>
      </c>
      <c r="K42" s="58">
        <v>50.310399463667011</v>
      </c>
      <c r="L42" s="57">
        <v>272.79807573329799</v>
      </c>
      <c r="M42" s="54">
        <v>66.107063194448997</v>
      </c>
      <c r="N42" s="54">
        <v>269.86967613844496</v>
      </c>
      <c r="O42" s="54">
        <v>211.72744446616724</v>
      </c>
      <c r="P42" s="58">
        <v>-274.90610806576319</v>
      </c>
    </row>
    <row r="43" spans="2:16">
      <c r="B43" s="56">
        <v>2047</v>
      </c>
      <c r="C43" s="57">
        <v>0</v>
      </c>
      <c r="D43" s="54">
        <v>0</v>
      </c>
      <c r="E43" s="54">
        <v>7.3530495463383039</v>
      </c>
      <c r="F43" s="54">
        <v>0</v>
      </c>
      <c r="G43" s="54">
        <v>0</v>
      </c>
      <c r="H43" s="54">
        <v>0</v>
      </c>
      <c r="I43" s="54">
        <v>7.3530495463383039</v>
      </c>
      <c r="J43" s="54">
        <v>29.221620138008294</v>
      </c>
      <c r="K43" s="58">
        <v>50.499276541745758</v>
      </c>
      <c r="L43" s="57">
        <v>266.81666379487473</v>
      </c>
      <c r="M43" s="54">
        <v>65.297080327787512</v>
      </c>
      <c r="N43" s="54">
        <v>277.6372041418141</v>
      </c>
      <c r="O43" s="54">
        <v>222.32991250285158</v>
      </c>
      <c r="P43" s="58">
        <v>-298.44753317757846</v>
      </c>
    </row>
    <row r="44" spans="2:16">
      <c r="B44" s="56">
        <v>2048</v>
      </c>
      <c r="C44" s="57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29.221620138008294</v>
      </c>
      <c r="K44" s="58">
        <v>49.259119235061391</v>
      </c>
      <c r="L44" s="57">
        <v>274.92687685721603</v>
      </c>
      <c r="M44" s="54">
        <v>66.235137408408292</v>
      </c>
      <c r="N44" s="54">
        <v>266.0793716982983</v>
      </c>
      <c r="O44" s="54">
        <v>213.17087547214089</v>
      </c>
      <c r="P44" s="58">
        <v>-270.55850772163149</v>
      </c>
    </row>
    <row r="45" spans="2:16">
      <c r="B45" s="56">
        <v>2049</v>
      </c>
      <c r="C45" s="57">
        <v>0</v>
      </c>
      <c r="D45" s="54">
        <v>0</v>
      </c>
      <c r="E45" s="54">
        <v>0</v>
      </c>
      <c r="F45" s="54">
        <v>0</v>
      </c>
      <c r="G45" s="54">
        <v>10.591877365321189</v>
      </c>
      <c r="H45" s="54">
        <v>0.68492405704695192</v>
      </c>
      <c r="I45" s="54">
        <v>11.276801422368141</v>
      </c>
      <c r="J45" s="54">
        <v>29.221620138008294</v>
      </c>
      <c r="K45" s="58">
        <v>51.801686380119264</v>
      </c>
      <c r="L45" s="57">
        <v>274.92687685721603</v>
      </c>
      <c r="M45" s="54">
        <v>66.235137408408292</v>
      </c>
      <c r="N45" s="54">
        <v>266.0793716982983</v>
      </c>
      <c r="O45" s="54">
        <v>213.17087547214089</v>
      </c>
      <c r="P45" s="58">
        <v>-270.55850772163149</v>
      </c>
    </row>
    <row r="46" spans="2:16">
      <c r="B46" s="56">
        <v>2050</v>
      </c>
      <c r="C46" s="57">
        <v>0</v>
      </c>
      <c r="D46" s="54">
        <v>0</v>
      </c>
      <c r="E46" s="54">
        <v>0</v>
      </c>
      <c r="F46" s="54">
        <v>0</v>
      </c>
      <c r="G46" s="54">
        <v>10.2730893139393</v>
      </c>
      <c r="H46" s="54">
        <v>1.3698481140939038</v>
      </c>
      <c r="I46" s="54">
        <v>11.642937428033203</v>
      </c>
      <c r="J46" s="54">
        <v>29.221620138008294</v>
      </c>
      <c r="K46" s="58">
        <v>48.563694128303041</v>
      </c>
      <c r="L46" s="57">
        <v>274.92687685721603</v>
      </c>
      <c r="M46" s="54">
        <v>66.235137408408292</v>
      </c>
      <c r="N46" s="54">
        <v>266.0793716982983</v>
      </c>
      <c r="O46" s="54">
        <v>213.17087547214089</v>
      </c>
      <c r="P46" s="58">
        <v>-270.55850772163149</v>
      </c>
    </row>
    <row r="47" spans="2:16">
      <c r="B47" s="56">
        <v>2051</v>
      </c>
      <c r="C47" s="57">
        <v>0</v>
      </c>
      <c r="D47" s="54">
        <v>0</v>
      </c>
      <c r="E47" s="54">
        <v>0</v>
      </c>
      <c r="F47" s="54">
        <v>0</v>
      </c>
      <c r="G47" s="54">
        <v>24.849056778775477</v>
      </c>
      <c r="H47" s="54">
        <v>4.1095443422817111</v>
      </c>
      <c r="I47" s="54">
        <v>28.958601121057189</v>
      </c>
      <c r="J47" s="54">
        <v>29.221620138008294</v>
      </c>
      <c r="K47" s="58">
        <v>48.232973522286372</v>
      </c>
      <c r="L47" s="57">
        <v>274.92687685721603</v>
      </c>
      <c r="M47" s="54">
        <v>66.235137408408292</v>
      </c>
      <c r="N47" s="54">
        <v>266.0793716982983</v>
      </c>
      <c r="O47" s="54">
        <v>213.17087547214089</v>
      </c>
      <c r="P47" s="58">
        <v>-270.55850772163149</v>
      </c>
    </row>
    <row r="48" spans="2:16">
      <c r="B48" s="56">
        <v>2052</v>
      </c>
      <c r="C48" s="57">
        <v>0</v>
      </c>
      <c r="D48" s="54">
        <v>0</v>
      </c>
      <c r="E48" s="54">
        <v>0</v>
      </c>
      <c r="F48" s="54">
        <v>0</v>
      </c>
      <c r="G48" s="54">
        <v>28.868285118867352</v>
      </c>
      <c r="H48" s="54">
        <v>6.1643165134225661</v>
      </c>
      <c r="I48" s="54">
        <v>35.032601632289918</v>
      </c>
      <c r="J48" s="54">
        <v>29.221620138008294</v>
      </c>
      <c r="K48" s="58">
        <v>47.913181785501422</v>
      </c>
      <c r="L48" s="57">
        <v>274.92687685721603</v>
      </c>
      <c r="M48" s="54">
        <v>66.235137408408292</v>
      </c>
      <c r="N48" s="54">
        <v>266.0793716982983</v>
      </c>
      <c r="O48" s="54">
        <v>213.17087547214089</v>
      </c>
      <c r="P48" s="58">
        <v>-270.55850772163149</v>
      </c>
    </row>
    <row r="49" spans="2:16">
      <c r="B49" s="56">
        <v>2053</v>
      </c>
      <c r="C49" s="57">
        <v>0</v>
      </c>
      <c r="D49" s="54">
        <v>0</v>
      </c>
      <c r="E49" s="54">
        <v>72.297572897120617</v>
      </c>
      <c r="F49" s="54">
        <v>0</v>
      </c>
      <c r="G49" s="54">
        <v>20.543189074577317</v>
      </c>
      <c r="H49" s="54">
        <v>18.492949540267698</v>
      </c>
      <c r="I49" s="54">
        <v>111.33371151196563</v>
      </c>
      <c r="J49" s="54">
        <v>29.221620138008294</v>
      </c>
      <c r="K49" s="58">
        <v>47.598005308966421</v>
      </c>
      <c r="L49" s="57">
        <v>274.92687685721603</v>
      </c>
      <c r="M49" s="54">
        <v>66.235137408408292</v>
      </c>
      <c r="N49" s="54">
        <v>266.0793716982983</v>
      </c>
      <c r="O49" s="54">
        <v>213.17087547214089</v>
      </c>
      <c r="P49" s="58">
        <v>-270.55850772163149</v>
      </c>
    </row>
    <row r="50" spans="2:16">
      <c r="B50" s="56">
        <v>2054</v>
      </c>
      <c r="C50" s="57">
        <v>0</v>
      </c>
      <c r="D50" s="54">
        <v>0</v>
      </c>
      <c r="E50" s="54">
        <v>171.40086128378903</v>
      </c>
      <c r="F50" s="54">
        <v>0</v>
      </c>
      <c r="G50" s="54">
        <v>16.758697569932778</v>
      </c>
      <c r="H50" s="54">
        <v>18.492949540267698</v>
      </c>
      <c r="I50" s="54">
        <v>206.65250839398951</v>
      </c>
      <c r="J50" s="54">
        <v>29.221620138008294</v>
      </c>
      <c r="K50" s="58">
        <v>47.293184910892521</v>
      </c>
      <c r="L50" s="57">
        <v>274.92687685721603</v>
      </c>
      <c r="M50" s="54">
        <v>66.235137408408292</v>
      </c>
      <c r="N50" s="54">
        <v>266.0793716982983</v>
      </c>
      <c r="O50" s="54">
        <v>213.17087547214089</v>
      </c>
      <c r="P50" s="58">
        <v>-270.55850772163149</v>
      </c>
    </row>
    <row r="51" spans="2:16">
      <c r="B51" s="56">
        <v>2055</v>
      </c>
      <c r="C51" s="57">
        <v>0</v>
      </c>
      <c r="D51" s="54">
        <v>0</v>
      </c>
      <c r="E51" s="54">
        <v>114.21445435872481</v>
      </c>
      <c r="F51" s="54">
        <v>0</v>
      </c>
      <c r="G51" s="54">
        <v>0</v>
      </c>
      <c r="H51" s="54">
        <v>19.177873597314655</v>
      </c>
      <c r="I51" s="54">
        <v>133.39232795603945</v>
      </c>
      <c r="J51" s="54">
        <v>29.221620138008294</v>
      </c>
      <c r="K51" s="58">
        <v>46.998443323123169</v>
      </c>
      <c r="L51" s="57">
        <v>274.92687685721603</v>
      </c>
      <c r="M51" s="54">
        <v>66.235137408408292</v>
      </c>
      <c r="N51" s="54">
        <v>266.0793716982983</v>
      </c>
      <c r="O51" s="54">
        <v>213.17087547214089</v>
      </c>
      <c r="P51" s="58">
        <v>-270.55850772163149</v>
      </c>
    </row>
    <row r="52" spans="2:16">
      <c r="B52" s="56">
        <v>2056</v>
      </c>
      <c r="C52" s="57">
        <v>0</v>
      </c>
      <c r="D52" s="54">
        <v>0</v>
      </c>
      <c r="E52" s="54">
        <v>88.44130740384206</v>
      </c>
      <c r="F52" s="54">
        <v>0</v>
      </c>
      <c r="G52" s="54">
        <v>0</v>
      </c>
      <c r="H52" s="54">
        <v>0</v>
      </c>
      <c r="I52" s="54">
        <v>88.44130740384206</v>
      </c>
      <c r="J52" s="54">
        <v>29.221620138008294</v>
      </c>
      <c r="K52" s="58">
        <v>62.207352113756301</v>
      </c>
      <c r="L52" s="57">
        <v>274.92687685721603</v>
      </c>
      <c r="M52" s="54">
        <v>66.235137408408292</v>
      </c>
      <c r="N52" s="54">
        <v>266.0793716982983</v>
      </c>
      <c r="O52" s="54">
        <v>213.17087547214089</v>
      </c>
      <c r="P52" s="58">
        <v>-270.55850772163149</v>
      </c>
    </row>
    <row r="53" spans="2:16">
      <c r="B53" s="56">
        <v>2057</v>
      </c>
      <c r="C53" s="57">
        <v>0</v>
      </c>
      <c r="D53" s="54">
        <v>0</v>
      </c>
      <c r="E53" s="54">
        <v>100.23034550777973</v>
      </c>
      <c r="F53" s="54">
        <v>0</v>
      </c>
      <c r="G53" s="54">
        <v>0</v>
      </c>
      <c r="H53" s="54">
        <v>0</v>
      </c>
      <c r="I53" s="54">
        <v>100.23034550777973</v>
      </c>
      <c r="J53" s="54">
        <v>29.221620138008294</v>
      </c>
      <c r="K53" s="58">
        <v>46.438127245761663</v>
      </c>
      <c r="L53" s="57">
        <v>274.92687685721603</v>
      </c>
      <c r="M53" s="54">
        <v>66.235137408408292</v>
      </c>
      <c r="N53" s="54">
        <v>266.0793716982983</v>
      </c>
      <c r="O53" s="54">
        <v>213.17087547214089</v>
      </c>
      <c r="P53" s="58">
        <v>-270.55850772163149</v>
      </c>
    </row>
    <row r="54" spans="2:16">
      <c r="B54" s="56">
        <v>2058</v>
      </c>
      <c r="C54" s="57">
        <v>0</v>
      </c>
      <c r="D54" s="54">
        <v>0</v>
      </c>
      <c r="E54" s="54">
        <v>15.204754299670732</v>
      </c>
      <c r="F54" s="54">
        <v>0</v>
      </c>
      <c r="G54" s="54">
        <v>0</v>
      </c>
      <c r="H54" s="54">
        <v>0</v>
      </c>
      <c r="I54" s="54">
        <v>15.204754299670732</v>
      </c>
      <c r="J54" s="54">
        <v>29.221620138008294</v>
      </c>
      <c r="K54" s="58">
        <v>61.665872330203939</v>
      </c>
      <c r="L54" s="57">
        <v>274.92687685721603</v>
      </c>
      <c r="M54" s="54">
        <v>66.235137408408292</v>
      </c>
      <c r="N54" s="54">
        <v>266.0793716982983</v>
      </c>
      <c r="O54" s="54">
        <v>213.17087547214089</v>
      </c>
      <c r="P54" s="58">
        <v>-270.55850772163149</v>
      </c>
    </row>
    <row r="55" spans="2:16">
      <c r="B55" s="56">
        <v>2059</v>
      </c>
      <c r="C55" s="57">
        <v>0</v>
      </c>
      <c r="D55" s="54">
        <v>0</v>
      </c>
      <c r="E55" s="54">
        <v>74.493793096949275</v>
      </c>
      <c r="F55" s="54">
        <v>0</v>
      </c>
      <c r="G55" s="54">
        <v>9.2794960211372324</v>
      </c>
      <c r="H55" s="54">
        <v>0</v>
      </c>
      <c r="I55" s="54">
        <v>83.77328911808651</v>
      </c>
      <c r="J55" s="54">
        <v>29.221620138008294</v>
      </c>
      <c r="K55" s="58">
        <v>48.811022105751988</v>
      </c>
      <c r="L55" s="57">
        <v>274.92687685721603</v>
      </c>
      <c r="M55" s="54">
        <v>66.235137408408292</v>
      </c>
      <c r="N55" s="54">
        <v>266.0793716982983</v>
      </c>
      <c r="O55" s="54">
        <v>213.17087547214089</v>
      </c>
      <c r="P55" s="58">
        <v>-270.55850772163149</v>
      </c>
    </row>
    <row r="56" spans="2:16">
      <c r="B56" s="56">
        <v>2060</v>
      </c>
      <c r="C56" s="57">
        <v>0</v>
      </c>
      <c r="D56" s="54">
        <v>0</v>
      </c>
      <c r="E56" s="54">
        <v>101.74133049510266</v>
      </c>
      <c r="F56" s="54">
        <v>0</v>
      </c>
      <c r="G56" s="54">
        <v>54.807075296820415</v>
      </c>
      <c r="H56" s="54">
        <v>0</v>
      </c>
      <c r="I56" s="54">
        <v>156.54840579192307</v>
      </c>
      <c r="J56" s="54">
        <v>29.221620138008294</v>
      </c>
      <c r="K56" s="58">
        <v>58.447048307220683</v>
      </c>
      <c r="L56" s="57">
        <v>274.92687685721603</v>
      </c>
      <c r="M56" s="54">
        <v>66.235137408408292</v>
      </c>
      <c r="N56" s="54">
        <v>266.0793716982983</v>
      </c>
      <c r="O56" s="54">
        <v>213.17087547214089</v>
      </c>
      <c r="P56" s="58">
        <v>-270.55850772163149</v>
      </c>
    </row>
    <row r="57" spans="2:16">
      <c r="B57" s="56">
        <v>2061</v>
      </c>
      <c r="C57" s="57">
        <v>0</v>
      </c>
      <c r="D57" s="54">
        <v>0</v>
      </c>
      <c r="E57" s="54">
        <v>90.674561244078703</v>
      </c>
      <c r="F57" s="54">
        <v>0</v>
      </c>
      <c r="G57" s="54">
        <v>0</v>
      </c>
      <c r="H57" s="54">
        <v>0</v>
      </c>
      <c r="I57" s="54">
        <v>90.674561244078703</v>
      </c>
      <c r="J57" s="54">
        <v>29.221620138008294</v>
      </c>
      <c r="K57" s="58">
        <v>42.953208133781459</v>
      </c>
      <c r="L57" s="57">
        <v>274.92687685721603</v>
      </c>
      <c r="M57" s="54">
        <v>66.235137408408292</v>
      </c>
      <c r="N57" s="54">
        <v>266.0793716982983</v>
      </c>
      <c r="O57" s="54">
        <v>213.17087547214089</v>
      </c>
      <c r="P57" s="58">
        <v>-270.55850772163149</v>
      </c>
    </row>
    <row r="58" spans="2:16">
      <c r="B58" s="56">
        <v>2062</v>
      </c>
      <c r="C58" s="57">
        <v>0</v>
      </c>
      <c r="D58" s="54">
        <v>0</v>
      </c>
      <c r="E58" s="54">
        <v>102.76128733331601</v>
      </c>
      <c r="F58" s="54">
        <v>0</v>
      </c>
      <c r="G58" s="54">
        <v>0</v>
      </c>
      <c r="H58" s="54">
        <v>0</v>
      </c>
      <c r="I58" s="54">
        <v>102.76128733331601</v>
      </c>
      <c r="J58" s="54">
        <v>29.221620138008294</v>
      </c>
      <c r="K58" s="58">
        <v>58.447048307220683</v>
      </c>
      <c r="L58" s="57">
        <v>274.92687685721603</v>
      </c>
      <c r="M58" s="54">
        <v>66.235137408408292</v>
      </c>
      <c r="N58" s="54">
        <v>266.0793716982983</v>
      </c>
      <c r="O58" s="54">
        <v>213.17087547214089</v>
      </c>
      <c r="P58" s="58">
        <v>-270.55850772163149</v>
      </c>
    </row>
    <row r="59" spans="2:16">
      <c r="B59" s="56">
        <v>2063</v>
      </c>
      <c r="C59" s="57">
        <v>0</v>
      </c>
      <c r="D59" s="54">
        <v>0</v>
      </c>
      <c r="E59" s="54">
        <v>15.588693399242656</v>
      </c>
      <c r="F59" s="54">
        <v>0</v>
      </c>
      <c r="G59" s="54">
        <v>0</v>
      </c>
      <c r="H59" s="54">
        <v>0</v>
      </c>
      <c r="I59" s="54">
        <v>15.588693399242656</v>
      </c>
      <c r="J59" s="54">
        <v>29.221620138008294</v>
      </c>
      <c r="K59" s="58">
        <v>42.953208133781459</v>
      </c>
      <c r="L59" s="57">
        <v>274.92687685721603</v>
      </c>
      <c r="M59" s="54">
        <v>66.235137408408292</v>
      </c>
      <c r="N59" s="54">
        <v>266.0793716982983</v>
      </c>
      <c r="O59" s="54">
        <v>213.17087547214089</v>
      </c>
      <c r="P59" s="58">
        <v>-270.55850772163149</v>
      </c>
    </row>
    <row r="60" spans="2:16">
      <c r="B60" s="56">
        <v>2064</v>
      </c>
      <c r="C60" s="57">
        <v>0</v>
      </c>
      <c r="D60" s="54">
        <v>0</v>
      </c>
      <c r="E60" s="54">
        <v>0</v>
      </c>
      <c r="F60" s="54">
        <v>0</v>
      </c>
      <c r="G60" s="54">
        <v>10.415243518914682</v>
      </c>
      <c r="H60" s="54">
        <v>2.0877096019096744</v>
      </c>
      <c r="I60" s="54">
        <v>12.502953120824357</v>
      </c>
      <c r="J60" s="54">
        <v>29.221620138008294</v>
      </c>
      <c r="K60" s="58">
        <v>58.447048307220683</v>
      </c>
      <c r="L60" s="57">
        <v>274.92687685721603</v>
      </c>
      <c r="M60" s="54">
        <v>66.235137408408292</v>
      </c>
      <c r="N60" s="54">
        <v>266.0793716982983</v>
      </c>
      <c r="O60" s="54">
        <v>213.17087547214089</v>
      </c>
      <c r="P60" s="58">
        <v>-270.55850772163149</v>
      </c>
    </row>
    <row r="61" spans="2:16">
      <c r="B61" s="56">
        <v>2065</v>
      </c>
      <c r="C61" s="57">
        <v>0</v>
      </c>
      <c r="D61" s="54">
        <v>0</v>
      </c>
      <c r="E61" s="54">
        <v>0</v>
      </c>
      <c r="F61" s="54">
        <v>0</v>
      </c>
      <c r="G61" s="54">
        <v>54.752623585929754</v>
      </c>
      <c r="H61" s="54">
        <v>4.1754192038193487</v>
      </c>
      <c r="I61" s="54">
        <v>58.928042789749099</v>
      </c>
      <c r="J61" s="54">
        <v>29.221620138008294</v>
      </c>
      <c r="K61" s="58">
        <v>42.953208133781459</v>
      </c>
      <c r="L61" s="57">
        <v>274.92687685721603</v>
      </c>
      <c r="M61" s="54">
        <v>66.235137408408292</v>
      </c>
      <c r="N61" s="54">
        <v>266.0793716982983</v>
      </c>
      <c r="O61" s="54">
        <v>213.17087547214089</v>
      </c>
      <c r="P61" s="58">
        <v>-270.55850772163149</v>
      </c>
    </row>
    <row r="62" spans="2:16">
      <c r="B62" s="56">
        <v>2066</v>
      </c>
      <c r="C62" s="57">
        <v>0</v>
      </c>
      <c r="D62" s="54">
        <v>0</v>
      </c>
      <c r="E62" s="54">
        <v>0</v>
      </c>
      <c r="F62" s="54">
        <v>0</v>
      </c>
      <c r="G62" s="54">
        <v>1.0397436450582562</v>
      </c>
      <c r="H62" s="54">
        <v>12.526257611458044</v>
      </c>
      <c r="I62" s="54">
        <v>13.566001256516302</v>
      </c>
      <c r="J62" s="54">
        <v>29.221620138008294</v>
      </c>
      <c r="K62" s="58">
        <v>58.447048307220683</v>
      </c>
      <c r="L62" s="57">
        <v>274.92687685721603</v>
      </c>
      <c r="M62" s="54">
        <v>66.235137408408292</v>
      </c>
      <c r="N62" s="54">
        <v>266.0793716982983</v>
      </c>
      <c r="O62" s="54">
        <v>213.17087547214089</v>
      </c>
      <c r="P62" s="58">
        <v>-270.55850772163149</v>
      </c>
    </row>
    <row r="63" spans="2:16">
      <c r="B63" s="56">
        <v>2067</v>
      </c>
      <c r="C63" s="57">
        <v>0</v>
      </c>
      <c r="D63" s="54">
        <v>0</v>
      </c>
      <c r="E63" s="54">
        <v>0</v>
      </c>
      <c r="F63" s="54">
        <v>0</v>
      </c>
      <c r="G63" s="54">
        <v>9.0143248167671892</v>
      </c>
      <c r="H63" s="54">
        <v>18.789386417187067</v>
      </c>
      <c r="I63" s="54">
        <v>27.803711233954257</v>
      </c>
      <c r="J63" s="54">
        <v>29.221620138008294</v>
      </c>
      <c r="K63" s="58">
        <v>42.953208133781459</v>
      </c>
      <c r="L63" s="57">
        <v>274.92687685721603</v>
      </c>
      <c r="M63" s="54">
        <v>66.235137408408292</v>
      </c>
      <c r="N63" s="54">
        <v>266.0793716982983</v>
      </c>
      <c r="O63" s="54">
        <v>213.17087547214089</v>
      </c>
      <c r="P63" s="58">
        <v>-270.55850772163149</v>
      </c>
    </row>
    <row r="64" spans="2:16">
      <c r="B64" s="56">
        <v>2068</v>
      </c>
      <c r="C64" s="57">
        <v>0</v>
      </c>
      <c r="D64" s="54">
        <v>0</v>
      </c>
      <c r="E64" s="54">
        <v>0</v>
      </c>
      <c r="F64" s="54">
        <v>0</v>
      </c>
      <c r="G64" s="54">
        <v>19.280375140754096</v>
      </c>
      <c r="H64" s="54">
        <v>56.368159251561202</v>
      </c>
      <c r="I64" s="54">
        <v>75.648534392315298</v>
      </c>
      <c r="J64" s="54">
        <v>29.221620138008294</v>
      </c>
      <c r="K64" s="58">
        <v>58.447048307220683</v>
      </c>
      <c r="L64" s="57">
        <v>274.92687685721603</v>
      </c>
      <c r="M64" s="54">
        <v>66.235137408408292</v>
      </c>
      <c r="N64" s="54">
        <v>266.0793716982983</v>
      </c>
      <c r="O64" s="54">
        <v>213.17087547214089</v>
      </c>
      <c r="P64" s="58">
        <v>-270.55850772163149</v>
      </c>
    </row>
    <row r="65" spans="2:16">
      <c r="B65" s="56">
        <v>2069</v>
      </c>
      <c r="C65" s="57">
        <v>0</v>
      </c>
      <c r="D65" s="54">
        <v>0</v>
      </c>
      <c r="E65" s="54">
        <v>161.41698547622897</v>
      </c>
      <c r="F65" s="54">
        <v>0</v>
      </c>
      <c r="G65" s="54">
        <v>30.422115533055102</v>
      </c>
      <c r="H65" s="54">
        <v>56.368159251561202</v>
      </c>
      <c r="I65" s="54">
        <v>248.20726026084526</v>
      </c>
      <c r="J65" s="54">
        <v>29.221620138008294</v>
      </c>
      <c r="K65" s="58">
        <v>45.849253026013074</v>
      </c>
      <c r="L65" s="57">
        <v>274.92687685721603</v>
      </c>
      <c r="M65" s="54">
        <v>66.235137408408292</v>
      </c>
      <c r="N65" s="54">
        <v>266.0793716982983</v>
      </c>
      <c r="O65" s="54">
        <v>213.17087547214089</v>
      </c>
      <c r="P65" s="58">
        <v>-270.55850772163149</v>
      </c>
    </row>
    <row r="66" spans="2:16">
      <c r="B66" s="56">
        <v>2070</v>
      </c>
      <c r="C66" s="57">
        <v>0</v>
      </c>
      <c r="D66" s="54">
        <v>0</v>
      </c>
      <c r="E66" s="54">
        <v>233.19710120518948</v>
      </c>
      <c r="F66" s="54">
        <v>0</v>
      </c>
      <c r="G66" s="54">
        <v>8.9240900774001913E-3</v>
      </c>
      <c r="H66" s="54">
        <v>58.455868853470882</v>
      </c>
      <c r="I66" s="54">
        <v>291.66189414873776</v>
      </c>
      <c r="J66" s="54">
        <v>29.221620138008294</v>
      </c>
      <c r="K66" s="58">
        <v>44.690835069120425</v>
      </c>
      <c r="L66" s="57">
        <v>274.92687685721603</v>
      </c>
      <c r="M66" s="54">
        <v>66.235137408408292</v>
      </c>
      <c r="N66" s="54">
        <v>266.0793716982983</v>
      </c>
      <c r="O66" s="54">
        <v>213.17087547214089</v>
      </c>
      <c r="P66" s="58">
        <v>-270.55850772163149</v>
      </c>
    </row>
    <row r="67" spans="2:16">
      <c r="B67" s="56">
        <v>2071</v>
      </c>
      <c r="C67" s="57">
        <v>0</v>
      </c>
      <c r="D67" s="54">
        <v>0</v>
      </c>
      <c r="E67" s="54">
        <v>104.44441907782425</v>
      </c>
      <c r="F67" s="54">
        <v>0</v>
      </c>
      <c r="G67" s="54">
        <v>0</v>
      </c>
      <c r="H67" s="54">
        <v>0</v>
      </c>
      <c r="I67" s="54">
        <v>104.44441907782425</v>
      </c>
      <c r="J67" s="54">
        <v>29.221620138008294</v>
      </c>
      <c r="K67" s="58">
        <v>44.690835069120425</v>
      </c>
      <c r="L67" s="57">
        <v>274.92687685721603</v>
      </c>
      <c r="M67" s="54">
        <v>66.235137408408292</v>
      </c>
      <c r="N67" s="54">
        <v>266.0793716982983</v>
      </c>
      <c r="O67" s="54">
        <v>213.17087547214089</v>
      </c>
      <c r="P67" s="58">
        <v>-270.55850772163149</v>
      </c>
    </row>
    <row r="68" spans="2:16">
      <c r="B68" s="56">
        <v>2072</v>
      </c>
      <c r="C68" s="57">
        <v>0</v>
      </c>
      <c r="D68" s="54">
        <v>0</v>
      </c>
      <c r="E68" s="54">
        <v>7.6804859395034164</v>
      </c>
      <c r="F68" s="54">
        <v>0</v>
      </c>
      <c r="G68" s="54">
        <v>0</v>
      </c>
      <c r="H68" s="54">
        <v>0</v>
      </c>
      <c r="I68" s="54">
        <v>7.6804859395034164</v>
      </c>
      <c r="J68" s="54">
        <v>29.221620138008294</v>
      </c>
      <c r="K68" s="58">
        <v>44.690835069120425</v>
      </c>
      <c r="L68" s="57">
        <v>274.92687685721603</v>
      </c>
      <c r="M68" s="54">
        <v>66.235137408408292</v>
      </c>
      <c r="N68" s="54">
        <v>266.0793716982983</v>
      </c>
      <c r="O68" s="54">
        <v>213.17087547214089</v>
      </c>
      <c r="P68" s="58">
        <v>-270.55850772163149</v>
      </c>
    </row>
    <row r="69" spans="2:16">
      <c r="B69" s="56">
        <v>2073</v>
      </c>
      <c r="C69" s="57">
        <v>0</v>
      </c>
      <c r="D69" s="54">
        <v>0</v>
      </c>
      <c r="E69" s="54">
        <v>79.881268535363574</v>
      </c>
      <c r="F69" s="54">
        <v>0</v>
      </c>
      <c r="G69" s="54">
        <v>0</v>
      </c>
      <c r="H69" s="54">
        <v>0</v>
      </c>
      <c r="I69" s="54">
        <v>79.881268535363574</v>
      </c>
      <c r="J69" s="54">
        <v>29.221620138008294</v>
      </c>
      <c r="K69" s="58">
        <v>43.822021601450928</v>
      </c>
      <c r="L69" s="57">
        <v>274.92687685721603</v>
      </c>
      <c r="M69" s="54">
        <v>66.235137408408292</v>
      </c>
      <c r="N69" s="54">
        <v>266.0793716982983</v>
      </c>
      <c r="O69" s="54">
        <v>213.17087547214089</v>
      </c>
      <c r="P69" s="58">
        <v>-270.55850772163149</v>
      </c>
    </row>
    <row r="70" spans="2:16">
      <c r="B70" s="56">
        <v>2074</v>
      </c>
      <c r="C70" s="57">
        <v>0</v>
      </c>
      <c r="D70" s="54">
        <v>0</v>
      </c>
      <c r="E70" s="54">
        <v>109.09937868041385</v>
      </c>
      <c r="F70" s="54">
        <v>0</v>
      </c>
      <c r="G70" s="54">
        <v>0</v>
      </c>
      <c r="H70" s="54">
        <v>0</v>
      </c>
      <c r="I70" s="54">
        <v>109.09937868041385</v>
      </c>
      <c r="J70" s="54">
        <v>29.221620138008294</v>
      </c>
      <c r="K70" s="58">
        <v>42.953208133781459</v>
      </c>
      <c r="L70" s="57">
        <v>274.92687685721603</v>
      </c>
      <c r="M70" s="54">
        <v>66.235137408408292</v>
      </c>
      <c r="N70" s="54">
        <v>266.0793716982983</v>
      </c>
      <c r="O70" s="54">
        <v>213.17087547214089</v>
      </c>
      <c r="P70" s="58">
        <v>-270.55850772163149</v>
      </c>
    </row>
    <row r="71" spans="2:16">
      <c r="B71" s="56">
        <v>2075</v>
      </c>
      <c r="C71" s="57">
        <v>0</v>
      </c>
      <c r="D71" s="54">
        <v>0</v>
      </c>
      <c r="E71" s="54">
        <v>52.040495917982739</v>
      </c>
      <c r="F71" s="54">
        <v>0</v>
      </c>
      <c r="G71" s="54">
        <v>18.269059713592561</v>
      </c>
      <c r="H71" s="54">
        <v>0</v>
      </c>
      <c r="I71" s="54">
        <v>70.309555631575307</v>
      </c>
      <c r="J71" s="54">
        <v>29.221620138008294</v>
      </c>
      <c r="K71" s="58">
        <v>42.953208133781459</v>
      </c>
      <c r="L71" s="57">
        <v>274.92687685721603</v>
      </c>
      <c r="M71" s="54">
        <v>66.235137408408292</v>
      </c>
      <c r="N71" s="54">
        <v>266.0793716982983</v>
      </c>
      <c r="O71" s="54">
        <v>213.17087547214089</v>
      </c>
      <c r="P71" s="58">
        <v>-270.55850772163149</v>
      </c>
    </row>
    <row r="72" spans="2:16">
      <c r="B72" s="56">
        <v>2076</v>
      </c>
      <c r="C72" s="57">
        <v>0</v>
      </c>
      <c r="D72" s="54">
        <v>0</v>
      </c>
      <c r="E72" s="54">
        <v>48.471595268150516</v>
      </c>
      <c r="F72" s="54">
        <v>0</v>
      </c>
      <c r="G72" s="54">
        <v>9.2794960211372324</v>
      </c>
      <c r="H72" s="54">
        <v>0</v>
      </c>
      <c r="I72" s="54">
        <v>57.75109128928775</v>
      </c>
      <c r="J72" s="54">
        <v>29.221620138008294</v>
      </c>
      <c r="K72" s="58">
        <v>42.953208133781459</v>
      </c>
      <c r="L72" s="57">
        <v>274.92687685721603</v>
      </c>
      <c r="M72" s="54">
        <v>66.235137408408292</v>
      </c>
      <c r="N72" s="54">
        <v>266.0793716982983</v>
      </c>
      <c r="O72" s="54">
        <v>213.17087547214089</v>
      </c>
      <c r="P72" s="58">
        <v>-270.55850772163149</v>
      </c>
    </row>
    <row r="73" spans="2:16">
      <c r="B73" s="56">
        <v>2077</v>
      </c>
      <c r="C73" s="57">
        <v>0</v>
      </c>
      <c r="D73" s="54">
        <v>0</v>
      </c>
      <c r="E73" s="54">
        <v>7.3530495463383039</v>
      </c>
      <c r="F73" s="54">
        <v>0</v>
      </c>
      <c r="G73" s="54">
        <v>0</v>
      </c>
      <c r="H73" s="54">
        <v>0</v>
      </c>
      <c r="I73" s="54">
        <v>7.3530495463383039</v>
      </c>
      <c r="J73" s="54">
        <v>29.221620138008294</v>
      </c>
      <c r="K73" s="58">
        <v>42.953208133781459</v>
      </c>
      <c r="L73" s="57">
        <v>274.92687685721603</v>
      </c>
      <c r="M73" s="54">
        <v>66.235137408408292</v>
      </c>
      <c r="N73" s="54">
        <v>266.0793716982983</v>
      </c>
      <c r="O73" s="54">
        <v>213.17087547214089</v>
      </c>
      <c r="P73" s="58">
        <v>-270.55850772163149</v>
      </c>
    </row>
    <row r="74" spans="2:16">
      <c r="B74" s="56">
        <v>2078</v>
      </c>
      <c r="C74" s="57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29.221620138008294</v>
      </c>
      <c r="K74" s="58">
        <v>42.953208133781459</v>
      </c>
      <c r="L74" s="57">
        <v>274.92687685721603</v>
      </c>
      <c r="M74" s="54">
        <v>66.235137408408292</v>
      </c>
      <c r="N74" s="54">
        <v>266.0793716982983</v>
      </c>
      <c r="O74" s="54">
        <v>213.17087547214089</v>
      </c>
      <c r="P74" s="58">
        <v>-270.55850772163149</v>
      </c>
    </row>
    <row r="75" spans="2:16">
      <c r="B75" s="56">
        <v>2079</v>
      </c>
      <c r="C75" s="57">
        <v>0</v>
      </c>
      <c r="D75" s="54">
        <v>0</v>
      </c>
      <c r="E75" s="54">
        <v>0</v>
      </c>
      <c r="F75" s="54">
        <v>0</v>
      </c>
      <c r="G75" s="54">
        <v>46.107495855025633</v>
      </c>
      <c r="H75" s="54">
        <v>0</v>
      </c>
      <c r="I75" s="54">
        <v>46.107495855025633</v>
      </c>
      <c r="J75" s="54">
        <v>29.221620138008294</v>
      </c>
      <c r="K75" s="58">
        <v>45.849253026013074</v>
      </c>
      <c r="L75" s="57">
        <v>274.92687685721603</v>
      </c>
      <c r="M75" s="54">
        <v>66.235137408408292</v>
      </c>
      <c r="N75" s="54">
        <v>266.0793716982983</v>
      </c>
      <c r="O75" s="54">
        <v>213.17087547214089</v>
      </c>
      <c r="P75" s="58">
        <v>-270.55850772163149</v>
      </c>
    </row>
    <row r="76" spans="2:16">
      <c r="B76" s="56">
        <v>2080</v>
      </c>
      <c r="C76" s="57">
        <v>0</v>
      </c>
      <c r="D76" s="54">
        <v>0</v>
      </c>
      <c r="E76" s="54">
        <v>0</v>
      </c>
      <c r="F76" s="54">
        <v>0</v>
      </c>
      <c r="G76" s="54">
        <v>15.369165285008542</v>
      </c>
      <c r="H76" s="54">
        <v>0</v>
      </c>
      <c r="I76" s="54">
        <v>15.369165285008542</v>
      </c>
      <c r="J76" s="54">
        <v>29.221620138008294</v>
      </c>
      <c r="K76" s="58">
        <v>42.953208133781459</v>
      </c>
      <c r="L76" s="57">
        <v>274.92687685721603</v>
      </c>
      <c r="M76" s="54">
        <v>66.235137408408292</v>
      </c>
      <c r="N76" s="54">
        <v>266.0793716982983</v>
      </c>
      <c r="O76" s="54">
        <v>213.17087547214089</v>
      </c>
      <c r="P76" s="58">
        <v>-270.55850772163149</v>
      </c>
    </row>
    <row r="77" spans="2:16">
      <c r="B77" s="56">
        <v>2081</v>
      </c>
      <c r="C77" s="57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29.221620138008294</v>
      </c>
      <c r="K77" s="58">
        <v>42.953208133781459</v>
      </c>
      <c r="L77" s="57">
        <v>274.92687685721603</v>
      </c>
      <c r="M77" s="54">
        <v>66.235137408408292</v>
      </c>
      <c r="N77" s="54">
        <v>266.0793716982983</v>
      </c>
      <c r="O77" s="54">
        <v>213.17087547214089</v>
      </c>
      <c r="P77" s="58">
        <v>-270.55850772163149</v>
      </c>
    </row>
    <row r="78" spans="2:16">
      <c r="B78" s="56">
        <v>2082</v>
      </c>
      <c r="C78" s="57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29.221620138008294</v>
      </c>
      <c r="K78" s="58">
        <v>42.953208133781459</v>
      </c>
      <c r="L78" s="57">
        <v>274.92687685721603</v>
      </c>
      <c r="M78" s="54">
        <v>66.235137408408292</v>
      </c>
      <c r="N78" s="54">
        <v>266.0793716982983</v>
      </c>
      <c r="O78" s="54">
        <v>213.17087547214089</v>
      </c>
      <c r="P78" s="58">
        <v>-270.55850772163149</v>
      </c>
    </row>
    <row r="79" spans="2:16">
      <c r="B79" s="56">
        <v>2083</v>
      </c>
      <c r="C79" s="57">
        <v>0</v>
      </c>
      <c r="D79" s="54">
        <v>0</v>
      </c>
      <c r="E79" s="54">
        <v>72.297572897120617</v>
      </c>
      <c r="F79" s="54">
        <v>0</v>
      </c>
      <c r="G79" s="54">
        <v>0</v>
      </c>
      <c r="H79" s="54">
        <v>0</v>
      </c>
      <c r="I79" s="54">
        <v>72.297572897120617</v>
      </c>
      <c r="J79" s="54">
        <v>29.221620138008294</v>
      </c>
      <c r="K79" s="58">
        <v>42.953208133781459</v>
      </c>
      <c r="L79" s="57">
        <v>274.92687685721603</v>
      </c>
      <c r="M79" s="54">
        <v>66.235137408408292</v>
      </c>
      <c r="N79" s="54">
        <v>266.0793716982983</v>
      </c>
      <c r="O79" s="54">
        <v>213.17087547214089</v>
      </c>
      <c r="P79" s="58">
        <v>-270.55850772163149</v>
      </c>
    </row>
    <row r="80" spans="2:16">
      <c r="B80" s="56">
        <v>2084</v>
      </c>
      <c r="C80" s="57">
        <v>0</v>
      </c>
      <c r="D80" s="54">
        <v>0</v>
      </c>
      <c r="E80" s="54">
        <v>171.40086128378903</v>
      </c>
      <c r="F80" s="54">
        <v>0</v>
      </c>
      <c r="G80" s="54">
        <v>10.591877365321189</v>
      </c>
      <c r="H80" s="54">
        <v>0.68492405704695192</v>
      </c>
      <c r="I80" s="54">
        <v>182.67766270615715</v>
      </c>
      <c r="J80" s="54">
        <v>29.221620138008294</v>
      </c>
      <c r="K80" s="58">
        <v>42.953208133781459</v>
      </c>
      <c r="L80" s="57">
        <v>274.92687685721603</v>
      </c>
      <c r="M80" s="54">
        <v>66.235137408408292</v>
      </c>
      <c r="N80" s="54">
        <v>266.0793716982983</v>
      </c>
      <c r="O80" s="54">
        <v>213.17087547214089</v>
      </c>
      <c r="P80" s="58">
        <v>-270.55850772163149</v>
      </c>
    </row>
    <row r="81" spans="1:16">
      <c r="B81" s="56">
        <v>2085</v>
      </c>
      <c r="C81" s="57">
        <v>0</v>
      </c>
      <c r="D81" s="54">
        <v>0</v>
      </c>
      <c r="E81" s="54">
        <v>114.21445435872481</v>
      </c>
      <c r="F81" s="54">
        <v>0</v>
      </c>
      <c r="G81" s="54">
        <v>10.2730893139393</v>
      </c>
      <c r="H81" s="54">
        <v>1.3698481140939038</v>
      </c>
      <c r="I81" s="54">
        <v>125.857391786758</v>
      </c>
      <c r="J81" s="54">
        <v>29.221620138008294</v>
      </c>
      <c r="K81" s="58">
        <v>42.953208133781459</v>
      </c>
      <c r="L81" s="57">
        <v>274.92687685721603</v>
      </c>
      <c r="M81" s="54">
        <v>66.235137408408292</v>
      </c>
      <c r="N81" s="54">
        <v>266.0793716982983</v>
      </c>
      <c r="O81" s="54">
        <v>213.17087547214089</v>
      </c>
      <c r="P81" s="58">
        <v>-270.55850772163149</v>
      </c>
    </row>
    <row r="82" spans="1:16">
      <c r="B82" s="56">
        <v>2086</v>
      </c>
      <c r="C82" s="57">
        <v>0</v>
      </c>
      <c r="D82" s="54">
        <v>0</v>
      </c>
      <c r="E82" s="54">
        <v>88.44130740384206</v>
      </c>
      <c r="F82" s="54">
        <v>0</v>
      </c>
      <c r="G82" s="54">
        <v>24.849056778775477</v>
      </c>
      <c r="H82" s="54">
        <v>4.1095443422817111</v>
      </c>
      <c r="I82" s="54">
        <v>117.39990852489925</v>
      </c>
      <c r="J82" s="54">
        <v>29.221620138008294</v>
      </c>
      <c r="K82" s="58">
        <v>42.953208133781459</v>
      </c>
      <c r="L82" s="57">
        <v>274.92687685721603</v>
      </c>
      <c r="M82" s="54">
        <v>66.235137408408292</v>
      </c>
      <c r="N82" s="54">
        <v>266.0793716982983</v>
      </c>
      <c r="O82" s="54">
        <v>213.17087547214089</v>
      </c>
      <c r="P82" s="58">
        <v>-270.55850772163149</v>
      </c>
    </row>
    <row r="83" spans="1:16">
      <c r="B83" s="56">
        <v>2087</v>
      </c>
      <c r="C83" s="57">
        <v>0</v>
      </c>
      <c r="D83" s="54">
        <v>0</v>
      </c>
      <c r="E83" s="54">
        <v>100.23034550777973</v>
      </c>
      <c r="F83" s="54">
        <v>0</v>
      </c>
      <c r="G83" s="54">
        <v>28.868285118867352</v>
      </c>
      <c r="H83" s="54">
        <v>6.1643165134225661</v>
      </c>
      <c r="I83" s="54">
        <v>135.26294714006966</v>
      </c>
      <c r="J83" s="54">
        <v>29.221620138008294</v>
      </c>
      <c r="K83" s="58">
        <v>42.953208133781459</v>
      </c>
      <c r="L83" s="57">
        <v>274.92687685721603</v>
      </c>
      <c r="M83" s="54">
        <v>66.235137408408292</v>
      </c>
      <c r="N83" s="54">
        <v>266.0793716982983</v>
      </c>
      <c r="O83" s="54">
        <v>213.17087547214089</v>
      </c>
      <c r="P83" s="58">
        <v>-270.55850772163149</v>
      </c>
    </row>
    <row r="84" spans="1:16">
      <c r="B84" s="56">
        <v>2088</v>
      </c>
      <c r="C84" s="57">
        <v>0</v>
      </c>
      <c r="D84" s="54">
        <v>0</v>
      </c>
      <c r="E84" s="54">
        <v>15.204754299670732</v>
      </c>
      <c r="F84" s="54">
        <v>0</v>
      </c>
      <c r="G84" s="54">
        <v>20.543189074577317</v>
      </c>
      <c r="H84" s="54">
        <v>18.492949540267698</v>
      </c>
      <c r="I84" s="54">
        <v>54.240892914515754</v>
      </c>
      <c r="J84" s="54">
        <v>29.221620138008294</v>
      </c>
      <c r="K84" s="58">
        <v>42.953208133781459</v>
      </c>
      <c r="L84" s="57">
        <v>274.92687685721603</v>
      </c>
      <c r="M84" s="54">
        <v>66.235137408408292</v>
      </c>
      <c r="N84" s="54">
        <v>266.0793716982983</v>
      </c>
      <c r="O84" s="54">
        <v>213.17087547214089</v>
      </c>
      <c r="P84" s="58">
        <v>-270.55850772163149</v>
      </c>
    </row>
    <row r="85" spans="1:16">
      <c r="B85" s="56">
        <v>2089</v>
      </c>
      <c r="C85" s="57">
        <v>0</v>
      </c>
      <c r="D85" s="54">
        <v>0</v>
      </c>
      <c r="E85" s="54">
        <v>0</v>
      </c>
      <c r="F85" s="54">
        <v>0</v>
      </c>
      <c r="G85" s="54">
        <v>16.758697569932778</v>
      </c>
      <c r="H85" s="54">
        <v>18.492949540267698</v>
      </c>
      <c r="I85" s="54">
        <v>35.25164711020048</v>
      </c>
      <c r="J85" s="54">
        <v>29.221620138008294</v>
      </c>
      <c r="K85" s="58">
        <v>45.849253026013074</v>
      </c>
      <c r="L85" s="57">
        <v>274.92687685721603</v>
      </c>
      <c r="M85" s="54">
        <v>66.235137408408292</v>
      </c>
      <c r="N85" s="54">
        <v>266.0793716982983</v>
      </c>
      <c r="O85" s="54">
        <v>213.17087547214089</v>
      </c>
      <c r="P85" s="58">
        <v>-270.55850772163149</v>
      </c>
    </row>
    <row r="86" spans="1:16">
      <c r="B86" s="60">
        <v>2090</v>
      </c>
      <c r="C86" s="61">
        <v>0</v>
      </c>
      <c r="D86" s="62">
        <v>0</v>
      </c>
      <c r="E86" s="54">
        <v>0</v>
      </c>
      <c r="F86" s="62">
        <v>0</v>
      </c>
      <c r="G86" s="62">
        <v>0</v>
      </c>
      <c r="H86" s="62">
        <v>19.177873597314655</v>
      </c>
      <c r="I86" s="62">
        <v>19.177873597314655</v>
      </c>
      <c r="J86" s="54">
        <v>29.221620138008294</v>
      </c>
      <c r="K86" s="58">
        <v>45.849253026013074</v>
      </c>
      <c r="L86" s="61">
        <v>274.92687685721603</v>
      </c>
      <c r="M86" s="62">
        <v>66.235137408408292</v>
      </c>
      <c r="N86" s="62">
        <v>266.0793716982983</v>
      </c>
      <c r="O86" s="62">
        <v>213.17087547214089</v>
      </c>
      <c r="P86" s="63">
        <v>-270.55850772163149</v>
      </c>
    </row>
    <row r="87" spans="1:16" ht="15.75" thickBot="1">
      <c r="B87" s="64" t="s">
        <v>60</v>
      </c>
      <c r="C87" s="65">
        <v>0</v>
      </c>
      <c r="D87" s="66">
        <v>0</v>
      </c>
      <c r="E87" s="66">
        <v>20.826352948389545</v>
      </c>
      <c r="F87" s="66">
        <v>0</v>
      </c>
      <c r="G87" s="66">
        <v>5.6572470876988454</v>
      </c>
      <c r="H87" s="66">
        <v>4.7842437687546244</v>
      </c>
      <c r="I87" s="66">
        <v>31.267843804843015</v>
      </c>
      <c r="J87" s="66">
        <v>0</v>
      </c>
      <c r="K87" s="67">
        <v>0</v>
      </c>
      <c r="L87" s="65">
        <v>0</v>
      </c>
      <c r="M87" s="66">
        <v>0</v>
      </c>
      <c r="N87" s="66">
        <v>0</v>
      </c>
      <c r="O87" s="66">
        <v>0</v>
      </c>
      <c r="P87" s="67">
        <v>0</v>
      </c>
    </row>
    <row r="88" spans="1:16" ht="7.5" customHeight="1" thickBot="1">
      <c r="B88" s="29"/>
      <c r="C88" s="32"/>
      <c r="D88" s="35"/>
      <c r="E88" s="68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2"/>
    </row>
    <row r="89" spans="1:16" ht="15.75" thickBot="1">
      <c r="A89" s="69"/>
      <c r="B89" s="70" t="s">
        <v>61</v>
      </c>
      <c r="C89" s="71">
        <v>0</v>
      </c>
      <c r="D89" s="72">
        <v>2857.0484603889877</v>
      </c>
      <c r="E89" s="72">
        <v>890.47369533498522</v>
      </c>
      <c r="F89" s="72">
        <v>0</v>
      </c>
      <c r="G89" s="72">
        <v>292.16654950323465</v>
      </c>
      <c r="H89" s="72">
        <v>337.17028125122567</v>
      </c>
      <c r="I89" s="72">
        <v>4376.8589864784362</v>
      </c>
      <c r="J89" s="72">
        <v>416.4216238161959</v>
      </c>
      <c r="K89" s="39">
        <v>675.38137592120609</v>
      </c>
      <c r="L89" s="71">
        <v>8748.0018619104885</v>
      </c>
      <c r="M89" s="72">
        <v>1774.0858862246419</v>
      </c>
      <c r="N89" s="72">
        <v>1896.73201701927</v>
      </c>
      <c r="O89" s="72">
        <v>3129.3296945045008</v>
      </c>
      <c r="P89" s="39">
        <v>1947.8542641620786</v>
      </c>
    </row>
    <row r="90" spans="1:16" ht="15.75" thickBot="1"/>
    <row r="91" spans="1:16" ht="15.75" thickBot="1">
      <c r="N91" s="24" t="s">
        <v>62</v>
      </c>
      <c r="P91" s="73">
        <v>-3520.8077220537593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Normal="100" workbookViewId="0">
      <selection activeCell="B37" sqref="B37"/>
    </sheetView>
  </sheetViews>
  <sheetFormatPr defaultColWidth="8.85546875" defaultRowHeight="15"/>
  <cols>
    <col min="1" max="1" width="13.42578125" style="24" customWidth="1"/>
    <col min="2" max="2" width="13.140625" style="24" customWidth="1"/>
    <col min="3" max="3" width="14.140625" style="24" customWidth="1"/>
    <col min="4" max="14" width="9.7109375" style="24" customWidth="1"/>
    <col min="15" max="15" width="11.42578125" style="24" customWidth="1"/>
    <col min="16" max="16" width="9.7109375" style="24" customWidth="1"/>
    <col min="17" max="256" width="8.85546875" style="24"/>
    <col min="257" max="257" width="13.42578125" style="24" customWidth="1"/>
    <col min="258" max="258" width="13.140625" style="24" customWidth="1"/>
    <col min="259" max="259" width="14.140625" style="24" customWidth="1"/>
    <col min="260" max="270" width="9.7109375" style="24" customWidth="1"/>
    <col min="271" max="271" width="11.42578125" style="24" customWidth="1"/>
    <col min="272" max="272" width="9.7109375" style="24" customWidth="1"/>
    <col min="273" max="512" width="8.85546875" style="24"/>
    <col min="513" max="513" width="13.42578125" style="24" customWidth="1"/>
    <col min="514" max="514" width="13.140625" style="24" customWidth="1"/>
    <col min="515" max="515" width="14.140625" style="24" customWidth="1"/>
    <col min="516" max="526" width="9.7109375" style="24" customWidth="1"/>
    <col min="527" max="527" width="11.42578125" style="24" customWidth="1"/>
    <col min="528" max="528" width="9.7109375" style="24" customWidth="1"/>
    <col min="529" max="768" width="8.85546875" style="24"/>
    <col min="769" max="769" width="13.42578125" style="24" customWidth="1"/>
    <col min="770" max="770" width="13.140625" style="24" customWidth="1"/>
    <col min="771" max="771" width="14.140625" style="24" customWidth="1"/>
    <col min="772" max="782" width="9.7109375" style="24" customWidth="1"/>
    <col min="783" max="783" width="11.42578125" style="24" customWidth="1"/>
    <col min="784" max="784" width="9.7109375" style="24" customWidth="1"/>
    <col min="785" max="1024" width="8.85546875" style="24"/>
    <col min="1025" max="1025" width="13.42578125" style="24" customWidth="1"/>
    <col min="1026" max="1026" width="13.140625" style="24" customWidth="1"/>
    <col min="1027" max="1027" width="14.140625" style="24" customWidth="1"/>
    <col min="1028" max="1038" width="9.7109375" style="24" customWidth="1"/>
    <col min="1039" max="1039" width="11.42578125" style="24" customWidth="1"/>
    <col min="1040" max="1040" width="9.7109375" style="24" customWidth="1"/>
    <col min="1041" max="1280" width="8.85546875" style="24"/>
    <col min="1281" max="1281" width="13.42578125" style="24" customWidth="1"/>
    <col min="1282" max="1282" width="13.140625" style="24" customWidth="1"/>
    <col min="1283" max="1283" width="14.140625" style="24" customWidth="1"/>
    <col min="1284" max="1294" width="9.7109375" style="24" customWidth="1"/>
    <col min="1295" max="1295" width="11.42578125" style="24" customWidth="1"/>
    <col min="1296" max="1296" width="9.7109375" style="24" customWidth="1"/>
    <col min="1297" max="1536" width="8.85546875" style="24"/>
    <col min="1537" max="1537" width="13.42578125" style="24" customWidth="1"/>
    <col min="1538" max="1538" width="13.140625" style="24" customWidth="1"/>
    <col min="1539" max="1539" width="14.140625" style="24" customWidth="1"/>
    <col min="1540" max="1550" width="9.7109375" style="24" customWidth="1"/>
    <col min="1551" max="1551" width="11.42578125" style="24" customWidth="1"/>
    <col min="1552" max="1552" width="9.7109375" style="24" customWidth="1"/>
    <col min="1553" max="1792" width="8.85546875" style="24"/>
    <col min="1793" max="1793" width="13.42578125" style="24" customWidth="1"/>
    <col min="1794" max="1794" width="13.140625" style="24" customWidth="1"/>
    <col min="1795" max="1795" width="14.140625" style="24" customWidth="1"/>
    <col min="1796" max="1806" width="9.7109375" style="24" customWidth="1"/>
    <col min="1807" max="1807" width="11.42578125" style="24" customWidth="1"/>
    <col min="1808" max="1808" width="9.7109375" style="24" customWidth="1"/>
    <col min="1809" max="2048" width="8.85546875" style="24"/>
    <col min="2049" max="2049" width="13.42578125" style="24" customWidth="1"/>
    <col min="2050" max="2050" width="13.140625" style="24" customWidth="1"/>
    <col min="2051" max="2051" width="14.140625" style="24" customWidth="1"/>
    <col min="2052" max="2062" width="9.7109375" style="24" customWidth="1"/>
    <col min="2063" max="2063" width="11.42578125" style="24" customWidth="1"/>
    <col min="2064" max="2064" width="9.7109375" style="24" customWidth="1"/>
    <col min="2065" max="2304" width="8.85546875" style="24"/>
    <col min="2305" max="2305" width="13.42578125" style="24" customWidth="1"/>
    <col min="2306" max="2306" width="13.140625" style="24" customWidth="1"/>
    <col min="2307" max="2307" width="14.140625" style="24" customWidth="1"/>
    <col min="2308" max="2318" width="9.7109375" style="24" customWidth="1"/>
    <col min="2319" max="2319" width="11.42578125" style="24" customWidth="1"/>
    <col min="2320" max="2320" width="9.7109375" style="24" customWidth="1"/>
    <col min="2321" max="2560" width="8.85546875" style="24"/>
    <col min="2561" max="2561" width="13.42578125" style="24" customWidth="1"/>
    <col min="2562" max="2562" width="13.140625" style="24" customWidth="1"/>
    <col min="2563" max="2563" width="14.140625" style="24" customWidth="1"/>
    <col min="2564" max="2574" width="9.7109375" style="24" customWidth="1"/>
    <col min="2575" max="2575" width="11.42578125" style="24" customWidth="1"/>
    <col min="2576" max="2576" width="9.7109375" style="24" customWidth="1"/>
    <col min="2577" max="2816" width="8.85546875" style="24"/>
    <col min="2817" max="2817" width="13.42578125" style="24" customWidth="1"/>
    <col min="2818" max="2818" width="13.140625" style="24" customWidth="1"/>
    <col min="2819" max="2819" width="14.140625" style="24" customWidth="1"/>
    <col min="2820" max="2830" width="9.7109375" style="24" customWidth="1"/>
    <col min="2831" max="2831" width="11.42578125" style="24" customWidth="1"/>
    <col min="2832" max="2832" width="9.7109375" style="24" customWidth="1"/>
    <col min="2833" max="3072" width="8.85546875" style="24"/>
    <col min="3073" max="3073" width="13.42578125" style="24" customWidth="1"/>
    <col min="3074" max="3074" width="13.140625" style="24" customWidth="1"/>
    <col min="3075" max="3075" width="14.140625" style="24" customWidth="1"/>
    <col min="3076" max="3086" width="9.7109375" style="24" customWidth="1"/>
    <col min="3087" max="3087" width="11.42578125" style="24" customWidth="1"/>
    <col min="3088" max="3088" width="9.7109375" style="24" customWidth="1"/>
    <col min="3089" max="3328" width="8.85546875" style="24"/>
    <col min="3329" max="3329" width="13.42578125" style="24" customWidth="1"/>
    <col min="3330" max="3330" width="13.140625" style="24" customWidth="1"/>
    <col min="3331" max="3331" width="14.140625" style="24" customWidth="1"/>
    <col min="3332" max="3342" width="9.7109375" style="24" customWidth="1"/>
    <col min="3343" max="3343" width="11.42578125" style="24" customWidth="1"/>
    <col min="3344" max="3344" width="9.7109375" style="24" customWidth="1"/>
    <col min="3345" max="3584" width="8.85546875" style="24"/>
    <col min="3585" max="3585" width="13.42578125" style="24" customWidth="1"/>
    <col min="3586" max="3586" width="13.140625" style="24" customWidth="1"/>
    <col min="3587" max="3587" width="14.140625" style="24" customWidth="1"/>
    <col min="3588" max="3598" width="9.7109375" style="24" customWidth="1"/>
    <col min="3599" max="3599" width="11.42578125" style="24" customWidth="1"/>
    <col min="3600" max="3600" width="9.7109375" style="24" customWidth="1"/>
    <col min="3601" max="3840" width="8.85546875" style="24"/>
    <col min="3841" max="3841" width="13.42578125" style="24" customWidth="1"/>
    <col min="3842" max="3842" width="13.140625" style="24" customWidth="1"/>
    <col min="3843" max="3843" width="14.140625" style="24" customWidth="1"/>
    <col min="3844" max="3854" width="9.7109375" style="24" customWidth="1"/>
    <col min="3855" max="3855" width="11.42578125" style="24" customWidth="1"/>
    <col min="3856" max="3856" width="9.7109375" style="24" customWidth="1"/>
    <col min="3857" max="4096" width="8.85546875" style="24"/>
    <col min="4097" max="4097" width="13.42578125" style="24" customWidth="1"/>
    <col min="4098" max="4098" width="13.140625" style="24" customWidth="1"/>
    <col min="4099" max="4099" width="14.140625" style="24" customWidth="1"/>
    <col min="4100" max="4110" width="9.7109375" style="24" customWidth="1"/>
    <col min="4111" max="4111" width="11.42578125" style="24" customWidth="1"/>
    <col min="4112" max="4112" width="9.7109375" style="24" customWidth="1"/>
    <col min="4113" max="4352" width="8.85546875" style="24"/>
    <col min="4353" max="4353" width="13.42578125" style="24" customWidth="1"/>
    <col min="4354" max="4354" width="13.140625" style="24" customWidth="1"/>
    <col min="4355" max="4355" width="14.140625" style="24" customWidth="1"/>
    <col min="4356" max="4366" width="9.7109375" style="24" customWidth="1"/>
    <col min="4367" max="4367" width="11.42578125" style="24" customWidth="1"/>
    <col min="4368" max="4368" width="9.7109375" style="24" customWidth="1"/>
    <col min="4369" max="4608" width="8.85546875" style="24"/>
    <col min="4609" max="4609" width="13.42578125" style="24" customWidth="1"/>
    <col min="4610" max="4610" width="13.140625" style="24" customWidth="1"/>
    <col min="4611" max="4611" width="14.140625" style="24" customWidth="1"/>
    <col min="4612" max="4622" width="9.7109375" style="24" customWidth="1"/>
    <col min="4623" max="4623" width="11.42578125" style="24" customWidth="1"/>
    <col min="4624" max="4624" width="9.7109375" style="24" customWidth="1"/>
    <col min="4625" max="4864" width="8.85546875" style="24"/>
    <col min="4865" max="4865" width="13.42578125" style="24" customWidth="1"/>
    <col min="4866" max="4866" width="13.140625" style="24" customWidth="1"/>
    <col min="4867" max="4867" width="14.140625" style="24" customWidth="1"/>
    <col min="4868" max="4878" width="9.7109375" style="24" customWidth="1"/>
    <col min="4879" max="4879" width="11.42578125" style="24" customWidth="1"/>
    <col min="4880" max="4880" width="9.7109375" style="24" customWidth="1"/>
    <col min="4881" max="5120" width="8.85546875" style="24"/>
    <col min="5121" max="5121" width="13.42578125" style="24" customWidth="1"/>
    <col min="5122" max="5122" width="13.140625" style="24" customWidth="1"/>
    <col min="5123" max="5123" width="14.140625" style="24" customWidth="1"/>
    <col min="5124" max="5134" width="9.7109375" style="24" customWidth="1"/>
    <col min="5135" max="5135" width="11.42578125" style="24" customWidth="1"/>
    <col min="5136" max="5136" width="9.7109375" style="24" customWidth="1"/>
    <col min="5137" max="5376" width="8.85546875" style="24"/>
    <col min="5377" max="5377" width="13.42578125" style="24" customWidth="1"/>
    <col min="5378" max="5378" width="13.140625" style="24" customWidth="1"/>
    <col min="5379" max="5379" width="14.140625" style="24" customWidth="1"/>
    <col min="5380" max="5390" width="9.7109375" style="24" customWidth="1"/>
    <col min="5391" max="5391" width="11.42578125" style="24" customWidth="1"/>
    <col min="5392" max="5392" width="9.7109375" style="24" customWidth="1"/>
    <col min="5393" max="5632" width="8.85546875" style="24"/>
    <col min="5633" max="5633" width="13.42578125" style="24" customWidth="1"/>
    <col min="5634" max="5634" width="13.140625" style="24" customWidth="1"/>
    <col min="5635" max="5635" width="14.140625" style="24" customWidth="1"/>
    <col min="5636" max="5646" width="9.7109375" style="24" customWidth="1"/>
    <col min="5647" max="5647" width="11.42578125" style="24" customWidth="1"/>
    <col min="5648" max="5648" width="9.7109375" style="24" customWidth="1"/>
    <col min="5649" max="5888" width="8.85546875" style="24"/>
    <col min="5889" max="5889" width="13.42578125" style="24" customWidth="1"/>
    <col min="5890" max="5890" width="13.140625" style="24" customWidth="1"/>
    <col min="5891" max="5891" width="14.140625" style="24" customWidth="1"/>
    <col min="5892" max="5902" width="9.7109375" style="24" customWidth="1"/>
    <col min="5903" max="5903" width="11.42578125" style="24" customWidth="1"/>
    <col min="5904" max="5904" width="9.7109375" style="24" customWidth="1"/>
    <col min="5905" max="6144" width="8.85546875" style="24"/>
    <col min="6145" max="6145" width="13.42578125" style="24" customWidth="1"/>
    <col min="6146" max="6146" width="13.140625" style="24" customWidth="1"/>
    <col min="6147" max="6147" width="14.140625" style="24" customWidth="1"/>
    <col min="6148" max="6158" width="9.7109375" style="24" customWidth="1"/>
    <col min="6159" max="6159" width="11.42578125" style="24" customWidth="1"/>
    <col min="6160" max="6160" width="9.7109375" style="24" customWidth="1"/>
    <col min="6161" max="6400" width="8.85546875" style="24"/>
    <col min="6401" max="6401" width="13.42578125" style="24" customWidth="1"/>
    <col min="6402" max="6402" width="13.140625" style="24" customWidth="1"/>
    <col min="6403" max="6403" width="14.140625" style="24" customWidth="1"/>
    <col min="6404" max="6414" width="9.7109375" style="24" customWidth="1"/>
    <col min="6415" max="6415" width="11.42578125" style="24" customWidth="1"/>
    <col min="6416" max="6416" width="9.7109375" style="24" customWidth="1"/>
    <col min="6417" max="6656" width="8.85546875" style="24"/>
    <col min="6657" max="6657" width="13.42578125" style="24" customWidth="1"/>
    <col min="6658" max="6658" width="13.140625" style="24" customWidth="1"/>
    <col min="6659" max="6659" width="14.140625" style="24" customWidth="1"/>
    <col min="6660" max="6670" width="9.7109375" style="24" customWidth="1"/>
    <col min="6671" max="6671" width="11.42578125" style="24" customWidth="1"/>
    <col min="6672" max="6672" width="9.7109375" style="24" customWidth="1"/>
    <col min="6673" max="6912" width="8.85546875" style="24"/>
    <col min="6913" max="6913" width="13.42578125" style="24" customWidth="1"/>
    <col min="6914" max="6914" width="13.140625" style="24" customWidth="1"/>
    <col min="6915" max="6915" width="14.140625" style="24" customWidth="1"/>
    <col min="6916" max="6926" width="9.7109375" style="24" customWidth="1"/>
    <col min="6927" max="6927" width="11.42578125" style="24" customWidth="1"/>
    <col min="6928" max="6928" width="9.7109375" style="24" customWidth="1"/>
    <col min="6929" max="7168" width="8.85546875" style="24"/>
    <col min="7169" max="7169" width="13.42578125" style="24" customWidth="1"/>
    <col min="7170" max="7170" width="13.140625" style="24" customWidth="1"/>
    <col min="7171" max="7171" width="14.140625" style="24" customWidth="1"/>
    <col min="7172" max="7182" width="9.7109375" style="24" customWidth="1"/>
    <col min="7183" max="7183" width="11.42578125" style="24" customWidth="1"/>
    <col min="7184" max="7184" width="9.7109375" style="24" customWidth="1"/>
    <col min="7185" max="7424" width="8.85546875" style="24"/>
    <col min="7425" max="7425" width="13.42578125" style="24" customWidth="1"/>
    <col min="7426" max="7426" width="13.140625" style="24" customWidth="1"/>
    <col min="7427" max="7427" width="14.140625" style="24" customWidth="1"/>
    <col min="7428" max="7438" width="9.7109375" style="24" customWidth="1"/>
    <col min="7439" max="7439" width="11.42578125" style="24" customWidth="1"/>
    <col min="7440" max="7440" width="9.7109375" style="24" customWidth="1"/>
    <col min="7441" max="7680" width="8.85546875" style="24"/>
    <col min="7681" max="7681" width="13.42578125" style="24" customWidth="1"/>
    <col min="7682" max="7682" width="13.140625" style="24" customWidth="1"/>
    <col min="7683" max="7683" width="14.140625" style="24" customWidth="1"/>
    <col min="7684" max="7694" width="9.7109375" style="24" customWidth="1"/>
    <col min="7695" max="7695" width="11.42578125" style="24" customWidth="1"/>
    <col min="7696" max="7696" width="9.7109375" style="24" customWidth="1"/>
    <col min="7697" max="7936" width="8.85546875" style="24"/>
    <col min="7937" max="7937" width="13.42578125" style="24" customWidth="1"/>
    <col min="7938" max="7938" width="13.140625" style="24" customWidth="1"/>
    <col min="7939" max="7939" width="14.140625" style="24" customWidth="1"/>
    <col min="7940" max="7950" width="9.7109375" style="24" customWidth="1"/>
    <col min="7951" max="7951" width="11.42578125" style="24" customWidth="1"/>
    <col min="7952" max="7952" width="9.7109375" style="24" customWidth="1"/>
    <col min="7953" max="8192" width="8.85546875" style="24"/>
    <col min="8193" max="8193" width="13.42578125" style="24" customWidth="1"/>
    <col min="8194" max="8194" width="13.140625" style="24" customWidth="1"/>
    <col min="8195" max="8195" width="14.140625" style="24" customWidth="1"/>
    <col min="8196" max="8206" width="9.7109375" style="24" customWidth="1"/>
    <col min="8207" max="8207" width="11.42578125" style="24" customWidth="1"/>
    <col min="8208" max="8208" width="9.7109375" style="24" customWidth="1"/>
    <col min="8209" max="8448" width="8.85546875" style="24"/>
    <col min="8449" max="8449" width="13.42578125" style="24" customWidth="1"/>
    <col min="8450" max="8450" width="13.140625" style="24" customWidth="1"/>
    <col min="8451" max="8451" width="14.140625" style="24" customWidth="1"/>
    <col min="8452" max="8462" width="9.7109375" style="24" customWidth="1"/>
    <col min="8463" max="8463" width="11.42578125" style="24" customWidth="1"/>
    <col min="8464" max="8464" width="9.7109375" style="24" customWidth="1"/>
    <col min="8465" max="8704" width="8.85546875" style="24"/>
    <col min="8705" max="8705" width="13.42578125" style="24" customWidth="1"/>
    <col min="8706" max="8706" width="13.140625" style="24" customWidth="1"/>
    <col min="8707" max="8707" width="14.140625" style="24" customWidth="1"/>
    <col min="8708" max="8718" width="9.7109375" style="24" customWidth="1"/>
    <col min="8719" max="8719" width="11.42578125" style="24" customWidth="1"/>
    <col min="8720" max="8720" width="9.7109375" style="24" customWidth="1"/>
    <col min="8721" max="8960" width="8.85546875" style="24"/>
    <col min="8961" max="8961" width="13.42578125" style="24" customWidth="1"/>
    <col min="8962" max="8962" width="13.140625" style="24" customWidth="1"/>
    <col min="8963" max="8963" width="14.140625" style="24" customWidth="1"/>
    <col min="8964" max="8974" width="9.7109375" style="24" customWidth="1"/>
    <col min="8975" max="8975" width="11.42578125" style="24" customWidth="1"/>
    <col min="8976" max="8976" width="9.7109375" style="24" customWidth="1"/>
    <col min="8977" max="9216" width="8.85546875" style="24"/>
    <col min="9217" max="9217" width="13.42578125" style="24" customWidth="1"/>
    <col min="9218" max="9218" width="13.140625" style="24" customWidth="1"/>
    <col min="9219" max="9219" width="14.140625" style="24" customWidth="1"/>
    <col min="9220" max="9230" width="9.7109375" style="24" customWidth="1"/>
    <col min="9231" max="9231" width="11.42578125" style="24" customWidth="1"/>
    <col min="9232" max="9232" width="9.7109375" style="24" customWidth="1"/>
    <col min="9233" max="9472" width="8.85546875" style="24"/>
    <col min="9473" max="9473" width="13.42578125" style="24" customWidth="1"/>
    <col min="9474" max="9474" width="13.140625" style="24" customWidth="1"/>
    <col min="9475" max="9475" width="14.140625" style="24" customWidth="1"/>
    <col min="9476" max="9486" width="9.7109375" style="24" customWidth="1"/>
    <col min="9487" max="9487" width="11.42578125" style="24" customWidth="1"/>
    <col min="9488" max="9488" width="9.7109375" style="24" customWidth="1"/>
    <col min="9489" max="9728" width="8.85546875" style="24"/>
    <col min="9729" max="9729" width="13.42578125" style="24" customWidth="1"/>
    <col min="9730" max="9730" width="13.140625" style="24" customWidth="1"/>
    <col min="9731" max="9731" width="14.140625" style="24" customWidth="1"/>
    <col min="9732" max="9742" width="9.7109375" style="24" customWidth="1"/>
    <col min="9743" max="9743" width="11.42578125" style="24" customWidth="1"/>
    <col min="9744" max="9744" width="9.7109375" style="24" customWidth="1"/>
    <col min="9745" max="9984" width="8.85546875" style="24"/>
    <col min="9985" max="9985" width="13.42578125" style="24" customWidth="1"/>
    <col min="9986" max="9986" width="13.140625" style="24" customWidth="1"/>
    <col min="9987" max="9987" width="14.140625" style="24" customWidth="1"/>
    <col min="9988" max="9998" width="9.7109375" style="24" customWidth="1"/>
    <col min="9999" max="9999" width="11.42578125" style="24" customWidth="1"/>
    <col min="10000" max="10000" width="9.7109375" style="24" customWidth="1"/>
    <col min="10001" max="10240" width="8.85546875" style="24"/>
    <col min="10241" max="10241" width="13.42578125" style="24" customWidth="1"/>
    <col min="10242" max="10242" width="13.140625" style="24" customWidth="1"/>
    <col min="10243" max="10243" width="14.140625" style="24" customWidth="1"/>
    <col min="10244" max="10254" width="9.7109375" style="24" customWidth="1"/>
    <col min="10255" max="10255" width="11.42578125" style="24" customWidth="1"/>
    <col min="10256" max="10256" width="9.7109375" style="24" customWidth="1"/>
    <col min="10257" max="10496" width="8.85546875" style="24"/>
    <col min="10497" max="10497" width="13.42578125" style="24" customWidth="1"/>
    <col min="10498" max="10498" width="13.140625" style="24" customWidth="1"/>
    <col min="10499" max="10499" width="14.140625" style="24" customWidth="1"/>
    <col min="10500" max="10510" width="9.7109375" style="24" customWidth="1"/>
    <col min="10511" max="10511" width="11.42578125" style="24" customWidth="1"/>
    <col min="10512" max="10512" width="9.7109375" style="24" customWidth="1"/>
    <col min="10513" max="10752" width="8.85546875" style="24"/>
    <col min="10753" max="10753" width="13.42578125" style="24" customWidth="1"/>
    <col min="10754" max="10754" width="13.140625" style="24" customWidth="1"/>
    <col min="10755" max="10755" width="14.140625" style="24" customWidth="1"/>
    <col min="10756" max="10766" width="9.7109375" style="24" customWidth="1"/>
    <col min="10767" max="10767" width="11.42578125" style="24" customWidth="1"/>
    <col min="10768" max="10768" width="9.7109375" style="24" customWidth="1"/>
    <col min="10769" max="11008" width="8.85546875" style="24"/>
    <col min="11009" max="11009" width="13.42578125" style="24" customWidth="1"/>
    <col min="11010" max="11010" width="13.140625" style="24" customWidth="1"/>
    <col min="11011" max="11011" width="14.140625" style="24" customWidth="1"/>
    <col min="11012" max="11022" width="9.7109375" style="24" customWidth="1"/>
    <col min="11023" max="11023" width="11.42578125" style="24" customWidth="1"/>
    <col min="11024" max="11024" width="9.7109375" style="24" customWidth="1"/>
    <col min="11025" max="11264" width="8.85546875" style="24"/>
    <col min="11265" max="11265" width="13.42578125" style="24" customWidth="1"/>
    <col min="11266" max="11266" width="13.140625" style="24" customWidth="1"/>
    <col min="11267" max="11267" width="14.140625" style="24" customWidth="1"/>
    <col min="11268" max="11278" width="9.7109375" style="24" customWidth="1"/>
    <col min="11279" max="11279" width="11.42578125" style="24" customWidth="1"/>
    <col min="11280" max="11280" width="9.7109375" style="24" customWidth="1"/>
    <col min="11281" max="11520" width="8.85546875" style="24"/>
    <col min="11521" max="11521" width="13.42578125" style="24" customWidth="1"/>
    <col min="11522" max="11522" width="13.140625" style="24" customWidth="1"/>
    <col min="11523" max="11523" width="14.140625" style="24" customWidth="1"/>
    <col min="11524" max="11534" width="9.7109375" style="24" customWidth="1"/>
    <col min="11535" max="11535" width="11.42578125" style="24" customWidth="1"/>
    <col min="11536" max="11536" width="9.7109375" style="24" customWidth="1"/>
    <col min="11537" max="11776" width="8.85546875" style="24"/>
    <col min="11777" max="11777" width="13.42578125" style="24" customWidth="1"/>
    <col min="11778" max="11778" width="13.140625" style="24" customWidth="1"/>
    <col min="11779" max="11779" width="14.140625" style="24" customWidth="1"/>
    <col min="11780" max="11790" width="9.7109375" style="24" customWidth="1"/>
    <col min="11791" max="11791" width="11.42578125" style="24" customWidth="1"/>
    <col min="11792" max="11792" width="9.7109375" style="24" customWidth="1"/>
    <col min="11793" max="12032" width="8.85546875" style="24"/>
    <col min="12033" max="12033" width="13.42578125" style="24" customWidth="1"/>
    <col min="12034" max="12034" width="13.140625" style="24" customWidth="1"/>
    <col min="12035" max="12035" width="14.140625" style="24" customWidth="1"/>
    <col min="12036" max="12046" width="9.7109375" style="24" customWidth="1"/>
    <col min="12047" max="12047" width="11.42578125" style="24" customWidth="1"/>
    <col min="12048" max="12048" width="9.7109375" style="24" customWidth="1"/>
    <col min="12049" max="12288" width="8.85546875" style="24"/>
    <col min="12289" max="12289" width="13.42578125" style="24" customWidth="1"/>
    <col min="12290" max="12290" width="13.140625" style="24" customWidth="1"/>
    <col min="12291" max="12291" width="14.140625" style="24" customWidth="1"/>
    <col min="12292" max="12302" width="9.7109375" style="24" customWidth="1"/>
    <col min="12303" max="12303" width="11.42578125" style="24" customWidth="1"/>
    <col min="12304" max="12304" width="9.7109375" style="24" customWidth="1"/>
    <col min="12305" max="12544" width="8.85546875" style="24"/>
    <col min="12545" max="12545" width="13.42578125" style="24" customWidth="1"/>
    <col min="12546" max="12546" width="13.140625" style="24" customWidth="1"/>
    <col min="12547" max="12547" width="14.140625" style="24" customWidth="1"/>
    <col min="12548" max="12558" width="9.7109375" style="24" customWidth="1"/>
    <col min="12559" max="12559" width="11.42578125" style="24" customWidth="1"/>
    <col min="12560" max="12560" width="9.7109375" style="24" customWidth="1"/>
    <col min="12561" max="12800" width="8.85546875" style="24"/>
    <col min="12801" max="12801" width="13.42578125" style="24" customWidth="1"/>
    <col min="12802" max="12802" width="13.140625" style="24" customWidth="1"/>
    <col min="12803" max="12803" width="14.140625" style="24" customWidth="1"/>
    <col min="12804" max="12814" width="9.7109375" style="24" customWidth="1"/>
    <col min="12815" max="12815" width="11.42578125" style="24" customWidth="1"/>
    <col min="12816" max="12816" width="9.7109375" style="24" customWidth="1"/>
    <col min="12817" max="13056" width="8.85546875" style="24"/>
    <col min="13057" max="13057" width="13.42578125" style="24" customWidth="1"/>
    <col min="13058" max="13058" width="13.140625" style="24" customWidth="1"/>
    <col min="13059" max="13059" width="14.140625" style="24" customWidth="1"/>
    <col min="13060" max="13070" width="9.7109375" style="24" customWidth="1"/>
    <col min="13071" max="13071" width="11.42578125" style="24" customWidth="1"/>
    <col min="13072" max="13072" width="9.7109375" style="24" customWidth="1"/>
    <col min="13073" max="13312" width="8.85546875" style="24"/>
    <col min="13313" max="13313" width="13.42578125" style="24" customWidth="1"/>
    <col min="13314" max="13314" width="13.140625" style="24" customWidth="1"/>
    <col min="13315" max="13315" width="14.140625" style="24" customWidth="1"/>
    <col min="13316" max="13326" width="9.7109375" style="24" customWidth="1"/>
    <col min="13327" max="13327" width="11.42578125" style="24" customWidth="1"/>
    <col min="13328" max="13328" width="9.7109375" style="24" customWidth="1"/>
    <col min="13329" max="13568" width="8.85546875" style="24"/>
    <col min="13569" max="13569" width="13.42578125" style="24" customWidth="1"/>
    <col min="13570" max="13570" width="13.140625" style="24" customWidth="1"/>
    <col min="13571" max="13571" width="14.140625" style="24" customWidth="1"/>
    <col min="13572" max="13582" width="9.7109375" style="24" customWidth="1"/>
    <col min="13583" max="13583" width="11.42578125" style="24" customWidth="1"/>
    <col min="13584" max="13584" width="9.7109375" style="24" customWidth="1"/>
    <col min="13585" max="13824" width="8.85546875" style="24"/>
    <col min="13825" max="13825" width="13.42578125" style="24" customWidth="1"/>
    <col min="13826" max="13826" width="13.140625" style="24" customWidth="1"/>
    <col min="13827" max="13827" width="14.140625" style="24" customWidth="1"/>
    <col min="13828" max="13838" width="9.7109375" style="24" customWidth="1"/>
    <col min="13839" max="13839" width="11.42578125" style="24" customWidth="1"/>
    <col min="13840" max="13840" width="9.7109375" style="24" customWidth="1"/>
    <col min="13841" max="14080" width="8.85546875" style="24"/>
    <col min="14081" max="14081" width="13.42578125" style="24" customWidth="1"/>
    <col min="14082" max="14082" width="13.140625" style="24" customWidth="1"/>
    <col min="14083" max="14083" width="14.140625" style="24" customWidth="1"/>
    <col min="14084" max="14094" width="9.7109375" style="24" customWidth="1"/>
    <col min="14095" max="14095" width="11.42578125" style="24" customWidth="1"/>
    <col min="14096" max="14096" width="9.7109375" style="24" customWidth="1"/>
    <col min="14097" max="14336" width="8.85546875" style="24"/>
    <col min="14337" max="14337" width="13.42578125" style="24" customWidth="1"/>
    <col min="14338" max="14338" width="13.140625" style="24" customWidth="1"/>
    <col min="14339" max="14339" width="14.140625" style="24" customWidth="1"/>
    <col min="14340" max="14350" width="9.7109375" style="24" customWidth="1"/>
    <col min="14351" max="14351" width="11.42578125" style="24" customWidth="1"/>
    <col min="14352" max="14352" width="9.7109375" style="24" customWidth="1"/>
    <col min="14353" max="14592" width="8.85546875" style="24"/>
    <col min="14593" max="14593" width="13.42578125" style="24" customWidth="1"/>
    <col min="14594" max="14594" width="13.140625" style="24" customWidth="1"/>
    <col min="14595" max="14595" width="14.140625" style="24" customWidth="1"/>
    <col min="14596" max="14606" width="9.7109375" style="24" customWidth="1"/>
    <col min="14607" max="14607" width="11.42578125" style="24" customWidth="1"/>
    <col min="14608" max="14608" width="9.7109375" style="24" customWidth="1"/>
    <col min="14609" max="14848" width="8.85546875" style="24"/>
    <col min="14849" max="14849" width="13.42578125" style="24" customWidth="1"/>
    <col min="14850" max="14850" width="13.140625" style="24" customWidth="1"/>
    <col min="14851" max="14851" width="14.140625" style="24" customWidth="1"/>
    <col min="14852" max="14862" width="9.7109375" style="24" customWidth="1"/>
    <col min="14863" max="14863" width="11.42578125" style="24" customWidth="1"/>
    <col min="14864" max="14864" width="9.7109375" style="24" customWidth="1"/>
    <col min="14865" max="15104" width="8.85546875" style="24"/>
    <col min="15105" max="15105" width="13.42578125" style="24" customWidth="1"/>
    <col min="15106" max="15106" width="13.140625" style="24" customWidth="1"/>
    <col min="15107" max="15107" width="14.140625" style="24" customWidth="1"/>
    <col min="15108" max="15118" width="9.7109375" style="24" customWidth="1"/>
    <col min="15119" max="15119" width="11.42578125" style="24" customWidth="1"/>
    <col min="15120" max="15120" width="9.7109375" style="24" customWidth="1"/>
    <col min="15121" max="15360" width="8.85546875" style="24"/>
    <col min="15361" max="15361" width="13.42578125" style="24" customWidth="1"/>
    <col min="15362" max="15362" width="13.140625" style="24" customWidth="1"/>
    <col min="15363" max="15363" width="14.140625" style="24" customWidth="1"/>
    <col min="15364" max="15374" width="9.7109375" style="24" customWidth="1"/>
    <col min="15375" max="15375" width="11.42578125" style="24" customWidth="1"/>
    <col min="15376" max="15376" width="9.7109375" style="24" customWidth="1"/>
    <col min="15377" max="15616" width="8.85546875" style="24"/>
    <col min="15617" max="15617" width="13.42578125" style="24" customWidth="1"/>
    <col min="15618" max="15618" width="13.140625" style="24" customWidth="1"/>
    <col min="15619" max="15619" width="14.140625" style="24" customWidth="1"/>
    <col min="15620" max="15630" width="9.7109375" style="24" customWidth="1"/>
    <col min="15631" max="15631" width="11.42578125" style="24" customWidth="1"/>
    <col min="15632" max="15632" width="9.7109375" style="24" customWidth="1"/>
    <col min="15633" max="15872" width="8.85546875" style="24"/>
    <col min="15873" max="15873" width="13.42578125" style="24" customWidth="1"/>
    <col min="15874" max="15874" width="13.140625" style="24" customWidth="1"/>
    <col min="15875" max="15875" width="14.140625" style="24" customWidth="1"/>
    <col min="15876" max="15886" width="9.7109375" style="24" customWidth="1"/>
    <col min="15887" max="15887" width="11.42578125" style="24" customWidth="1"/>
    <col min="15888" max="15888" width="9.7109375" style="24" customWidth="1"/>
    <col min="15889" max="16128" width="8.85546875" style="24"/>
    <col min="16129" max="16129" width="13.42578125" style="24" customWidth="1"/>
    <col min="16130" max="16130" width="13.140625" style="24" customWidth="1"/>
    <col min="16131" max="16131" width="14.140625" style="24" customWidth="1"/>
    <col min="16132" max="16142" width="9.7109375" style="24" customWidth="1"/>
    <col min="16143" max="16143" width="11.42578125" style="24" customWidth="1"/>
    <col min="16144" max="16144" width="9.7109375" style="24" customWidth="1"/>
    <col min="16145" max="16384" width="8.85546875" style="24"/>
  </cols>
  <sheetData>
    <row r="1" spans="2:16" ht="15.75">
      <c r="B1" s="25" t="s">
        <v>65</v>
      </c>
      <c r="G1" s="116" t="s">
        <v>66</v>
      </c>
      <c r="H1" s="116"/>
      <c r="I1" s="116"/>
      <c r="N1" s="26" t="s">
        <v>31</v>
      </c>
      <c r="O1" s="27"/>
      <c r="P1" s="28" t="s">
        <v>32</v>
      </c>
    </row>
    <row r="2" spans="2:16" ht="15.75">
      <c r="B2" s="29"/>
      <c r="F2" s="29"/>
      <c r="G2" s="116" t="s">
        <v>33</v>
      </c>
      <c r="H2" s="116"/>
      <c r="I2" s="116"/>
      <c r="J2" s="30"/>
      <c r="K2" s="30"/>
      <c r="L2" s="30"/>
      <c r="N2" s="31" t="s">
        <v>34</v>
      </c>
      <c r="O2" s="27"/>
      <c r="P2" s="31" t="s">
        <v>32</v>
      </c>
    </row>
    <row r="3" spans="2:16" ht="15.75">
      <c r="D3" s="32"/>
      <c r="E3" s="32"/>
      <c r="F3" s="32"/>
      <c r="G3" s="32"/>
      <c r="H3" s="33" t="s">
        <v>35</v>
      </c>
      <c r="I3" s="32"/>
      <c r="J3" s="32"/>
      <c r="K3" s="32"/>
      <c r="L3" s="32"/>
      <c r="N3" s="31" t="s">
        <v>36</v>
      </c>
      <c r="O3" s="27"/>
      <c r="P3" s="34" t="s">
        <v>32</v>
      </c>
    </row>
    <row r="4" spans="2:16" ht="8.25" customHeight="1" thickBot="1">
      <c r="B4" s="29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2"/>
    </row>
    <row r="5" spans="2:16" ht="15.75" thickBot="1">
      <c r="B5" s="29"/>
      <c r="C5" s="37" t="s">
        <v>37</v>
      </c>
      <c r="D5" s="38"/>
      <c r="E5" s="38"/>
      <c r="F5" s="38"/>
      <c r="G5" s="38"/>
      <c r="H5" s="38"/>
      <c r="I5" s="38"/>
      <c r="J5" s="38"/>
      <c r="K5" s="39"/>
      <c r="L5" s="40" t="s">
        <v>38</v>
      </c>
      <c r="M5" s="38"/>
      <c r="N5" s="38"/>
      <c r="O5" s="38"/>
      <c r="P5" s="41"/>
    </row>
    <row r="6" spans="2:16">
      <c r="B6" s="42"/>
      <c r="C6" s="43" t="s">
        <v>39</v>
      </c>
      <c r="D6" s="44" t="s">
        <v>40</v>
      </c>
      <c r="E6" s="44" t="s">
        <v>41</v>
      </c>
      <c r="F6" s="44" t="s">
        <v>42</v>
      </c>
      <c r="G6" s="117" t="s">
        <v>43</v>
      </c>
      <c r="H6" s="118"/>
      <c r="I6" s="44" t="s">
        <v>44</v>
      </c>
      <c r="J6" s="44" t="s">
        <v>45</v>
      </c>
      <c r="K6" s="45" t="s">
        <v>46</v>
      </c>
      <c r="L6" s="43" t="s">
        <v>47</v>
      </c>
      <c r="M6" s="44" t="s">
        <v>48</v>
      </c>
      <c r="N6" s="44" t="s">
        <v>41</v>
      </c>
      <c r="O6" s="44" t="s">
        <v>49</v>
      </c>
      <c r="P6" s="45" t="s">
        <v>50</v>
      </c>
    </row>
    <row r="7" spans="2:16" ht="15.75" thickBot="1">
      <c r="B7" s="46" t="s">
        <v>5</v>
      </c>
      <c r="C7" s="43" t="s">
        <v>51</v>
      </c>
      <c r="D7" s="44" t="s">
        <v>51</v>
      </c>
      <c r="E7" s="44" t="s">
        <v>51</v>
      </c>
      <c r="F7" s="44" t="s">
        <v>51</v>
      </c>
      <c r="G7" s="47" t="s">
        <v>52</v>
      </c>
      <c r="H7" s="47" t="s">
        <v>53</v>
      </c>
      <c r="I7" s="44" t="s">
        <v>45</v>
      </c>
      <c r="J7" s="44" t="s">
        <v>54</v>
      </c>
      <c r="K7" s="45" t="s">
        <v>55</v>
      </c>
      <c r="L7" s="48" t="s">
        <v>56</v>
      </c>
      <c r="M7" s="49" t="s">
        <v>57</v>
      </c>
      <c r="N7" s="49" t="s">
        <v>58</v>
      </c>
      <c r="O7" s="49" t="s">
        <v>59</v>
      </c>
      <c r="P7" s="50" t="s">
        <v>56</v>
      </c>
    </row>
    <row r="8" spans="2:16">
      <c r="B8" s="51">
        <v>2012</v>
      </c>
      <c r="C8" s="52">
        <v>0</v>
      </c>
      <c r="D8" s="53">
        <v>0</v>
      </c>
      <c r="E8" s="53">
        <v>0</v>
      </c>
      <c r="F8" s="53">
        <v>0</v>
      </c>
      <c r="G8" s="54">
        <v>0</v>
      </c>
      <c r="H8" s="54">
        <v>0</v>
      </c>
      <c r="I8" s="53">
        <v>0</v>
      </c>
      <c r="J8" s="53">
        <v>0</v>
      </c>
      <c r="K8" s="55">
        <v>0</v>
      </c>
      <c r="L8" s="52">
        <v>0</v>
      </c>
      <c r="M8" s="53">
        <v>0</v>
      </c>
      <c r="N8" s="53">
        <v>0</v>
      </c>
      <c r="O8" s="53">
        <v>0</v>
      </c>
      <c r="P8" s="55">
        <v>0</v>
      </c>
    </row>
    <row r="9" spans="2:16">
      <c r="B9" s="56">
        <v>2013</v>
      </c>
      <c r="C9" s="57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8">
        <v>0</v>
      </c>
      <c r="L9" s="57">
        <v>0</v>
      </c>
      <c r="M9" s="54">
        <v>0</v>
      </c>
      <c r="N9" s="54">
        <v>0</v>
      </c>
      <c r="O9" s="54">
        <v>0</v>
      </c>
      <c r="P9" s="58">
        <v>0</v>
      </c>
    </row>
    <row r="10" spans="2:16">
      <c r="B10" s="56">
        <v>2014</v>
      </c>
      <c r="C10" s="57">
        <v>0</v>
      </c>
      <c r="D10" s="54">
        <v>221.40621631538605</v>
      </c>
      <c r="E10" s="54">
        <v>0</v>
      </c>
      <c r="F10" s="54">
        <v>0</v>
      </c>
      <c r="G10" s="54">
        <v>21.007120884235871</v>
      </c>
      <c r="H10" s="54">
        <v>5.2822547752284184</v>
      </c>
      <c r="I10" s="54">
        <v>247.69559197485032</v>
      </c>
      <c r="J10" s="54">
        <v>1.2384779598742517</v>
      </c>
      <c r="K10" s="58">
        <v>0</v>
      </c>
      <c r="L10" s="57">
        <v>312.2172419108237</v>
      </c>
      <c r="M10" s="54">
        <v>102.98205241899949</v>
      </c>
      <c r="N10" s="54">
        <v>19.823811441753556</v>
      </c>
      <c r="O10" s="54">
        <v>97.945620491681254</v>
      </c>
      <c r="P10" s="58">
        <v>91.465757558389399</v>
      </c>
    </row>
    <row r="11" spans="2:16">
      <c r="B11" s="56">
        <v>2015</v>
      </c>
      <c r="C11" s="57">
        <v>0</v>
      </c>
      <c r="D11" s="54">
        <v>485.83357818250295</v>
      </c>
      <c r="E11" s="54">
        <v>0</v>
      </c>
      <c r="F11" s="54">
        <v>0</v>
      </c>
      <c r="G11" s="54">
        <v>18.918217044843423</v>
      </c>
      <c r="H11" s="54">
        <v>8.5585386573275457</v>
      </c>
      <c r="I11" s="54">
        <v>513.31033388467392</v>
      </c>
      <c r="J11" s="54">
        <v>3.8050296292976213</v>
      </c>
      <c r="K11" s="58">
        <v>0</v>
      </c>
      <c r="L11" s="57">
        <v>343.07966600977159</v>
      </c>
      <c r="M11" s="54">
        <v>101.10247679251577</v>
      </c>
      <c r="N11" s="54">
        <v>23.520656320362392</v>
      </c>
      <c r="O11" s="54">
        <v>102.05784119934728</v>
      </c>
      <c r="P11" s="58">
        <v>116.39869169754613</v>
      </c>
    </row>
    <row r="12" spans="2:16">
      <c r="B12" s="56">
        <v>2016</v>
      </c>
      <c r="C12" s="57">
        <v>0</v>
      </c>
      <c r="D12" s="54">
        <v>643.31613273884557</v>
      </c>
      <c r="E12" s="54">
        <v>0</v>
      </c>
      <c r="F12" s="54">
        <v>0</v>
      </c>
      <c r="G12" s="54">
        <v>25.888800423833732</v>
      </c>
      <c r="H12" s="54">
        <v>17.932448408148577</v>
      </c>
      <c r="I12" s="54">
        <v>687.13738157082787</v>
      </c>
      <c r="J12" s="54">
        <v>7.2407165371517612</v>
      </c>
      <c r="K12" s="58">
        <v>0</v>
      </c>
      <c r="L12" s="57">
        <v>352.80984480543589</v>
      </c>
      <c r="M12" s="54">
        <v>99.254054353211359</v>
      </c>
      <c r="N12" s="54">
        <v>24.590249080184609</v>
      </c>
      <c r="O12" s="54">
        <v>104.39433023779388</v>
      </c>
      <c r="P12" s="58">
        <v>124.57121113424604</v>
      </c>
    </row>
    <row r="13" spans="2:16">
      <c r="B13" s="56">
        <v>2017</v>
      </c>
      <c r="C13" s="57">
        <v>0</v>
      </c>
      <c r="D13" s="54">
        <v>779.64870896659124</v>
      </c>
      <c r="E13" s="54">
        <v>0</v>
      </c>
      <c r="F13" s="54">
        <v>0</v>
      </c>
      <c r="G13" s="54">
        <v>37.882609935634548</v>
      </c>
      <c r="H13" s="54">
        <v>24.953703196703742</v>
      </c>
      <c r="I13" s="54">
        <v>842.48502209892956</v>
      </c>
      <c r="J13" s="54">
        <v>11.45314164764641</v>
      </c>
      <c r="K13" s="58">
        <v>0</v>
      </c>
      <c r="L13" s="57">
        <v>368.02298454465478</v>
      </c>
      <c r="M13" s="54">
        <v>97.301787956642656</v>
      </c>
      <c r="N13" s="54">
        <v>26.282905583592587</v>
      </c>
      <c r="O13" s="54">
        <v>107.35388301982623</v>
      </c>
      <c r="P13" s="58">
        <v>137.08440798459327</v>
      </c>
    </row>
    <row r="14" spans="2:16">
      <c r="B14" s="56">
        <v>2018</v>
      </c>
      <c r="C14" s="57">
        <v>0</v>
      </c>
      <c r="D14" s="54">
        <v>549.74112750638972</v>
      </c>
      <c r="E14" s="54">
        <v>0</v>
      </c>
      <c r="F14" s="54">
        <v>0</v>
      </c>
      <c r="G14" s="54">
        <v>39.823564215331416</v>
      </c>
      <c r="H14" s="54">
        <v>146.06670305047766</v>
      </c>
      <c r="I14" s="54">
        <v>735.63139477219875</v>
      </c>
      <c r="J14" s="54">
        <v>15.131298621507403</v>
      </c>
      <c r="K14" s="58">
        <v>0</v>
      </c>
      <c r="L14" s="57">
        <v>351.35602940373582</v>
      </c>
      <c r="M14" s="54">
        <v>95.183371228451065</v>
      </c>
      <c r="N14" s="54">
        <v>26.854047348546199</v>
      </c>
      <c r="O14" s="54">
        <v>108.48578215400703</v>
      </c>
      <c r="P14" s="58">
        <v>120.83282867273154</v>
      </c>
    </row>
    <row r="15" spans="2:16">
      <c r="B15" s="56">
        <v>2019</v>
      </c>
      <c r="C15" s="57">
        <v>0</v>
      </c>
      <c r="D15" s="54">
        <v>393.18900269682428</v>
      </c>
      <c r="E15" s="54">
        <v>0</v>
      </c>
      <c r="F15" s="54">
        <v>0</v>
      </c>
      <c r="G15" s="54">
        <v>47.180813102987877</v>
      </c>
      <c r="H15" s="54">
        <v>100.61099552882121</v>
      </c>
      <c r="I15" s="54">
        <v>540.98081132863331</v>
      </c>
      <c r="J15" s="54">
        <v>17.83620267815057</v>
      </c>
      <c r="K15" s="58">
        <v>13.007053546297517</v>
      </c>
      <c r="L15" s="57">
        <v>378.39699587535767</v>
      </c>
      <c r="M15" s="54">
        <v>95.121064854092495</v>
      </c>
      <c r="N15" s="54">
        <v>25.535229091289679</v>
      </c>
      <c r="O15" s="54">
        <v>108.24694105229915</v>
      </c>
      <c r="P15" s="58">
        <v>149.49376087767635</v>
      </c>
    </row>
    <row r="16" spans="2:16">
      <c r="B16" s="56">
        <v>2020</v>
      </c>
      <c r="C16" s="57">
        <v>0</v>
      </c>
      <c r="D16" s="54">
        <v>160.55461106093196</v>
      </c>
      <c r="E16" s="54">
        <v>0</v>
      </c>
      <c r="F16" s="54">
        <v>0</v>
      </c>
      <c r="G16" s="54">
        <v>8.9240900774001913E-3</v>
      </c>
      <c r="H16" s="54">
        <v>278.17239107465582</v>
      </c>
      <c r="I16" s="54">
        <v>438.7359262256652</v>
      </c>
      <c r="J16" s="54">
        <v>20.029882309278896</v>
      </c>
      <c r="K16" s="58">
        <v>47.980117652825953</v>
      </c>
      <c r="L16" s="57">
        <v>621.96299763875732</v>
      </c>
      <c r="M16" s="54">
        <v>102.26552911387587</v>
      </c>
      <c r="N16" s="54">
        <v>20.239187270810728</v>
      </c>
      <c r="O16" s="54">
        <v>123.15893331545163</v>
      </c>
      <c r="P16" s="58">
        <v>376.29934793861906</v>
      </c>
    </row>
    <row r="17" spans="2:17">
      <c r="B17" s="56">
        <v>2021</v>
      </c>
      <c r="C17" s="57">
        <v>0</v>
      </c>
      <c r="D17" s="54">
        <v>55.713576723933087</v>
      </c>
      <c r="E17" s="54">
        <v>0</v>
      </c>
      <c r="F17" s="54">
        <v>0</v>
      </c>
      <c r="G17" s="54">
        <v>0</v>
      </c>
      <c r="H17" s="54">
        <v>0</v>
      </c>
      <c r="I17" s="54">
        <v>55.713576723933087</v>
      </c>
      <c r="J17" s="54">
        <v>20.308450192898562</v>
      </c>
      <c r="K17" s="58">
        <v>46.212148639926625</v>
      </c>
      <c r="L17" s="57">
        <v>702.77436518183015</v>
      </c>
      <c r="M17" s="54">
        <v>102.82628648310305</v>
      </c>
      <c r="N17" s="54">
        <v>22.336835207549452</v>
      </c>
      <c r="O17" s="54">
        <v>132.87872771538946</v>
      </c>
      <c r="P17" s="58">
        <v>444.73251577578822</v>
      </c>
    </row>
    <row r="18" spans="2:17">
      <c r="B18" s="56">
        <v>2022</v>
      </c>
      <c r="C18" s="57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20.308450192898562</v>
      </c>
      <c r="K18" s="58">
        <v>44.900284460168407</v>
      </c>
      <c r="L18" s="57">
        <v>701.02978669979007</v>
      </c>
      <c r="M18" s="54">
        <v>101.66323416174296</v>
      </c>
      <c r="N18" s="54">
        <v>22.243375646011589</v>
      </c>
      <c r="O18" s="54">
        <v>135.18406356665679</v>
      </c>
      <c r="P18" s="58">
        <v>441.93911332537874</v>
      </c>
    </row>
    <row r="19" spans="2:17">
      <c r="B19" s="56">
        <v>2023</v>
      </c>
      <c r="C19" s="57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20.308450192898562</v>
      </c>
      <c r="K19" s="58">
        <v>42.916946868494577</v>
      </c>
      <c r="L19" s="57">
        <v>667.46741971197048</v>
      </c>
      <c r="M19" s="54">
        <v>98.724450171163454</v>
      </c>
      <c r="N19" s="54">
        <v>23.925647753693134</v>
      </c>
      <c r="O19" s="54">
        <v>140.18934230679571</v>
      </c>
      <c r="P19" s="58">
        <v>404.62797948031817</v>
      </c>
    </row>
    <row r="20" spans="2:17">
      <c r="B20" s="56">
        <v>2024</v>
      </c>
      <c r="C20" s="57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20.308450192898562</v>
      </c>
      <c r="K20" s="58">
        <v>41.220449233113868</v>
      </c>
      <c r="L20" s="57">
        <v>648.20436563944406</v>
      </c>
      <c r="M20" s="54">
        <v>96.616417838698325</v>
      </c>
      <c r="N20" s="54">
        <v>26.635975038291182</v>
      </c>
      <c r="O20" s="54">
        <v>146.54459249137045</v>
      </c>
      <c r="P20" s="58">
        <v>378.40738027108404</v>
      </c>
    </row>
    <row r="21" spans="2:17">
      <c r="B21" s="56">
        <v>2025</v>
      </c>
      <c r="C21" s="57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20.308450192898562</v>
      </c>
      <c r="K21" s="58">
        <v>39.45152947680684</v>
      </c>
      <c r="L21" s="57">
        <v>573.3017192647095</v>
      </c>
      <c r="M21" s="54">
        <v>96.522958277160456</v>
      </c>
      <c r="N21" s="54">
        <v>19.200747698167795</v>
      </c>
      <c r="O21" s="54">
        <v>139.74281329055924</v>
      </c>
      <c r="P21" s="58">
        <v>317.83519999882202</v>
      </c>
    </row>
    <row r="22" spans="2:17">
      <c r="B22" s="56">
        <v>2026</v>
      </c>
      <c r="C22" s="57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20.308450192898562</v>
      </c>
      <c r="K22" s="58">
        <v>37.568135088445629</v>
      </c>
      <c r="L22" s="57">
        <v>556.0013159844782</v>
      </c>
      <c r="M22" s="54">
        <v>94.62261385922389</v>
      </c>
      <c r="N22" s="54">
        <v>19.927655399017851</v>
      </c>
      <c r="O22" s="54">
        <v>153.7513631255124</v>
      </c>
      <c r="P22" s="58">
        <v>287.69968360072409</v>
      </c>
      <c r="Q22" s="59"/>
    </row>
    <row r="23" spans="2:17">
      <c r="B23" s="56">
        <v>2027</v>
      </c>
      <c r="C23" s="57">
        <v>0</v>
      </c>
      <c r="D23" s="54">
        <v>0</v>
      </c>
      <c r="E23" s="54">
        <v>0.35930009213445419</v>
      </c>
      <c r="F23" s="54">
        <v>0</v>
      </c>
      <c r="G23" s="54">
        <v>0</v>
      </c>
      <c r="H23" s="54">
        <v>0</v>
      </c>
      <c r="I23" s="54">
        <v>0.35930009213445419</v>
      </c>
      <c r="J23" s="54">
        <v>20.308450192898562</v>
      </c>
      <c r="K23" s="58">
        <v>36.167174975923459</v>
      </c>
      <c r="L23" s="57">
        <v>511.22380161211504</v>
      </c>
      <c r="M23" s="54">
        <v>92.691116254108039</v>
      </c>
      <c r="N23" s="54">
        <v>18.702296703299194</v>
      </c>
      <c r="O23" s="54">
        <v>152.05870662210441</v>
      </c>
      <c r="P23" s="58">
        <v>247.77168203260345</v>
      </c>
    </row>
    <row r="24" spans="2:17">
      <c r="B24" s="56">
        <v>2028</v>
      </c>
      <c r="C24" s="57">
        <v>0</v>
      </c>
      <c r="D24" s="54">
        <v>0</v>
      </c>
      <c r="E24" s="54">
        <v>4.4652901623646039E-2</v>
      </c>
      <c r="F24" s="54">
        <v>0</v>
      </c>
      <c r="G24" s="54">
        <v>0</v>
      </c>
      <c r="H24" s="54">
        <v>0</v>
      </c>
      <c r="I24" s="54">
        <v>4.4652901623646039E-2</v>
      </c>
      <c r="J24" s="54">
        <v>20.308450192898562</v>
      </c>
      <c r="K24" s="58">
        <v>34.825622761397554</v>
      </c>
      <c r="L24" s="57">
        <v>492.17881984984365</v>
      </c>
      <c r="M24" s="54">
        <v>91.112688103690772</v>
      </c>
      <c r="N24" s="54">
        <v>19.356513634064239</v>
      </c>
      <c r="O24" s="54">
        <v>166.33725074594471</v>
      </c>
      <c r="P24" s="58">
        <v>215.37236736614395</v>
      </c>
    </row>
    <row r="25" spans="2:17">
      <c r="B25" s="56">
        <v>2029</v>
      </c>
      <c r="C25" s="57">
        <v>0</v>
      </c>
      <c r="D25" s="54">
        <v>0</v>
      </c>
      <c r="E25" s="54">
        <v>170.7948172194001</v>
      </c>
      <c r="F25" s="54">
        <v>0</v>
      </c>
      <c r="G25" s="54">
        <v>0</v>
      </c>
      <c r="H25" s="54">
        <v>0</v>
      </c>
      <c r="I25" s="54">
        <v>170.7948172194001</v>
      </c>
      <c r="J25" s="54">
        <v>21.053388123868054</v>
      </c>
      <c r="K25" s="58">
        <v>36.182243935141344</v>
      </c>
      <c r="L25" s="57">
        <v>474.77457261234815</v>
      </c>
      <c r="M25" s="54">
        <v>89.575797536179252</v>
      </c>
      <c r="N25" s="54">
        <v>19.626507922951397</v>
      </c>
      <c r="O25" s="54">
        <v>181.16616784328576</v>
      </c>
      <c r="P25" s="58">
        <v>184.4060993099317</v>
      </c>
    </row>
    <row r="26" spans="2:17">
      <c r="B26" s="56">
        <v>2030</v>
      </c>
      <c r="C26" s="57">
        <v>0</v>
      </c>
      <c r="D26" s="54">
        <v>0</v>
      </c>
      <c r="E26" s="54">
        <v>300.15615407814084</v>
      </c>
      <c r="F26" s="54">
        <v>0</v>
      </c>
      <c r="G26" s="54">
        <v>18.558992042274465</v>
      </c>
      <c r="H26" s="54">
        <v>0</v>
      </c>
      <c r="I26" s="54">
        <v>318.71514612041528</v>
      </c>
      <c r="J26" s="54">
        <v>22.537927699342621</v>
      </c>
      <c r="K26" s="58">
        <v>30.949449603363124</v>
      </c>
      <c r="L26" s="57">
        <v>477.17336802515331</v>
      </c>
      <c r="M26" s="54">
        <v>88.983886979772777</v>
      </c>
      <c r="N26" s="54">
        <v>17.476938007580529</v>
      </c>
      <c r="O26" s="54">
        <v>190.9794218047615</v>
      </c>
      <c r="P26" s="58">
        <v>179.7331212330385</v>
      </c>
    </row>
    <row r="27" spans="2:17">
      <c r="B27" s="56">
        <v>2031</v>
      </c>
      <c r="C27" s="57">
        <v>0</v>
      </c>
      <c r="D27" s="54">
        <v>0</v>
      </c>
      <c r="E27" s="54">
        <v>135.19485203552907</v>
      </c>
      <c r="F27" s="54">
        <v>0</v>
      </c>
      <c r="G27" s="54">
        <v>73.076135010412969</v>
      </c>
      <c r="H27" s="54">
        <v>0</v>
      </c>
      <c r="I27" s="54">
        <v>208.27098704594204</v>
      </c>
      <c r="J27" s="54">
        <v>23.568898238845904</v>
      </c>
      <c r="K27" s="58">
        <v>37.662036186477962</v>
      </c>
      <c r="L27" s="57">
        <v>465.69861074744892</v>
      </c>
      <c r="M27" s="54">
        <v>86.823932668675482</v>
      </c>
      <c r="N27" s="54">
        <v>40.260302231366445</v>
      </c>
      <c r="O27" s="54">
        <v>154.93518423832532</v>
      </c>
      <c r="P27" s="58">
        <v>183.6791916090817</v>
      </c>
    </row>
    <row r="28" spans="2:17">
      <c r="B28" s="56">
        <v>2032</v>
      </c>
      <c r="C28" s="57">
        <v>0</v>
      </c>
      <c r="D28" s="54">
        <v>0</v>
      </c>
      <c r="E28" s="54">
        <v>91.127934050299089</v>
      </c>
      <c r="F28" s="54">
        <v>0</v>
      </c>
      <c r="G28" s="54">
        <v>0</v>
      </c>
      <c r="H28" s="54">
        <v>0</v>
      </c>
      <c r="I28" s="54">
        <v>91.127934050299089</v>
      </c>
      <c r="J28" s="54">
        <v>24.024537909097401</v>
      </c>
      <c r="K28" s="58">
        <v>40.44341432086992</v>
      </c>
      <c r="L28" s="57">
        <v>455.29344622956677</v>
      </c>
      <c r="M28" s="54">
        <v>85.24550451825823</v>
      </c>
      <c r="N28" s="54">
        <v>51.122380161211503</v>
      </c>
      <c r="O28" s="54">
        <v>159.60816231521852</v>
      </c>
      <c r="P28" s="58">
        <v>159.31739923487856</v>
      </c>
    </row>
    <row r="29" spans="2:17">
      <c r="B29" s="56">
        <v>2033</v>
      </c>
      <c r="C29" s="57">
        <v>0</v>
      </c>
      <c r="D29" s="54">
        <v>0</v>
      </c>
      <c r="E29" s="54">
        <v>103.27509376998259</v>
      </c>
      <c r="F29" s="54">
        <v>0</v>
      </c>
      <c r="G29" s="54">
        <v>0</v>
      </c>
      <c r="H29" s="54">
        <v>0</v>
      </c>
      <c r="I29" s="54">
        <v>103.27509376998259</v>
      </c>
      <c r="J29" s="54">
        <v>24.540913377947312</v>
      </c>
      <c r="K29" s="58">
        <v>39.267518497856784</v>
      </c>
      <c r="L29" s="57">
        <v>441.05643968863217</v>
      </c>
      <c r="M29" s="54">
        <v>83.802073512284551</v>
      </c>
      <c r="N29" s="54">
        <v>56.200349671435433</v>
      </c>
      <c r="O29" s="54">
        <v>165.1949672160375</v>
      </c>
      <c r="P29" s="58">
        <v>135.85904928887467</v>
      </c>
    </row>
    <row r="30" spans="2:17">
      <c r="B30" s="56">
        <v>2034</v>
      </c>
      <c r="C30" s="57">
        <v>0</v>
      </c>
      <c r="D30" s="54">
        <v>0</v>
      </c>
      <c r="E30" s="54">
        <v>15.666636866238864</v>
      </c>
      <c r="F30" s="54">
        <v>0</v>
      </c>
      <c r="G30" s="54">
        <v>0</v>
      </c>
      <c r="H30" s="54">
        <v>0</v>
      </c>
      <c r="I30" s="54">
        <v>15.666636866238864</v>
      </c>
      <c r="J30" s="54">
        <v>24.619246562278509</v>
      </c>
      <c r="K30" s="58">
        <v>42.113479651415133</v>
      </c>
      <c r="L30" s="57">
        <v>441.27451199888719</v>
      </c>
      <c r="M30" s="54">
        <v>83.012859437075917</v>
      </c>
      <c r="N30" s="54">
        <v>60.935634122687205</v>
      </c>
      <c r="O30" s="54">
        <v>171.51906421343296</v>
      </c>
      <c r="P30" s="58">
        <v>125.80695422569113</v>
      </c>
    </row>
    <row r="31" spans="2:17">
      <c r="B31" s="56">
        <v>2035</v>
      </c>
      <c r="C31" s="57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24.619246562278509</v>
      </c>
      <c r="K31" s="58">
        <v>40.576058819206679</v>
      </c>
      <c r="L31" s="57">
        <v>366.35109683269974</v>
      </c>
      <c r="M31" s="54">
        <v>80.894442708884341</v>
      </c>
      <c r="N31" s="54">
        <v>73.812284823459549</v>
      </c>
      <c r="O31" s="54">
        <v>152.83753630158662</v>
      </c>
      <c r="P31" s="58">
        <v>58.80683299876921</v>
      </c>
    </row>
    <row r="32" spans="2:17">
      <c r="B32" s="56">
        <v>2036</v>
      </c>
      <c r="C32" s="57">
        <v>0</v>
      </c>
      <c r="D32" s="54">
        <v>0</v>
      </c>
      <c r="E32" s="54">
        <v>159.01974297343656</v>
      </c>
      <c r="F32" s="54">
        <v>0</v>
      </c>
      <c r="G32" s="54">
        <v>0</v>
      </c>
      <c r="H32" s="54">
        <v>0</v>
      </c>
      <c r="I32" s="54">
        <v>159.01974297343656</v>
      </c>
      <c r="J32" s="54">
        <v>25.414345277145689</v>
      </c>
      <c r="K32" s="58">
        <v>39.95417287788095</v>
      </c>
      <c r="L32" s="57">
        <v>340.54587345252287</v>
      </c>
      <c r="M32" s="54">
        <v>79.461396098637096</v>
      </c>
      <c r="N32" s="54">
        <v>80.634832815723612</v>
      </c>
      <c r="O32" s="54">
        <v>154.41596445200386</v>
      </c>
      <c r="P32" s="58">
        <v>26.033680086158284</v>
      </c>
    </row>
    <row r="33" spans="2:16">
      <c r="B33" s="56">
        <v>2037</v>
      </c>
      <c r="C33" s="57">
        <v>0</v>
      </c>
      <c r="D33" s="54">
        <v>0</v>
      </c>
      <c r="E33" s="54">
        <v>229.73383492693668</v>
      </c>
      <c r="F33" s="54">
        <v>0</v>
      </c>
      <c r="G33" s="54">
        <v>0</v>
      </c>
      <c r="H33" s="54">
        <v>0</v>
      </c>
      <c r="I33" s="54">
        <v>229.73383492693668</v>
      </c>
      <c r="J33" s="54">
        <v>26.563014451780372</v>
      </c>
      <c r="K33" s="58">
        <v>39.360400121157525</v>
      </c>
      <c r="L33" s="57">
        <v>325.71695635518182</v>
      </c>
      <c r="M33" s="54">
        <v>78.142577841380572</v>
      </c>
      <c r="N33" s="54">
        <v>88.205057300290576</v>
      </c>
      <c r="O33" s="54">
        <v>159.19278648616137</v>
      </c>
      <c r="P33" s="58">
        <v>0.17653472734932052</v>
      </c>
    </row>
    <row r="34" spans="2:16">
      <c r="B34" s="56">
        <v>2038</v>
      </c>
      <c r="C34" s="57">
        <v>0</v>
      </c>
      <c r="D34" s="54">
        <v>0</v>
      </c>
      <c r="E34" s="54">
        <v>102.89328987135242</v>
      </c>
      <c r="F34" s="54">
        <v>0</v>
      </c>
      <c r="G34" s="54">
        <v>61.476661140034167</v>
      </c>
      <c r="H34" s="54">
        <v>0</v>
      </c>
      <c r="I34" s="54">
        <v>164.3699510113866</v>
      </c>
      <c r="J34" s="54">
        <v>27.384864206837307</v>
      </c>
      <c r="K34" s="58">
        <v>38.7885586629491</v>
      </c>
      <c r="L34" s="57">
        <v>333.30794963120167</v>
      </c>
      <c r="M34" s="54">
        <v>78.017965092663417</v>
      </c>
      <c r="N34" s="54">
        <v>81.55904403537582</v>
      </c>
      <c r="O34" s="54">
        <v>168.9541184690049</v>
      </c>
      <c r="P34" s="58">
        <v>4.7768220341575329</v>
      </c>
    </row>
    <row r="35" spans="2:16">
      <c r="B35" s="56">
        <v>2039</v>
      </c>
      <c r="C35" s="57">
        <v>0</v>
      </c>
      <c r="D35" s="54">
        <v>0</v>
      </c>
      <c r="E35" s="54">
        <v>7.5664211941982327</v>
      </c>
      <c r="F35" s="54">
        <v>0</v>
      </c>
      <c r="G35" s="54">
        <v>0</v>
      </c>
      <c r="H35" s="54">
        <v>0</v>
      </c>
      <c r="I35" s="54">
        <v>7.5664211941982327</v>
      </c>
      <c r="J35" s="54">
        <v>27.422696312808299</v>
      </c>
      <c r="K35" s="58">
        <v>48.058447608144448</v>
      </c>
      <c r="L35" s="57">
        <v>380.65040974799285</v>
      </c>
      <c r="M35" s="54">
        <v>75.733398032848982</v>
      </c>
      <c r="N35" s="54">
        <v>158.72548867847203</v>
      </c>
      <c r="O35" s="54">
        <v>169.91986727156282</v>
      </c>
      <c r="P35" s="58">
        <v>-23.728344234890983</v>
      </c>
    </row>
    <row r="36" spans="2:16">
      <c r="B36" s="56">
        <v>2040</v>
      </c>
      <c r="C36" s="57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27.422696312808299</v>
      </c>
      <c r="K36" s="58">
        <v>44.619340916832385</v>
      </c>
      <c r="L36" s="57">
        <v>357.75281717121624</v>
      </c>
      <c r="M36" s="54">
        <v>73.853822406365268</v>
      </c>
      <c r="N36" s="54">
        <v>171.82021168949942</v>
      </c>
      <c r="O36" s="54">
        <v>177.5316293390355</v>
      </c>
      <c r="P36" s="58">
        <v>-65.452846263683966</v>
      </c>
    </row>
    <row r="37" spans="2:16">
      <c r="B37" s="56">
        <v>2041</v>
      </c>
      <c r="C37" s="57">
        <v>0</v>
      </c>
      <c r="D37" s="54">
        <v>0</v>
      </c>
      <c r="E37" s="54">
        <v>79.088407252655742</v>
      </c>
      <c r="F37" s="54">
        <v>0</v>
      </c>
      <c r="G37" s="54">
        <v>0</v>
      </c>
      <c r="H37" s="54">
        <v>0</v>
      </c>
      <c r="I37" s="54">
        <v>79.088407252655742</v>
      </c>
      <c r="J37" s="54">
        <v>27.818138349071578</v>
      </c>
      <c r="K37" s="58">
        <v>44.093006675864892</v>
      </c>
      <c r="L37" s="57">
        <v>340.46279828671146</v>
      </c>
      <c r="M37" s="54">
        <v>72.389622608938723</v>
      </c>
      <c r="N37" s="54">
        <v>184.15687381249742</v>
      </c>
      <c r="O37" s="54">
        <v>183.60650083899668</v>
      </c>
      <c r="P37" s="58">
        <v>-99.69019897372138</v>
      </c>
    </row>
    <row r="38" spans="2:16">
      <c r="B38" s="56">
        <v>2042</v>
      </c>
      <c r="C38" s="57">
        <v>0</v>
      </c>
      <c r="D38" s="54">
        <v>0</v>
      </c>
      <c r="E38" s="54">
        <v>271.86687984562946</v>
      </c>
      <c r="F38" s="54">
        <v>0</v>
      </c>
      <c r="G38" s="54">
        <v>0</v>
      </c>
      <c r="H38" s="54">
        <v>0</v>
      </c>
      <c r="I38" s="54">
        <v>271.86687984562946</v>
      </c>
      <c r="J38" s="54">
        <v>29.177472748299724</v>
      </c>
      <c r="K38" s="58">
        <v>43.582966767696668</v>
      </c>
      <c r="L38" s="57">
        <v>324.55390403382171</v>
      </c>
      <c r="M38" s="54">
        <v>71.039651164502914</v>
      </c>
      <c r="N38" s="54">
        <v>198.00965771155413</v>
      </c>
      <c r="O38" s="54">
        <v>189.53599079878779</v>
      </c>
      <c r="P38" s="58">
        <v>-134.03139564102312</v>
      </c>
    </row>
    <row r="39" spans="2:16">
      <c r="B39" s="56">
        <v>2043</v>
      </c>
      <c r="C39" s="57">
        <v>0</v>
      </c>
      <c r="D39" s="54">
        <v>0</v>
      </c>
      <c r="E39" s="54">
        <v>253.09847789351858</v>
      </c>
      <c r="F39" s="54">
        <v>0</v>
      </c>
      <c r="G39" s="54">
        <v>0</v>
      </c>
      <c r="H39" s="54">
        <v>0</v>
      </c>
      <c r="I39" s="54">
        <v>253.09847789351858</v>
      </c>
      <c r="J39" s="54">
        <v>30.44296513776732</v>
      </c>
      <c r="K39" s="58">
        <v>47.079043629804673</v>
      </c>
      <c r="L39" s="57">
        <v>319.57977848086205</v>
      </c>
      <c r="M39" s="54">
        <v>70.177746319209291</v>
      </c>
      <c r="N39" s="54">
        <v>210.43977939609002</v>
      </c>
      <c r="O39" s="54">
        <v>195.08125811670104</v>
      </c>
      <c r="P39" s="58">
        <v>-156.1190053511383</v>
      </c>
    </row>
    <row r="40" spans="2:16">
      <c r="B40" s="56">
        <v>2044</v>
      </c>
      <c r="C40" s="57">
        <v>0</v>
      </c>
      <c r="D40" s="54">
        <v>0</v>
      </c>
      <c r="E40" s="54">
        <v>106.01893175097477</v>
      </c>
      <c r="F40" s="54">
        <v>0</v>
      </c>
      <c r="G40" s="54">
        <v>61.476661140034167</v>
      </c>
      <c r="H40" s="54">
        <v>0</v>
      </c>
      <c r="I40" s="54">
        <v>167.49559289100893</v>
      </c>
      <c r="J40" s="54">
        <v>31.280443102222364</v>
      </c>
      <c r="K40" s="58">
        <v>48.343978253968231</v>
      </c>
      <c r="L40" s="57">
        <v>318.09480989198266</v>
      </c>
      <c r="M40" s="54">
        <v>69.866214447416411</v>
      </c>
      <c r="N40" s="54">
        <v>201.72727138161579</v>
      </c>
      <c r="O40" s="54">
        <v>205.55911340466824</v>
      </c>
      <c r="P40" s="58">
        <v>-159.05778934171778</v>
      </c>
    </row>
    <row r="41" spans="2:16">
      <c r="B41" s="56">
        <v>2045</v>
      </c>
      <c r="C41" s="57">
        <v>0</v>
      </c>
      <c r="D41" s="54">
        <v>0</v>
      </c>
      <c r="E41" s="54">
        <v>7.7962702251021687</v>
      </c>
      <c r="F41" s="54">
        <v>0</v>
      </c>
      <c r="G41" s="54">
        <v>0</v>
      </c>
      <c r="H41" s="54">
        <v>0</v>
      </c>
      <c r="I41" s="54">
        <v>7.7962702251021687</v>
      </c>
      <c r="J41" s="54">
        <v>31.319424453347875</v>
      </c>
      <c r="K41" s="58">
        <v>54.8143950257585</v>
      </c>
      <c r="L41" s="57">
        <v>367.45184277970122</v>
      </c>
      <c r="M41" s="54">
        <v>67.872410467941975</v>
      </c>
      <c r="N41" s="54">
        <v>289.98425066053852</v>
      </c>
      <c r="O41" s="54">
        <v>195.54855592439037</v>
      </c>
      <c r="P41" s="58">
        <v>-185.95337427316963</v>
      </c>
    </row>
    <row r="42" spans="2:16">
      <c r="B42" s="56">
        <v>2046</v>
      </c>
      <c r="C42" s="57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31.319424453347875</v>
      </c>
      <c r="K42" s="58">
        <v>54.371412210582434</v>
      </c>
      <c r="L42" s="57">
        <v>353.03830151141733</v>
      </c>
      <c r="M42" s="54">
        <v>66.678204959402606</v>
      </c>
      <c r="N42" s="54">
        <v>303.82665016386881</v>
      </c>
      <c r="O42" s="54">
        <v>201.16651401238863</v>
      </c>
      <c r="P42" s="58">
        <v>-218.6330676242427</v>
      </c>
    </row>
    <row r="43" spans="2:16">
      <c r="B43" s="56">
        <v>2047</v>
      </c>
      <c r="C43" s="57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31.319424453347875</v>
      </c>
      <c r="K43" s="58">
        <v>53.067864835449171</v>
      </c>
      <c r="L43" s="57">
        <v>331.08568894574574</v>
      </c>
      <c r="M43" s="54">
        <v>65.421693076504667</v>
      </c>
      <c r="N43" s="54">
        <v>316.21523426549896</v>
      </c>
      <c r="O43" s="54">
        <v>206.9298536405569</v>
      </c>
      <c r="P43" s="58">
        <v>-257.48109203681474</v>
      </c>
    </row>
    <row r="44" spans="2:16">
      <c r="B44" s="56">
        <v>2048</v>
      </c>
      <c r="C44" s="57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31.319424453347875</v>
      </c>
      <c r="K44" s="58">
        <v>51.778214839808442</v>
      </c>
      <c r="L44" s="57">
        <v>350.52527774562145</v>
      </c>
      <c r="M44" s="54">
        <v>66.657436167949754</v>
      </c>
      <c r="N44" s="54">
        <v>303.34204502996874</v>
      </c>
      <c r="O44" s="54">
        <v>201.21497452577864</v>
      </c>
      <c r="P44" s="58">
        <v>-220.68917797807569</v>
      </c>
    </row>
    <row r="45" spans="2:16">
      <c r="B45" s="56">
        <v>2049</v>
      </c>
      <c r="C45" s="57">
        <v>0</v>
      </c>
      <c r="D45" s="54">
        <v>0</v>
      </c>
      <c r="E45" s="54">
        <v>0</v>
      </c>
      <c r="F45" s="54">
        <v>0</v>
      </c>
      <c r="G45" s="54">
        <v>10.591877365321189</v>
      </c>
      <c r="H45" s="54">
        <v>0.68492405704695192</v>
      </c>
      <c r="I45" s="54">
        <v>11.276801422368141</v>
      </c>
      <c r="J45" s="54">
        <v>31.319424453347875</v>
      </c>
      <c r="K45" s="58">
        <v>54.272976403087085</v>
      </c>
      <c r="L45" s="57">
        <v>350.52527774562145</v>
      </c>
      <c r="M45" s="54">
        <v>66.657436167949754</v>
      </c>
      <c r="N45" s="54">
        <v>303.34204502996874</v>
      </c>
      <c r="O45" s="54">
        <v>201.21497452577864</v>
      </c>
      <c r="P45" s="58">
        <v>-220.68917797807569</v>
      </c>
    </row>
    <row r="46" spans="2:16">
      <c r="B46" s="56">
        <v>2050</v>
      </c>
      <c r="C46" s="57">
        <v>0</v>
      </c>
      <c r="D46" s="54">
        <v>0</v>
      </c>
      <c r="E46" s="54">
        <v>0</v>
      </c>
      <c r="F46" s="54">
        <v>0</v>
      </c>
      <c r="G46" s="54">
        <v>10.2730893139393</v>
      </c>
      <c r="H46" s="54">
        <v>1.3698481140939038</v>
      </c>
      <c r="I46" s="54">
        <v>11.642937428033203</v>
      </c>
      <c r="J46" s="54">
        <v>31.319424453347875</v>
      </c>
      <c r="K46" s="58">
        <v>50.988820181392811</v>
      </c>
      <c r="L46" s="57">
        <v>350.52527774562145</v>
      </c>
      <c r="M46" s="54">
        <v>66.657436167949754</v>
      </c>
      <c r="N46" s="54">
        <v>303.34204502996874</v>
      </c>
      <c r="O46" s="54">
        <v>201.21497452577864</v>
      </c>
      <c r="P46" s="58">
        <v>-220.68917797807569</v>
      </c>
    </row>
    <row r="47" spans="2:16">
      <c r="B47" s="56">
        <v>2051</v>
      </c>
      <c r="C47" s="57">
        <v>0</v>
      </c>
      <c r="D47" s="54">
        <v>0</v>
      </c>
      <c r="E47" s="54">
        <v>0</v>
      </c>
      <c r="F47" s="54">
        <v>0</v>
      </c>
      <c r="G47" s="54">
        <v>24.849056778775477</v>
      </c>
      <c r="H47" s="54">
        <v>4.1095443422817111</v>
      </c>
      <c r="I47" s="54">
        <v>28.958601121057189</v>
      </c>
      <c r="J47" s="54">
        <v>31.319424453347875</v>
      </c>
      <c r="K47" s="58">
        <v>50.613532832372186</v>
      </c>
      <c r="L47" s="57">
        <v>350.52527774562145</v>
      </c>
      <c r="M47" s="54">
        <v>66.657436167949754</v>
      </c>
      <c r="N47" s="54">
        <v>303.34204502996874</v>
      </c>
      <c r="O47" s="54">
        <v>201.21497452577864</v>
      </c>
      <c r="P47" s="58">
        <v>-220.68917797807569</v>
      </c>
    </row>
    <row r="48" spans="2:16">
      <c r="B48" s="56">
        <v>2052</v>
      </c>
      <c r="C48" s="57">
        <v>0</v>
      </c>
      <c r="D48" s="54">
        <v>0</v>
      </c>
      <c r="E48" s="54">
        <v>0</v>
      </c>
      <c r="F48" s="54">
        <v>0</v>
      </c>
      <c r="G48" s="54">
        <v>28.868285118867352</v>
      </c>
      <c r="H48" s="54">
        <v>6.1643165134225661</v>
      </c>
      <c r="I48" s="54">
        <v>35.032601632289918</v>
      </c>
      <c r="J48" s="54">
        <v>31.319424453347875</v>
      </c>
      <c r="K48" s="58">
        <v>50.250728279093494</v>
      </c>
      <c r="L48" s="57">
        <v>350.52527774562145</v>
      </c>
      <c r="M48" s="54">
        <v>66.657436167949754</v>
      </c>
      <c r="N48" s="54">
        <v>303.34204502996874</v>
      </c>
      <c r="O48" s="54">
        <v>201.21497452577864</v>
      </c>
      <c r="P48" s="58">
        <v>-220.68917797807569</v>
      </c>
    </row>
    <row r="49" spans="2:16">
      <c r="B49" s="56">
        <v>2053</v>
      </c>
      <c r="C49" s="57">
        <v>0</v>
      </c>
      <c r="D49" s="54">
        <v>0</v>
      </c>
      <c r="E49" s="54">
        <v>0</v>
      </c>
      <c r="F49" s="54">
        <v>0</v>
      </c>
      <c r="G49" s="54">
        <v>20.543189074577317</v>
      </c>
      <c r="H49" s="54">
        <v>18.492949540267698</v>
      </c>
      <c r="I49" s="54">
        <v>39.036138614845015</v>
      </c>
      <c r="J49" s="54">
        <v>31.319424453347875</v>
      </c>
      <c r="K49" s="58">
        <v>49.894050671856874</v>
      </c>
      <c r="L49" s="57">
        <v>350.52527774562145</v>
      </c>
      <c r="M49" s="54">
        <v>66.657436167949754</v>
      </c>
      <c r="N49" s="54">
        <v>303.34204502996874</v>
      </c>
      <c r="O49" s="54">
        <v>201.21497452577864</v>
      </c>
      <c r="P49" s="58">
        <v>-220.68917797807569</v>
      </c>
    </row>
    <row r="50" spans="2:16">
      <c r="B50" s="56">
        <v>2054</v>
      </c>
      <c r="C50" s="57">
        <v>0</v>
      </c>
      <c r="D50" s="54">
        <v>0</v>
      </c>
      <c r="E50" s="54">
        <v>0</v>
      </c>
      <c r="F50" s="54">
        <v>0</v>
      </c>
      <c r="G50" s="54">
        <v>16.758697569932778</v>
      </c>
      <c r="H50" s="54">
        <v>18.492949540267698</v>
      </c>
      <c r="I50" s="54">
        <v>35.25164711020048</v>
      </c>
      <c r="J50" s="54">
        <v>31.319424453347875</v>
      </c>
      <c r="K50" s="58">
        <v>49.549199623339675</v>
      </c>
      <c r="L50" s="57">
        <v>350.52527774562145</v>
      </c>
      <c r="M50" s="54">
        <v>66.657436167949754</v>
      </c>
      <c r="N50" s="54">
        <v>303.34204502996874</v>
      </c>
      <c r="O50" s="54">
        <v>201.21497452577864</v>
      </c>
      <c r="P50" s="58">
        <v>-220.68917797807569</v>
      </c>
    </row>
    <row r="51" spans="2:16">
      <c r="B51" s="56">
        <v>2055</v>
      </c>
      <c r="C51" s="57">
        <v>0</v>
      </c>
      <c r="D51" s="54">
        <v>0</v>
      </c>
      <c r="E51" s="54">
        <v>0</v>
      </c>
      <c r="F51" s="54">
        <v>0</v>
      </c>
      <c r="G51" s="54">
        <v>0</v>
      </c>
      <c r="H51" s="54">
        <v>19.177873597314655</v>
      </c>
      <c r="I51" s="54">
        <v>19.177873597314655</v>
      </c>
      <c r="J51" s="54">
        <v>31.319424453347875</v>
      </c>
      <c r="K51" s="58">
        <v>49.215857671117888</v>
      </c>
      <c r="L51" s="57">
        <v>350.52527774562145</v>
      </c>
      <c r="M51" s="54">
        <v>66.657436167949754</v>
      </c>
      <c r="N51" s="54">
        <v>303.34204502996874</v>
      </c>
      <c r="O51" s="54">
        <v>201.21497452577864</v>
      </c>
      <c r="P51" s="58">
        <v>-220.68917797807569</v>
      </c>
    </row>
    <row r="52" spans="2:16">
      <c r="B52" s="56">
        <v>2056</v>
      </c>
      <c r="C52" s="57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31.319424453347875</v>
      </c>
      <c r="K52" s="58">
        <v>64.38755717690276</v>
      </c>
      <c r="L52" s="57">
        <v>350.52527774562145</v>
      </c>
      <c r="M52" s="54">
        <v>66.657436167949754</v>
      </c>
      <c r="N52" s="54">
        <v>303.34204502996874</v>
      </c>
      <c r="O52" s="54">
        <v>201.21497452577864</v>
      </c>
      <c r="P52" s="58">
        <v>-220.68917797807569</v>
      </c>
    </row>
    <row r="53" spans="2:16">
      <c r="B53" s="56">
        <v>2057</v>
      </c>
      <c r="C53" s="57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31.319424453347875</v>
      </c>
      <c r="K53" s="58">
        <v>48.582475862292739</v>
      </c>
      <c r="L53" s="57">
        <v>350.52527774562145</v>
      </c>
      <c r="M53" s="54">
        <v>66.657436167949754</v>
      </c>
      <c r="N53" s="54">
        <v>303.34204502996874</v>
      </c>
      <c r="O53" s="54">
        <v>201.21497452577864</v>
      </c>
      <c r="P53" s="58">
        <v>-220.68917797807569</v>
      </c>
    </row>
    <row r="54" spans="2:16">
      <c r="B54" s="56">
        <v>2058</v>
      </c>
      <c r="C54" s="57">
        <v>0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31.319424453347875</v>
      </c>
      <c r="K54" s="58">
        <v>63.775680039640719</v>
      </c>
      <c r="L54" s="57">
        <v>350.52527774562145</v>
      </c>
      <c r="M54" s="54">
        <v>66.657436167949754</v>
      </c>
      <c r="N54" s="54">
        <v>303.34204502996874</v>
      </c>
      <c r="O54" s="54">
        <v>201.21497452577864</v>
      </c>
      <c r="P54" s="58">
        <v>-220.68917797807569</v>
      </c>
    </row>
    <row r="55" spans="2:16">
      <c r="B55" s="56">
        <v>2059</v>
      </c>
      <c r="C55" s="57">
        <v>0</v>
      </c>
      <c r="D55" s="54">
        <v>0</v>
      </c>
      <c r="E55" s="54">
        <v>148.98758619389855</v>
      </c>
      <c r="F55" s="54">
        <v>0</v>
      </c>
      <c r="G55" s="54">
        <v>0</v>
      </c>
      <c r="H55" s="54">
        <v>0</v>
      </c>
      <c r="I55" s="54">
        <v>148.98758619389855</v>
      </c>
      <c r="J55" s="54">
        <v>31.319424453347875</v>
      </c>
      <c r="K55" s="58">
        <v>50.887568069705296</v>
      </c>
      <c r="L55" s="57">
        <v>350.52527774562145</v>
      </c>
      <c r="M55" s="54">
        <v>66.657436167949754</v>
      </c>
      <c r="N55" s="54">
        <v>303.34204502996874</v>
      </c>
      <c r="O55" s="54">
        <v>201.21497452577864</v>
      </c>
      <c r="P55" s="58">
        <v>-220.68917797807569</v>
      </c>
    </row>
    <row r="56" spans="2:16">
      <c r="B56" s="56">
        <v>2060</v>
      </c>
      <c r="C56" s="57">
        <v>0</v>
      </c>
      <c r="D56" s="54">
        <v>0</v>
      </c>
      <c r="E56" s="54">
        <v>278.34892305263929</v>
      </c>
      <c r="F56" s="54">
        <v>0</v>
      </c>
      <c r="G56" s="54">
        <v>0</v>
      </c>
      <c r="H56" s="54">
        <v>0</v>
      </c>
      <c r="I56" s="54">
        <v>278.34892305263929</v>
      </c>
      <c r="J56" s="54">
        <v>31.319424453347875</v>
      </c>
      <c r="K56" s="58">
        <v>59.9363908946615</v>
      </c>
      <c r="L56" s="57">
        <v>350.52527774562145</v>
      </c>
      <c r="M56" s="54">
        <v>66.657436167949754</v>
      </c>
      <c r="N56" s="54">
        <v>303.34204502996874</v>
      </c>
      <c r="O56" s="54">
        <v>201.21497452577864</v>
      </c>
      <c r="P56" s="58">
        <v>-220.68917797807569</v>
      </c>
    </row>
    <row r="57" spans="2:16">
      <c r="B57" s="56">
        <v>2061</v>
      </c>
      <c r="C57" s="57">
        <v>0</v>
      </c>
      <c r="D57" s="54">
        <v>0</v>
      </c>
      <c r="E57" s="54">
        <v>133.11797289024321</v>
      </c>
      <c r="F57" s="54">
        <v>0</v>
      </c>
      <c r="G57" s="54">
        <v>0</v>
      </c>
      <c r="H57" s="54">
        <v>0</v>
      </c>
      <c r="I57" s="54">
        <v>133.11797289024321</v>
      </c>
      <c r="J57" s="54">
        <v>31.319424453347875</v>
      </c>
      <c r="K57" s="58">
        <v>44.442550721222275</v>
      </c>
      <c r="L57" s="57">
        <v>350.52527774562145</v>
      </c>
      <c r="M57" s="54">
        <v>66.657436167949754</v>
      </c>
      <c r="N57" s="54">
        <v>303.34204502996874</v>
      </c>
      <c r="O57" s="54">
        <v>201.21497452577864</v>
      </c>
      <c r="P57" s="58">
        <v>-220.68917797807569</v>
      </c>
    </row>
    <row r="58" spans="2:16">
      <c r="B58" s="56">
        <v>2062</v>
      </c>
      <c r="C58" s="57">
        <v>0</v>
      </c>
      <c r="D58" s="54">
        <v>0</v>
      </c>
      <c r="E58" s="54">
        <v>91.127934050299089</v>
      </c>
      <c r="F58" s="54">
        <v>0</v>
      </c>
      <c r="G58" s="54">
        <v>0</v>
      </c>
      <c r="H58" s="54">
        <v>0</v>
      </c>
      <c r="I58" s="54">
        <v>91.127934050299089</v>
      </c>
      <c r="J58" s="54">
        <v>31.319424453347875</v>
      </c>
      <c r="K58" s="58">
        <v>59.9363908946615</v>
      </c>
      <c r="L58" s="57">
        <v>350.52527774562145</v>
      </c>
      <c r="M58" s="54">
        <v>66.657436167949754</v>
      </c>
      <c r="N58" s="54">
        <v>303.34204502996874</v>
      </c>
      <c r="O58" s="54">
        <v>201.21497452577864</v>
      </c>
      <c r="P58" s="58">
        <v>-220.68917797807569</v>
      </c>
    </row>
    <row r="59" spans="2:16">
      <c r="B59" s="56">
        <v>2063</v>
      </c>
      <c r="C59" s="57">
        <v>0</v>
      </c>
      <c r="D59" s="54">
        <v>0</v>
      </c>
      <c r="E59" s="54">
        <v>103.27509376998259</v>
      </c>
      <c r="F59" s="54">
        <v>0</v>
      </c>
      <c r="G59" s="54">
        <v>0</v>
      </c>
      <c r="H59" s="54">
        <v>0</v>
      </c>
      <c r="I59" s="54">
        <v>103.27509376998259</v>
      </c>
      <c r="J59" s="54">
        <v>31.319424453347875</v>
      </c>
      <c r="K59" s="58">
        <v>44.442550721222275</v>
      </c>
      <c r="L59" s="57">
        <v>350.52527774562145</v>
      </c>
      <c r="M59" s="54">
        <v>66.657436167949754</v>
      </c>
      <c r="N59" s="54">
        <v>303.34204502996874</v>
      </c>
      <c r="O59" s="54">
        <v>201.21497452577864</v>
      </c>
      <c r="P59" s="58">
        <v>-220.68917797807569</v>
      </c>
    </row>
    <row r="60" spans="2:16">
      <c r="B60" s="56">
        <v>2064</v>
      </c>
      <c r="C60" s="57">
        <v>0</v>
      </c>
      <c r="D60" s="54">
        <v>0</v>
      </c>
      <c r="E60" s="54">
        <v>15.666636866238864</v>
      </c>
      <c r="F60" s="54">
        <v>0</v>
      </c>
      <c r="G60" s="54">
        <v>10.415243518914682</v>
      </c>
      <c r="H60" s="54">
        <v>2.0877096019096744</v>
      </c>
      <c r="I60" s="54">
        <v>28.169589987063219</v>
      </c>
      <c r="J60" s="54">
        <v>31.319424453347875</v>
      </c>
      <c r="K60" s="58">
        <v>59.9363908946615</v>
      </c>
      <c r="L60" s="57">
        <v>350.52527774562145</v>
      </c>
      <c r="M60" s="54">
        <v>66.657436167949754</v>
      </c>
      <c r="N60" s="54">
        <v>303.34204502996874</v>
      </c>
      <c r="O60" s="54">
        <v>201.21497452577864</v>
      </c>
      <c r="P60" s="58">
        <v>-220.68917797807569</v>
      </c>
    </row>
    <row r="61" spans="2:16">
      <c r="B61" s="56">
        <v>2065</v>
      </c>
      <c r="C61" s="57">
        <v>0</v>
      </c>
      <c r="D61" s="54">
        <v>0</v>
      </c>
      <c r="E61" s="54">
        <v>0</v>
      </c>
      <c r="F61" s="54">
        <v>0</v>
      </c>
      <c r="G61" s="54">
        <v>27.20411977317859</v>
      </c>
      <c r="H61" s="54">
        <v>4.1754192038193487</v>
      </c>
      <c r="I61" s="54">
        <v>31.379538976997939</v>
      </c>
      <c r="J61" s="54">
        <v>31.319424453347875</v>
      </c>
      <c r="K61" s="58">
        <v>44.442550721222275</v>
      </c>
      <c r="L61" s="57">
        <v>350.52527774562145</v>
      </c>
      <c r="M61" s="54">
        <v>66.657436167949754</v>
      </c>
      <c r="N61" s="54">
        <v>303.34204502996874</v>
      </c>
      <c r="O61" s="54">
        <v>201.21497452577864</v>
      </c>
      <c r="P61" s="58">
        <v>-220.68917797807569</v>
      </c>
    </row>
    <row r="62" spans="2:16">
      <c r="B62" s="56">
        <v>2066</v>
      </c>
      <c r="C62" s="57">
        <v>0</v>
      </c>
      <c r="D62" s="54">
        <v>0</v>
      </c>
      <c r="E62" s="54">
        <v>159.01974297343656</v>
      </c>
      <c r="F62" s="54">
        <v>0</v>
      </c>
      <c r="G62" s="54">
        <v>55.846818941878674</v>
      </c>
      <c r="H62" s="54">
        <v>12.526257611458044</v>
      </c>
      <c r="I62" s="54">
        <v>227.39281952677328</v>
      </c>
      <c r="J62" s="54">
        <v>31.319424453347875</v>
      </c>
      <c r="K62" s="58">
        <v>59.9363908946615</v>
      </c>
      <c r="L62" s="57">
        <v>350.52527774562145</v>
      </c>
      <c r="M62" s="54">
        <v>66.657436167949754</v>
      </c>
      <c r="N62" s="54">
        <v>303.34204502996874</v>
      </c>
      <c r="O62" s="54">
        <v>201.21497452577864</v>
      </c>
      <c r="P62" s="58">
        <v>-220.68917797807569</v>
      </c>
    </row>
    <row r="63" spans="2:16">
      <c r="B63" s="56">
        <v>2067</v>
      </c>
      <c r="C63" s="57">
        <v>0</v>
      </c>
      <c r="D63" s="54">
        <v>0</v>
      </c>
      <c r="E63" s="54">
        <v>229.73383492693668</v>
      </c>
      <c r="F63" s="54">
        <v>0</v>
      </c>
      <c r="G63" s="54">
        <v>9.0143248167671892</v>
      </c>
      <c r="H63" s="54">
        <v>18.789386417187067</v>
      </c>
      <c r="I63" s="54">
        <v>257.53754616089094</v>
      </c>
      <c r="J63" s="54">
        <v>31.319424453347875</v>
      </c>
      <c r="K63" s="58">
        <v>44.442550721222275</v>
      </c>
      <c r="L63" s="57">
        <v>350.52527774562145</v>
      </c>
      <c r="M63" s="54">
        <v>66.657436167949754</v>
      </c>
      <c r="N63" s="54">
        <v>303.34204502996874</v>
      </c>
      <c r="O63" s="54">
        <v>201.21497452577864</v>
      </c>
      <c r="P63" s="58">
        <v>-220.68917797807569</v>
      </c>
    </row>
    <row r="64" spans="2:16">
      <c r="B64" s="56">
        <v>2068</v>
      </c>
      <c r="C64" s="57">
        <v>0</v>
      </c>
      <c r="D64" s="54">
        <v>0</v>
      </c>
      <c r="E64" s="54">
        <v>102.89328987135242</v>
      </c>
      <c r="F64" s="54">
        <v>0</v>
      </c>
      <c r="G64" s="54">
        <v>19.280375140754096</v>
      </c>
      <c r="H64" s="54">
        <v>56.368159251561202</v>
      </c>
      <c r="I64" s="54">
        <v>178.54182426366771</v>
      </c>
      <c r="J64" s="54">
        <v>31.319424453347875</v>
      </c>
      <c r="K64" s="58">
        <v>59.9363908946615</v>
      </c>
      <c r="L64" s="57">
        <v>350.52527774562145</v>
      </c>
      <c r="M64" s="54">
        <v>66.657436167949754</v>
      </c>
      <c r="N64" s="54">
        <v>303.34204502996874</v>
      </c>
      <c r="O64" s="54">
        <v>201.21497452577864</v>
      </c>
      <c r="P64" s="58">
        <v>-220.68917797807569</v>
      </c>
    </row>
    <row r="65" spans="2:16">
      <c r="B65" s="56">
        <v>2069</v>
      </c>
      <c r="C65" s="57">
        <v>0</v>
      </c>
      <c r="D65" s="54">
        <v>0</v>
      </c>
      <c r="E65" s="54">
        <v>7.5664211941982327</v>
      </c>
      <c r="F65" s="54">
        <v>0</v>
      </c>
      <c r="G65" s="54">
        <v>30.422115533055102</v>
      </c>
      <c r="H65" s="54">
        <v>56.368159251561202</v>
      </c>
      <c r="I65" s="54">
        <v>94.356695978814543</v>
      </c>
      <c r="J65" s="54">
        <v>31.319424453347875</v>
      </c>
      <c r="K65" s="58">
        <v>47.338595613453904</v>
      </c>
      <c r="L65" s="57">
        <v>350.52527774562145</v>
      </c>
      <c r="M65" s="54">
        <v>66.657436167949754</v>
      </c>
      <c r="N65" s="54">
        <v>303.34204502996874</v>
      </c>
      <c r="O65" s="54">
        <v>201.21497452577864</v>
      </c>
      <c r="P65" s="58">
        <v>-220.68917797807569</v>
      </c>
    </row>
    <row r="66" spans="2:16">
      <c r="B66" s="56">
        <v>2070</v>
      </c>
      <c r="C66" s="57">
        <v>0</v>
      </c>
      <c r="D66" s="54">
        <v>0</v>
      </c>
      <c r="E66" s="54">
        <v>0</v>
      </c>
      <c r="F66" s="54">
        <v>0</v>
      </c>
      <c r="G66" s="54">
        <v>8.9240900774001913E-3</v>
      </c>
      <c r="H66" s="54">
        <v>58.455868853470882</v>
      </c>
      <c r="I66" s="54">
        <v>58.464792943548282</v>
      </c>
      <c r="J66" s="54">
        <v>31.319424453347875</v>
      </c>
      <c r="K66" s="58">
        <v>46.180177656561241</v>
      </c>
      <c r="L66" s="57">
        <v>350.52527774562145</v>
      </c>
      <c r="M66" s="54">
        <v>66.657436167949754</v>
      </c>
      <c r="N66" s="54">
        <v>303.34204502996874</v>
      </c>
      <c r="O66" s="54">
        <v>201.21497452577864</v>
      </c>
      <c r="P66" s="58">
        <v>-220.68917797807569</v>
      </c>
    </row>
    <row r="67" spans="2:16">
      <c r="B67" s="56">
        <v>2071</v>
      </c>
      <c r="C67" s="57">
        <v>0</v>
      </c>
      <c r="D67" s="54">
        <v>0</v>
      </c>
      <c r="E67" s="54">
        <v>79.088407252655742</v>
      </c>
      <c r="F67" s="54">
        <v>0</v>
      </c>
      <c r="G67" s="54">
        <v>0</v>
      </c>
      <c r="H67" s="54">
        <v>0</v>
      </c>
      <c r="I67" s="54">
        <v>79.088407252655742</v>
      </c>
      <c r="J67" s="54">
        <v>31.319424453347875</v>
      </c>
      <c r="K67" s="58">
        <v>46.180177656561241</v>
      </c>
      <c r="L67" s="57">
        <v>350.52527774562145</v>
      </c>
      <c r="M67" s="54">
        <v>66.657436167949754</v>
      </c>
      <c r="N67" s="54">
        <v>303.34204502996874</v>
      </c>
      <c r="O67" s="54">
        <v>201.21497452577864</v>
      </c>
      <c r="P67" s="58">
        <v>-220.68917797807569</v>
      </c>
    </row>
    <row r="68" spans="2:16">
      <c r="B68" s="56">
        <v>2072</v>
      </c>
      <c r="C68" s="57">
        <v>0</v>
      </c>
      <c r="D68" s="54">
        <v>0</v>
      </c>
      <c r="E68" s="54">
        <v>271.86687984562946</v>
      </c>
      <c r="F68" s="54">
        <v>0</v>
      </c>
      <c r="G68" s="54">
        <v>0</v>
      </c>
      <c r="H68" s="54">
        <v>0</v>
      </c>
      <c r="I68" s="54">
        <v>271.86687984562946</v>
      </c>
      <c r="J68" s="54">
        <v>31.319424453347875</v>
      </c>
      <c r="K68" s="58">
        <v>46.180177656561241</v>
      </c>
      <c r="L68" s="57">
        <v>350.52527774562145</v>
      </c>
      <c r="M68" s="54">
        <v>66.657436167949754</v>
      </c>
      <c r="N68" s="54">
        <v>303.34204502996874</v>
      </c>
      <c r="O68" s="54">
        <v>201.21497452577864</v>
      </c>
      <c r="P68" s="58">
        <v>-220.68917797807569</v>
      </c>
    </row>
    <row r="69" spans="2:16">
      <c r="B69" s="56">
        <v>2073</v>
      </c>
      <c r="C69" s="57">
        <v>0</v>
      </c>
      <c r="D69" s="54">
        <v>0</v>
      </c>
      <c r="E69" s="54">
        <v>253.09847789351858</v>
      </c>
      <c r="F69" s="54">
        <v>0</v>
      </c>
      <c r="G69" s="54">
        <v>46.107495855025633</v>
      </c>
      <c r="H69" s="54">
        <v>0</v>
      </c>
      <c r="I69" s="54">
        <v>299.20597374854424</v>
      </c>
      <c r="J69" s="54">
        <v>31.319424453347875</v>
      </c>
      <c r="K69" s="58">
        <v>45.311364188891758</v>
      </c>
      <c r="L69" s="57">
        <v>350.52527774562145</v>
      </c>
      <c r="M69" s="54">
        <v>66.657436167949754</v>
      </c>
      <c r="N69" s="54">
        <v>303.34204502996874</v>
      </c>
      <c r="O69" s="54">
        <v>201.21497452577864</v>
      </c>
      <c r="P69" s="58">
        <v>-220.68917797807569</v>
      </c>
    </row>
    <row r="70" spans="2:16">
      <c r="B70" s="56">
        <v>2074</v>
      </c>
      <c r="C70" s="57">
        <v>0</v>
      </c>
      <c r="D70" s="54">
        <v>0</v>
      </c>
      <c r="E70" s="54">
        <v>106.01893175097477</v>
      </c>
      <c r="F70" s="54">
        <v>0</v>
      </c>
      <c r="G70" s="54">
        <v>0</v>
      </c>
      <c r="H70" s="54">
        <v>0</v>
      </c>
      <c r="I70" s="54">
        <v>106.01893175097477</v>
      </c>
      <c r="J70" s="54">
        <v>31.319424453347875</v>
      </c>
      <c r="K70" s="58">
        <v>44.442550721222275</v>
      </c>
      <c r="L70" s="57">
        <v>350.52527774562145</v>
      </c>
      <c r="M70" s="54">
        <v>66.657436167949754</v>
      </c>
      <c r="N70" s="54">
        <v>303.34204502996874</v>
      </c>
      <c r="O70" s="54">
        <v>201.21497452577864</v>
      </c>
      <c r="P70" s="58">
        <v>-220.68917797807569</v>
      </c>
    </row>
    <row r="71" spans="2:16">
      <c r="B71" s="56">
        <v>2075</v>
      </c>
      <c r="C71" s="57">
        <v>0</v>
      </c>
      <c r="D71" s="54">
        <v>0</v>
      </c>
      <c r="E71" s="54">
        <v>7.7962702251021687</v>
      </c>
      <c r="F71" s="54">
        <v>0</v>
      </c>
      <c r="G71" s="54">
        <v>0</v>
      </c>
      <c r="H71" s="54">
        <v>0</v>
      </c>
      <c r="I71" s="54">
        <v>7.7962702251021687</v>
      </c>
      <c r="J71" s="54">
        <v>31.319424453347875</v>
      </c>
      <c r="K71" s="58">
        <v>44.442550721222275</v>
      </c>
      <c r="L71" s="57">
        <v>350.52527774562145</v>
      </c>
      <c r="M71" s="54">
        <v>66.657436167949754</v>
      </c>
      <c r="N71" s="54">
        <v>303.34204502996874</v>
      </c>
      <c r="O71" s="54">
        <v>201.21497452577864</v>
      </c>
      <c r="P71" s="58">
        <v>-220.68917797807569</v>
      </c>
    </row>
    <row r="72" spans="2:16">
      <c r="B72" s="56">
        <v>2076</v>
      </c>
      <c r="C72" s="57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31.319424453347875</v>
      </c>
      <c r="K72" s="58">
        <v>44.442550721222275</v>
      </c>
      <c r="L72" s="57">
        <v>350.52527774562145</v>
      </c>
      <c r="M72" s="54">
        <v>66.657436167949754</v>
      </c>
      <c r="N72" s="54">
        <v>303.34204502996874</v>
      </c>
      <c r="O72" s="54">
        <v>201.21497452577864</v>
      </c>
      <c r="P72" s="58">
        <v>-220.68917797807569</v>
      </c>
    </row>
    <row r="73" spans="2:16">
      <c r="B73" s="56">
        <v>2077</v>
      </c>
      <c r="C73" s="57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31.319424453347875</v>
      </c>
      <c r="K73" s="58">
        <v>44.442550721222275</v>
      </c>
      <c r="L73" s="57">
        <v>350.52527774562145</v>
      </c>
      <c r="M73" s="54">
        <v>66.657436167949754</v>
      </c>
      <c r="N73" s="54">
        <v>303.34204502996874</v>
      </c>
      <c r="O73" s="54">
        <v>201.21497452577864</v>
      </c>
      <c r="P73" s="58">
        <v>-220.68917797807569</v>
      </c>
    </row>
    <row r="74" spans="2:16">
      <c r="B74" s="56">
        <v>2078</v>
      </c>
      <c r="C74" s="57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31.319424453347875</v>
      </c>
      <c r="K74" s="58">
        <v>44.442550721222275</v>
      </c>
      <c r="L74" s="57">
        <v>350.52527774562145</v>
      </c>
      <c r="M74" s="54">
        <v>66.657436167949754</v>
      </c>
      <c r="N74" s="54">
        <v>303.34204502996874</v>
      </c>
      <c r="O74" s="54">
        <v>201.21497452577864</v>
      </c>
      <c r="P74" s="58">
        <v>-220.68917797807569</v>
      </c>
    </row>
    <row r="75" spans="2:16">
      <c r="B75" s="56">
        <v>2079</v>
      </c>
      <c r="C75" s="57">
        <v>0</v>
      </c>
      <c r="D75" s="54">
        <v>0</v>
      </c>
      <c r="E75" s="54">
        <v>0</v>
      </c>
      <c r="F75" s="54">
        <v>0</v>
      </c>
      <c r="G75" s="54">
        <v>46.107495855025633</v>
      </c>
      <c r="H75" s="54">
        <v>0</v>
      </c>
      <c r="I75" s="54">
        <v>46.107495855025633</v>
      </c>
      <c r="J75" s="54">
        <v>31.319424453347875</v>
      </c>
      <c r="K75" s="58">
        <v>47.338595613453904</v>
      </c>
      <c r="L75" s="57">
        <v>350.52527774562145</v>
      </c>
      <c r="M75" s="54">
        <v>66.657436167949754</v>
      </c>
      <c r="N75" s="54">
        <v>303.34204502996874</v>
      </c>
      <c r="O75" s="54">
        <v>201.21497452577864</v>
      </c>
      <c r="P75" s="58">
        <v>-220.68917797807569</v>
      </c>
    </row>
    <row r="76" spans="2:16">
      <c r="B76" s="56">
        <v>2080</v>
      </c>
      <c r="C76" s="57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31.319424453347875</v>
      </c>
      <c r="K76" s="58">
        <v>44.442550721222275</v>
      </c>
      <c r="L76" s="57">
        <v>350.52527774562145</v>
      </c>
      <c r="M76" s="54">
        <v>66.657436167949754</v>
      </c>
      <c r="N76" s="54">
        <v>303.34204502996874</v>
      </c>
      <c r="O76" s="54">
        <v>201.21497452577864</v>
      </c>
      <c r="P76" s="58">
        <v>-220.68917797807569</v>
      </c>
    </row>
    <row r="77" spans="2:16">
      <c r="B77" s="56">
        <v>2081</v>
      </c>
      <c r="C77" s="57">
        <v>0</v>
      </c>
      <c r="D77" s="54">
        <v>0</v>
      </c>
      <c r="E77" s="54">
        <v>0</v>
      </c>
      <c r="F77" s="54">
        <v>0</v>
      </c>
      <c r="G77" s="54">
        <v>18.269059713592561</v>
      </c>
      <c r="H77" s="54">
        <v>0</v>
      </c>
      <c r="I77" s="54">
        <v>18.269059713592561</v>
      </c>
      <c r="J77" s="54">
        <v>31.319424453347875</v>
      </c>
      <c r="K77" s="58">
        <v>44.442550721222275</v>
      </c>
      <c r="L77" s="57">
        <v>350.52527774562145</v>
      </c>
      <c r="M77" s="54">
        <v>66.657436167949754</v>
      </c>
      <c r="N77" s="54">
        <v>303.34204502996874</v>
      </c>
      <c r="O77" s="54">
        <v>201.21497452577864</v>
      </c>
      <c r="P77" s="58">
        <v>-220.68917797807569</v>
      </c>
    </row>
    <row r="78" spans="2:16">
      <c r="B78" s="56">
        <v>2082</v>
      </c>
      <c r="C78" s="57">
        <v>0</v>
      </c>
      <c r="D78" s="54">
        <v>0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54">
        <v>31.319424453347875</v>
      </c>
      <c r="K78" s="58">
        <v>44.442550721222275</v>
      </c>
      <c r="L78" s="57">
        <v>350.52527774562145</v>
      </c>
      <c r="M78" s="54">
        <v>66.657436167949754</v>
      </c>
      <c r="N78" s="54">
        <v>303.34204502996874</v>
      </c>
      <c r="O78" s="54">
        <v>201.21497452577864</v>
      </c>
      <c r="P78" s="58">
        <v>-220.68917797807569</v>
      </c>
    </row>
    <row r="79" spans="2:16">
      <c r="B79" s="56">
        <v>2083</v>
      </c>
      <c r="C79" s="57">
        <v>0</v>
      </c>
      <c r="D79" s="54">
        <v>0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54">
        <v>31.319424453347875</v>
      </c>
      <c r="K79" s="58">
        <v>44.442550721222275</v>
      </c>
      <c r="L79" s="57">
        <v>350.52527774562145</v>
      </c>
      <c r="M79" s="54">
        <v>66.657436167949754</v>
      </c>
      <c r="N79" s="54">
        <v>303.34204502996874</v>
      </c>
      <c r="O79" s="54">
        <v>201.21497452577864</v>
      </c>
      <c r="P79" s="58">
        <v>-220.68917797807569</v>
      </c>
    </row>
    <row r="80" spans="2:16">
      <c r="B80" s="56">
        <v>2084</v>
      </c>
      <c r="C80" s="57">
        <v>0</v>
      </c>
      <c r="D80" s="54">
        <v>0</v>
      </c>
      <c r="E80" s="54">
        <v>0</v>
      </c>
      <c r="F80" s="54">
        <v>0</v>
      </c>
      <c r="G80" s="54">
        <v>10.591877365321189</v>
      </c>
      <c r="H80" s="54">
        <v>0.68492405704695192</v>
      </c>
      <c r="I80" s="54">
        <v>11.276801422368141</v>
      </c>
      <c r="J80" s="54">
        <v>31.319424453347875</v>
      </c>
      <c r="K80" s="58">
        <v>44.442550721222275</v>
      </c>
      <c r="L80" s="57">
        <v>350.52527774562145</v>
      </c>
      <c r="M80" s="54">
        <v>66.657436167949754</v>
      </c>
      <c r="N80" s="54">
        <v>303.34204502996874</v>
      </c>
      <c r="O80" s="54">
        <v>201.21497452577864</v>
      </c>
      <c r="P80" s="58">
        <v>-220.68917797807569</v>
      </c>
    </row>
    <row r="81" spans="1:16">
      <c r="B81" s="56">
        <v>2085</v>
      </c>
      <c r="C81" s="57">
        <v>0</v>
      </c>
      <c r="D81" s="54">
        <v>0</v>
      </c>
      <c r="E81" s="54">
        <v>0</v>
      </c>
      <c r="F81" s="54">
        <v>0</v>
      </c>
      <c r="G81" s="54">
        <v>10.2730893139393</v>
      </c>
      <c r="H81" s="54">
        <v>1.3698481140939038</v>
      </c>
      <c r="I81" s="54">
        <v>11.642937428033203</v>
      </c>
      <c r="J81" s="54">
        <v>31.319424453347875</v>
      </c>
      <c r="K81" s="58">
        <v>44.442550721222275</v>
      </c>
      <c r="L81" s="57">
        <v>350.52527774562145</v>
      </c>
      <c r="M81" s="54">
        <v>66.657436167949754</v>
      </c>
      <c r="N81" s="54">
        <v>303.34204502996874</v>
      </c>
      <c r="O81" s="54">
        <v>201.21497452577864</v>
      </c>
      <c r="P81" s="58">
        <v>-220.68917797807569</v>
      </c>
    </row>
    <row r="82" spans="1:16">
      <c r="B82" s="56">
        <v>2086</v>
      </c>
      <c r="C82" s="57">
        <v>0</v>
      </c>
      <c r="D82" s="54">
        <v>0</v>
      </c>
      <c r="E82" s="54">
        <v>0</v>
      </c>
      <c r="F82" s="54">
        <v>0</v>
      </c>
      <c r="G82" s="54">
        <v>24.849056778775477</v>
      </c>
      <c r="H82" s="54">
        <v>4.1095443422817111</v>
      </c>
      <c r="I82" s="54">
        <v>28.958601121057189</v>
      </c>
      <c r="J82" s="54">
        <v>31.319424453347875</v>
      </c>
      <c r="K82" s="58">
        <v>44.442550721222275</v>
      </c>
      <c r="L82" s="57">
        <v>350.52527774562145</v>
      </c>
      <c r="M82" s="54">
        <v>66.657436167949754</v>
      </c>
      <c r="N82" s="54">
        <v>303.34204502996874</v>
      </c>
      <c r="O82" s="54">
        <v>201.21497452577864</v>
      </c>
      <c r="P82" s="58">
        <v>-220.68917797807569</v>
      </c>
    </row>
    <row r="83" spans="1:16">
      <c r="B83" s="56">
        <v>2087</v>
      </c>
      <c r="C83" s="57">
        <v>0</v>
      </c>
      <c r="D83" s="54">
        <v>0</v>
      </c>
      <c r="E83" s="54">
        <v>0</v>
      </c>
      <c r="F83" s="54">
        <v>0</v>
      </c>
      <c r="G83" s="54">
        <v>28.868285118867352</v>
      </c>
      <c r="H83" s="54">
        <v>6.1643165134225661</v>
      </c>
      <c r="I83" s="54">
        <v>35.032601632289918</v>
      </c>
      <c r="J83" s="54">
        <v>31.319424453347875</v>
      </c>
      <c r="K83" s="58">
        <v>44.442550721222275</v>
      </c>
      <c r="L83" s="57">
        <v>350.52527774562145</v>
      </c>
      <c r="M83" s="54">
        <v>66.657436167949754</v>
      </c>
      <c r="N83" s="54">
        <v>303.34204502996874</v>
      </c>
      <c r="O83" s="54">
        <v>201.21497452577864</v>
      </c>
      <c r="P83" s="58">
        <v>-220.68917797807569</v>
      </c>
    </row>
    <row r="84" spans="1:16">
      <c r="B84" s="56">
        <v>2088</v>
      </c>
      <c r="C84" s="57">
        <v>0</v>
      </c>
      <c r="D84" s="54">
        <v>0</v>
      </c>
      <c r="E84" s="54">
        <v>0</v>
      </c>
      <c r="F84" s="54">
        <v>0</v>
      </c>
      <c r="G84" s="54">
        <v>35.912354359585862</v>
      </c>
      <c r="H84" s="54">
        <v>18.492949540267698</v>
      </c>
      <c r="I84" s="54">
        <v>54.405303899853564</v>
      </c>
      <c r="J84" s="54">
        <v>31.319424453347875</v>
      </c>
      <c r="K84" s="58">
        <v>44.442550721222275</v>
      </c>
      <c r="L84" s="57">
        <v>350.52527774562145</v>
      </c>
      <c r="M84" s="54">
        <v>66.657436167949754</v>
      </c>
      <c r="N84" s="54">
        <v>303.34204502996874</v>
      </c>
      <c r="O84" s="54">
        <v>201.21497452577864</v>
      </c>
      <c r="P84" s="58">
        <v>-220.68917797807569</v>
      </c>
    </row>
    <row r="85" spans="1:16">
      <c r="B85" s="56">
        <v>2089</v>
      </c>
      <c r="C85" s="57">
        <v>0</v>
      </c>
      <c r="D85" s="54">
        <v>0</v>
      </c>
      <c r="E85" s="54">
        <v>0</v>
      </c>
      <c r="F85" s="54">
        <v>0</v>
      </c>
      <c r="G85" s="54">
        <v>16.758697569932778</v>
      </c>
      <c r="H85" s="54">
        <v>18.492949540267698</v>
      </c>
      <c r="I85" s="54">
        <v>35.25164711020048</v>
      </c>
      <c r="J85" s="54">
        <v>31.319424453347875</v>
      </c>
      <c r="K85" s="58">
        <v>47.338595613453904</v>
      </c>
      <c r="L85" s="57">
        <v>350.52527774562145</v>
      </c>
      <c r="M85" s="54">
        <v>66.657436167949754</v>
      </c>
      <c r="N85" s="54">
        <v>303.34204502996874</v>
      </c>
      <c r="O85" s="54">
        <v>201.21497452577864</v>
      </c>
      <c r="P85" s="58">
        <v>-220.68917797807569</v>
      </c>
    </row>
    <row r="86" spans="1:16">
      <c r="B86" s="60">
        <v>2090</v>
      </c>
      <c r="C86" s="61">
        <v>0</v>
      </c>
      <c r="D86" s="62">
        <v>0</v>
      </c>
      <c r="E86" s="54">
        <v>0</v>
      </c>
      <c r="F86" s="62">
        <v>0</v>
      </c>
      <c r="G86" s="62">
        <v>0</v>
      </c>
      <c r="H86" s="62">
        <v>19.177873597314655</v>
      </c>
      <c r="I86" s="62">
        <v>19.177873597314655</v>
      </c>
      <c r="J86" s="54">
        <v>31.319424453347875</v>
      </c>
      <c r="K86" s="58">
        <v>47.338595613453904</v>
      </c>
      <c r="L86" s="61">
        <v>350.52527774562145</v>
      </c>
      <c r="M86" s="62">
        <v>66.657436167949754</v>
      </c>
      <c r="N86" s="62">
        <v>303.34204502996874</v>
      </c>
      <c r="O86" s="62">
        <v>201.21497452577864</v>
      </c>
      <c r="P86" s="63">
        <v>-220.68917797807569</v>
      </c>
    </row>
    <row r="87" spans="1:16" ht="15.75" thickBot="1">
      <c r="B87" s="64" t="s">
        <v>60</v>
      </c>
      <c r="C87" s="65">
        <v>0</v>
      </c>
      <c r="D87" s="66">
        <v>0</v>
      </c>
      <c r="E87" s="66">
        <v>12.494674014635585</v>
      </c>
      <c r="F87" s="66">
        <v>0</v>
      </c>
      <c r="G87" s="66">
        <v>6.2074341204834429</v>
      </c>
      <c r="H87" s="66">
        <v>4.7842437687546244</v>
      </c>
      <c r="I87" s="66">
        <v>23.486351903873651</v>
      </c>
      <c r="J87" s="66">
        <v>0</v>
      </c>
      <c r="K87" s="67">
        <v>0</v>
      </c>
      <c r="L87" s="65">
        <v>0</v>
      </c>
      <c r="M87" s="66">
        <v>0</v>
      </c>
      <c r="N87" s="66">
        <v>0</v>
      </c>
      <c r="O87" s="66">
        <v>0</v>
      </c>
      <c r="P87" s="67">
        <v>0</v>
      </c>
    </row>
    <row r="88" spans="1:16" ht="7.5" customHeight="1" thickBot="1">
      <c r="B88" s="29"/>
      <c r="C88" s="32"/>
      <c r="D88" s="35"/>
      <c r="E88" s="68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2"/>
    </row>
    <row r="89" spans="1:16" ht="15.75" thickBot="1">
      <c r="A89" s="69"/>
      <c r="B89" s="70" t="s">
        <v>61</v>
      </c>
      <c r="C89" s="71">
        <v>0</v>
      </c>
      <c r="D89" s="72">
        <v>2857.0484603889877</v>
      </c>
      <c r="E89" s="72">
        <v>839.87301146330219</v>
      </c>
      <c r="F89" s="72">
        <v>0</v>
      </c>
      <c r="G89" s="72">
        <v>268.90803948273862</v>
      </c>
      <c r="H89" s="72">
        <v>477.79138499526567</v>
      </c>
      <c r="I89" s="72">
        <v>4443.6208963302961</v>
      </c>
      <c r="J89" s="72">
        <v>425.09364948263766</v>
      </c>
      <c r="K89" s="39">
        <v>668.77678879190034</v>
      </c>
      <c r="L89" s="71">
        <v>8849.3456579919875</v>
      </c>
      <c r="M89" s="72">
        <v>1775.3422143908235</v>
      </c>
      <c r="N89" s="72">
        <v>1972.7610664753697</v>
      </c>
      <c r="O89" s="72">
        <v>3090.2730830992637</v>
      </c>
      <c r="P89" s="39">
        <v>2010.969294026537</v>
      </c>
    </row>
    <row r="90" spans="1:16" ht="15.75" thickBot="1"/>
    <row r="91" spans="1:16" ht="15.75" thickBot="1">
      <c r="N91" s="24" t="s">
        <v>62</v>
      </c>
      <c r="P91" s="73">
        <v>-3526.5220405782975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Normal="100" workbookViewId="0">
      <selection activeCell="B37" sqref="B37"/>
    </sheetView>
  </sheetViews>
  <sheetFormatPr defaultColWidth="8.85546875" defaultRowHeight="15"/>
  <cols>
    <col min="1" max="1" width="13.42578125" style="24" customWidth="1"/>
    <col min="2" max="2" width="13.140625" style="24" customWidth="1"/>
    <col min="3" max="3" width="14.140625" style="24" customWidth="1"/>
    <col min="4" max="14" width="9.7109375" style="24" customWidth="1"/>
    <col min="15" max="15" width="11.42578125" style="24" customWidth="1"/>
    <col min="16" max="16" width="9.7109375" style="24" customWidth="1"/>
    <col min="17" max="256" width="8.85546875" style="24"/>
    <col min="257" max="257" width="13.42578125" style="24" customWidth="1"/>
    <col min="258" max="258" width="13.140625" style="24" customWidth="1"/>
    <col min="259" max="259" width="14.140625" style="24" customWidth="1"/>
    <col min="260" max="270" width="9.7109375" style="24" customWidth="1"/>
    <col min="271" max="271" width="11.42578125" style="24" customWidth="1"/>
    <col min="272" max="272" width="9.7109375" style="24" customWidth="1"/>
    <col min="273" max="512" width="8.85546875" style="24"/>
    <col min="513" max="513" width="13.42578125" style="24" customWidth="1"/>
    <col min="514" max="514" width="13.140625" style="24" customWidth="1"/>
    <col min="515" max="515" width="14.140625" style="24" customWidth="1"/>
    <col min="516" max="526" width="9.7109375" style="24" customWidth="1"/>
    <col min="527" max="527" width="11.42578125" style="24" customWidth="1"/>
    <col min="528" max="528" width="9.7109375" style="24" customWidth="1"/>
    <col min="529" max="768" width="8.85546875" style="24"/>
    <col min="769" max="769" width="13.42578125" style="24" customWidth="1"/>
    <col min="770" max="770" width="13.140625" style="24" customWidth="1"/>
    <col min="771" max="771" width="14.140625" style="24" customWidth="1"/>
    <col min="772" max="782" width="9.7109375" style="24" customWidth="1"/>
    <col min="783" max="783" width="11.42578125" style="24" customWidth="1"/>
    <col min="784" max="784" width="9.7109375" style="24" customWidth="1"/>
    <col min="785" max="1024" width="8.85546875" style="24"/>
    <col min="1025" max="1025" width="13.42578125" style="24" customWidth="1"/>
    <col min="1026" max="1026" width="13.140625" style="24" customWidth="1"/>
    <col min="1027" max="1027" width="14.140625" style="24" customWidth="1"/>
    <col min="1028" max="1038" width="9.7109375" style="24" customWidth="1"/>
    <col min="1039" max="1039" width="11.42578125" style="24" customWidth="1"/>
    <col min="1040" max="1040" width="9.7109375" style="24" customWidth="1"/>
    <col min="1041" max="1280" width="8.85546875" style="24"/>
    <col min="1281" max="1281" width="13.42578125" style="24" customWidth="1"/>
    <col min="1282" max="1282" width="13.140625" style="24" customWidth="1"/>
    <col min="1283" max="1283" width="14.140625" style="24" customWidth="1"/>
    <col min="1284" max="1294" width="9.7109375" style="24" customWidth="1"/>
    <col min="1295" max="1295" width="11.42578125" style="24" customWidth="1"/>
    <col min="1296" max="1296" width="9.7109375" style="24" customWidth="1"/>
    <col min="1297" max="1536" width="8.85546875" style="24"/>
    <col min="1537" max="1537" width="13.42578125" style="24" customWidth="1"/>
    <col min="1538" max="1538" width="13.140625" style="24" customWidth="1"/>
    <col min="1539" max="1539" width="14.140625" style="24" customWidth="1"/>
    <col min="1540" max="1550" width="9.7109375" style="24" customWidth="1"/>
    <col min="1551" max="1551" width="11.42578125" style="24" customWidth="1"/>
    <col min="1552" max="1552" width="9.7109375" style="24" customWidth="1"/>
    <col min="1553" max="1792" width="8.85546875" style="24"/>
    <col min="1793" max="1793" width="13.42578125" style="24" customWidth="1"/>
    <col min="1794" max="1794" width="13.140625" style="24" customWidth="1"/>
    <col min="1795" max="1795" width="14.140625" style="24" customWidth="1"/>
    <col min="1796" max="1806" width="9.7109375" style="24" customWidth="1"/>
    <col min="1807" max="1807" width="11.42578125" style="24" customWidth="1"/>
    <col min="1808" max="1808" width="9.7109375" style="24" customWidth="1"/>
    <col min="1809" max="2048" width="8.85546875" style="24"/>
    <col min="2049" max="2049" width="13.42578125" style="24" customWidth="1"/>
    <col min="2050" max="2050" width="13.140625" style="24" customWidth="1"/>
    <col min="2051" max="2051" width="14.140625" style="24" customWidth="1"/>
    <col min="2052" max="2062" width="9.7109375" style="24" customWidth="1"/>
    <col min="2063" max="2063" width="11.42578125" style="24" customWidth="1"/>
    <col min="2064" max="2064" width="9.7109375" style="24" customWidth="1"/>
    <col min="2065" max="2304" width="8.85546875" style="24"/>
    <col min="2305" max="2305" width="13.42578125" style="24" customWidth="1"/>
    <col min="2306" max="2306" width="13.140625" style="24" customWidth="1"/>
    <col min="2307" max="2307" width="14.140625" style="24" customWidth="1"/>
    <col min="2308" max="2318" width="9.7109375" style="24" customWidth="1"/>
    <col min="2319" max="2319" width="11.42578125" style="24" customWidth="1"/>
    <col min="2320" max="2320" width="9.7109375" style="24" customWidth="1"/>
    <col min="2321" max="2560" width="8.85546875" style="24"/>
    <col min="2561" max="2561" width="13.42578125" style="24" customWidth="1"/>
    <col min="2562" max="2562" width="13.140625" style="24" customWidth="1"/>
    <col min="2563" max="2563" width="14.140625" style="24" customWidth="1"/>
    <col min="2564" max="2574" width="9.7109375" style="24" customWidth="1"/>
    <col min="2575" max="2575" width="11.42578125" style="24" customWidth="1"/>
    <col min="2576" max="2576" width="9.7109375" style="24" customWidth="1"/>
    <col min="2577" max="2816" width="8.85546875" style="24"/>
    <col min="2817" max="2817" width="13.42578125" style="24" customWidth="1"/>
    <col min="2818" max="2818" width="13.140625" style="24" customWidth="1"/>
    <col min="2819" max="2819" width="14.140625" style="24" customWidth="1"/>
    <col min="2820" max="2830" width="9.7109375" style="24" customWidth="1"/>
    <col min="2831" max="2831" width="11.42578125" style="24" customWidth="1"/>
    <col min="2832" max="2832" width="9.7109375" style="24" customWidth="1"/>
    <col min="2833" max="3072" width="8.85546875" style="24"/>
    <col min="3073" max="3073" width="13.42578125" style="24" customWidth="1"/>
    <col min="3074" max="3074" width="13.140625" style="24" customWidth="1"/>
    <col min="3075" max="3075" width="14.140625" style="24" customWidth="1"/>
    <col min="3076" max="3086" width="9.7109375" style="24" customWidth="1"/>
    <col min="3087" max="3087" width="11.42578125" style="24" customWidth="1"/>
    <col min="3088" max="3088" width="9.7109375" style="24" customWidth="1"/>
    <col min="3089" max="3328" width="8.85546875" style="24"/>
    <col min="3329" max="3329" width="13.42578125" style="24" customWidth="1"/>
    <col min="3330" max="3330" width="13.140625" style="24" customWidth="1"/>
    <col min="3331" max="3331" width="14.140625" style="24" customWidth="1"/>
    <col min="3332" max="3342" width="9.7109375" style="24" customWidth="1"/>
    <col min="3343" max="3343" width="11.42578125" style="24" customWidth="1"/>
    <col min="3344" max="3344" width="9.7109375" style="24" customWidth="1"/>
    <col min="3345" max="3584" width="8.85546875" style="24"/>
    <col min="3585" max="3585" width="13.42578125" style="24" customWidth="1"/>
    <col min="3586" max="3586" width="13.140625" style="24" customWidth="1"/>
    <col min="3587" max="3587" width="14.140625" style="24" customWidth="1"/>
    <col min="3588" max="3598" width="9.7109375" style="24" customWidth="1"/>
    <col min="3599" max="3599" width="11.42578125" style="24" customWidth="1"/>
    <col min="3600" max="3600" width="9.7109375" style="24" customWidth="1"/>
    <col min="3601" max="3840" width="8.85546875" style="24"/>
    <col min="3841" max="3841" width="13.42578125" style="24" customWidth="1"/>
    <col min="3842" max="3842" width="13.140625" style="24" customWidth="1"/>
    <col min="3843" max="3843" width="14.140625" style="24" customWidth="1"/>
    <col min="3844" max="3854" width="9.7109375" style="24" customWidth="1"/>
    <col min="3855" max="3855" width="11.42578125" style="24" customWidth="1"/>
    <col min="3856" max="3856" width="9.7109375" style="24" customWidth="1"/>
    <col min="3857" max="4096" width="8.85546875" style="24"/>
    <col min="4097" max="4097" width="13.42578125" style="24" customWidth="1"/>
    <col min="4098" max="4098" width="13.140625" style="24" customWidth="1"/>
    <col min="4099" max="4099" width="14.140625" style="24" customWidth="1"/>
    <col min="4100" max="4110" width="9.7109375" style="24" customWidth="1"/>
    <col min="4111" max="4111" width="11.42578125" style="24" customWidth="1"/>
    <col min="4112" max="4112" width="9.7109375" style="24" customWidth="1"/>
    <col min="4113" max="4352" width="8.85546875" style="24"/>
    <col min="4353" max="4353" width="13.42578125" style="24" customWidth="1"/>
    <col min="4354" max="4354" width="13.140625" style="24" customWidth="1"/>
    <col min="4355" max="4355" width="14.140625" style="24" customWidth="1"/>
    <col min="4356" max="4366" width="9.7109375" style="24" customWidth="1"/>
    <col min="4367" max="4367" width="11.42578125" style="24" customWidth="1"/>
    <col min="4368" max="4368" width="9.7109375" style="24" customWidth="1"/>
    <col min="4369" max="4608" width="8.85546875" style="24"/>
    <col min="4609" max="4609" width="13.42578125" style="24" customWidth="1"/>
    <col min="4610" max="4610" width="13.140625" style="24" customWidth="1"/>
    <col min="4611" max="4611" width="14.140625" style="24" customWidth="1"/>
    <col min="4612" max="4622" width="9.7109375" style="24" customWidth="1"/>
    <col min="4623" max="4623" width="11.42578125" style="24" customWidth="1"/>
    <col min="4624" max="4624" width="9.7109375" style="24" customWidth="1"/>
    <col min="4625" max="4864" width="8.85546875" style="24"/>
    <col min="4865" max="4865" width="13.42578125" style="24" customWidth="1"/>
    <col min="4866" max="4866" width="13.140625" style="24" customWidth="1"/>
    <col min="4867" max="4867" width="14.140625" style="24" customWidth="1"/>
    <col min="4868" max="4878" width="9.7109375" style="24" customWidth="1"/>
    <col min="4879" max="4879" width="11.42578125" style="24" customWidth="1"/>
    <col min="4880" max="4880" width="9.7109375" style="24" customWidth="1"/>
    <col min="4881" max="5120" width="8.85546875" style="24"/>
    <col min="5121" max="5121" width="13.42578125" style="24" customWidth="1"/>
    <col min="5122" max="5122" width="13.140625" style="24" customWidth="1"/>
    <col min="5123" max="5123" width="14.140625" style="24" customWidth="1"/>
    <col min="5124" max="5134" width="9.7109375" style="24" customWidth="1"/>
    <col min="5135" max="5135" width="11.42578125" style="24" customWidth="1"/>
    <col min="5136" max="5136" width="9.7109375" style="24" customWidth="1"/>
    <col min="5137" max="5376" width="8.85546875" style="24"/>
    <col min="5377" max="5377" width="13.42578125" style="24" customWidth="1"/>
    <col min="5378" max="5378" width="13.140625" style="24" customWidth="1"/>
    <col min="5379" max="5379" width="14.140625" style="24" customWidth="1"/>
    <col min="5380" max="5390" width="9.7109375" style="24" customWidth="1"/>
    <col min="5391" max="5391" width="11.42578125" style="24" customWidth="1"/>
    <col min="5392" max="5392" width="9.7109375" style="24" customWidth="1"/>
    <col min="5393" max="5632" width="8.85546875" style="24"/>
    <col min="5633" max="5633" width="13.42578125" style="24" customWidth="1"/>
    <col min="5634" max="5634" width="13.140625" style="24" customWidth="1"/>
    <col min="5635" max="5635" width="14.140625" style="24" customWidth="1"/>
    <col min="5636" max="5646" width="9.7109375" style="24" customWidth="1"/>
    <col min="5647" max="5647" width="11.42578125" style="24" customWidth="1"/>
    <col min="5648" max="5648" width="9.7109375" style="24" customWidth="1"/>
    <col min="5649" max="5888" width="8.85546875" style="24"/>
    <col min="5889" max="5889" width="13.42578125" style="24" customWidth="1"/>
    <col min="5890" max="5890" width="13.140625" style="24" customWidth="1"/>
    <col min="5891" max="5891" width="14.140625" style="24" customWidth="1"/>
    <col min="5892" max="5902" width="9.7109375" style="24" customWidth="1"/>
    <col min="5903" max="5903" width="11.42578125" style="24" customWidth="1"/>
    <col min="5904" max="5904" width="9.7109375" style="24" customWidth="1"/>
    <col min="5905" max="6144" width="8.85546875" style="24"/>
    <col min="6145" max="6145" width="13.42578125" style="24" customWidth="1"/>
    <col min="6146" max="6146" width="13.140625" style="24" customWidth="1"/>
    <col min="6147" max="6147" width="14.140625" style="24" customWidth="1"/>
    <col min="6148" max="6158" width="9.7109375" style="24" customWidth="1"/>
    <col min="6159" max="6159" width="11.42578125" style="24" customWidth="1"/>
    <col min="6160" max="6160" width="9.7109375" style="24" customWidth="1"/>
    <col min="6161" max="6400" width="8.85546875" style="24"/>
    <col min="6401" max="6401" width="13.42578125" style="24" customWidth="1"/>
    <col min="6402" max="6402" width="13.140625" style="24" customWidth="1"/>
    <col min="6403" max="6403" width="14.140625" style="24" customWidth="1"/>
    <col min="6404" max="6414" width="9.7109375" style="24" customWidth="1"/>
    <col min="6415" max="6415" width="11.42578125" style="24" customWidth="1"/>
    <col min="6416" max="6416" width="9.7109375" style="24" customWidth="1"/>
    <col min="6417" max="6656" width="8.85546875" style="24"/>
    <col min="6657" max="6657" width="13.42578125" style="24" customWidth="1"/>
    <col min="6658" max="6658" width="13.140625" style="24" customWidth="1"/>
    <col min="6659" max="6659" width="14.140625" style="24" customWidth="1"/>
    <col min="6660" max="6670" width="9.7109375" style="24" customWidth="1"/>
    <col min="6671" max="6671" width="11.42578125" style="24" customWidth="1"/>
    <col min="6672" max="6672" width="9.7109375" style="24" customWidth="1"/>
    <col min="6673" max="6912" width="8.85546875" style="24"/>
    <col min="6913" max="6913" width="13.42578125" style="24" customWidth="1"/>
    <col min="6914" max="6914" width="13.140625" style="24" customWidth="1"/>
    <col min="6915" max="6915" width="14.140625" style="24" customWidth="1"/>
    <col min="6916" max="6926" width="9.7109375" style="24" customWidth="1"/>
    <col min="6927" max="6927" width="11.42578125" style="24" customWidth="1"/>
    <col min="6928" max="6928" width="9.7109375" style="24" customWidth="1"/>
    <col min="6929" max="7168" width="8.85546875" style="24"/>
    <col min="7169" max="7169" width="13.42578125" style="24" customWidth="1"/>
    <col min="7170" max="7170" width="13.140625" style="24" customWidth="1"/>
    <col min="7171" max="7171" width="14.140625" style="24" customWidth="1"/>
    <col min="7172" max="7182" width="9.7109375" style="24" customWidth="1"/>
    <col min="7183" max="7183" width="11.42578125" style="24" customWidth="1"/>
    <col min="7184" max="7184" width="9.7109375" style="24" customWidth="1"/>
    <col min="7185" max="7424" width="8.85546875" style="24"/>
    <col min="7425" max="7425" width="13.42578125" style="24" customWidth="1"/>
    <col min="7426" max="7426" width="13.140625" style="24" customWidth="1"/>
    <col min="7427" max="7427" width="14.140625" style="24" customWidth="1"/>
    <col min="7428" max="7438" width="9.7109375" style="24" customWidth="1"/>
    <col min="7439" max="7439" width="11.42578125" style="24" customWidth="1"/>
    <col min="7440" max="7440" width="9.7109375" style="24" customWidth="1"/>
    <col min="7441" max="7680" width="8.85546875" style="24"/>
    <col min="7681" max="7681" width="13.42578125" style="24" customWidth="1"/>
    <col min="7682" max="7682" width="13.140625" style="24" customWidth="1"/>
    <col min="7683" max="7683" width="14.140625" style="24" customWidth="1"/>
    <col min="7684" max="7694" width="9.7109375" style="24" customWidth="1"/>
    <col min="7695" max="7695" width="11.42578125" style="24" customWidth="1"/>
    <col min="7696" max="7696" width="9.7109375" style="24" customWidth="1"/>
    <col min="7697" max="7936" width="8.85546875" style="24"/>
    <col min="7937" max="7937" width="13.42578125" style="24" customWidth="1"/>
    <col min="7938" max="7938" width="13.140625" style="24" customWidth="1"/>
    <col min="7939" max="7939" width="14.140625" style="24" customWidth="1"/>
    <col min="7940" max="7950" width="9.7109375" style="24" customWidth="1"/>
    <col min="7951" max="7951" width="11.42578125" style="24" customWidth="1"/>
    <col min="7952" max="7952" width="9.7109375" style="24" customWidth="1"/>
    <col min="7953" max="8192" width="8.85546875" style="24"/>
    <col min="8193" max="8193" width="13.42578125" style="24" customWidth="1"/>
    <col min="8194" max="8194" width="13.140625" style="24" customWidth="1"/>
    <col min="8195" max="8195" width="14.140625" style="24" customWidth="1"/>
    <col min="8196" max="8206" width="9.7109375" style="24" customWidth="1"/>
    <col min="8207" max="8207" width="11.42578125" style="24" customWidth="1"/>
    <col min="8208" max="8208" width="9.7109375" style="24" customWidth="1"/>
    <col min="8209" max="8448" width="8.85546875" style="24"/>
    <col min="8449" max="8449" width="13.42578125" style="24" customWidth="1"/>
    <col min="8450" max="8450" width="13.140625" style="24" customWidth="1"/>
    <col min="8451" max="8451" width="14.140625" style="24" customWidth="1"/>
    <col min="8452" max="8462" width="9.7109375" style="24" customWidth="1"/>
    <col min="8463" max="8463" width="11.42578125" style="24" customWidth="1"/>
    <col min="8464" max="8464" width="9.7109375" style="24" customWidth="1"/>
    <col min="8465" max="8704" width="8.85546875" style="24"/>
    <col min="8705" max="8705" width="13.42578125" style="24" customWidth="1"/>
    <col min="8706" max="8706" width="13.140625" style="24" customWidth="1"/>
    <col min="8707" max="8707" width="14.140625" style="24" customWidth="1"/>
    <col min="8708" max="8718" width="9.7109375" style="24" customWidth="1"/>
    <col min="8719" max="8719" width="11.42578125" style="24" customWidth="1"/>
    <col min="8720" max="8720" width="9.7109375" style="24" customWidth="1"/>
    <col min="8721" max="8960" width="8.85546875" style="24"/>
    <col min="8961" max="8961" width="13.42578125" style="24" customWidth="1"/>
    <col min="8962" max="8962" width="13.140625" style="24" customWidth="1"/>
    <col min="8963" max="8963" width="14.140625" style="24" customWidth="1"/>
    <col min="8964" max="8974" width="9.7109375" style="24" customWidth="1"/>
    <col min="8975" max="8975" width="11.42578125" style="24" customWidth="1"/>
    <col min="8976" max="8976" width="9.7109375" style="24" customWidth="1"/>
    <col min="8977" max="9216" width="8.85546875" style="24"/>
    <col min="9217" max="9217" width="13.42578125" style="24" customWidth="1"/>
    <col min="9218" max="9218" width="13.140625" style="24" customWidth="1"/>
    <col min="9219" max="9219" width="14.140625" style="24" customWidth="1"/>
    <col min="9220" max="9230" width="9.7109375" style="24" customWidth="1"/>
    <col min="9231" max="9231" width="11.42578125" style="24" customWidth="1"/>
    <col min="9232" max="9232" width="9.7109375" style="24" customWidth="1"/>
    <col min="9233" max="9472" width="8.85546875" style="24"/>
    <col min="9473" max="9473" width="13.42578125" style="24" customWidth="1"/>
    <col min="9474" max="9474" width="13.140625" style="24" customWidth="1"/>
    <col min="9475" max="9475" width="14.140625" style="24" customWidth="1"/>
    <col min="9476" max="9486" width="9.7109375" style="24" customWidth="1"/>
    <col min="9487" max="9487" width="11.42578125" style="24" customWidth="1"/>
    <col min="9488" max="9488" width="9.7109375" style="24" customWidth="1"/>
    <col min="9489" max="9728" width="8.85546875" style="24"/>
    <col min="9729" max="9729" width="13.42578125" style="24" customWidth="1"/>
    <col min="9730" max="9730" width="13.140625" style="24" customWidth="1"/>
    <col min="9731" max="9731" width="14.140625" style="24" customWidth="1"/>
    <col min="9732" max="9742" width="9.7109375" style="24" customWidth="1"/>
    <col min="9743" max="9743" width="11.42578125" style="24" customWidth="1"/>
    <col min="9744" max="9744" width="9.7109375" style="24" customWidth="1"/>
    <col min="9745" max="9984" width="8.85546875" style="24"/>
    <col min="9985" max="9985" width="13.42578125" style="24" customWidth="1"/>
    <col min="9986" max="9986" width="13.140625" style="24" customWidth="1"/>
    <col min="9987" max="9987" width="14.140625" style="24" customWidth="1"/>
    <col min="9988" max="9998" width="9.7109375" style="24" customWidth="1"/>
    <col min="9999" max="9999" width="11.42578125" style="24" customWidth="1"/>
    <col min="10000" max="10000" width="9.7109375" style="24" customWidth="1"/>
    <col min="10001" max="10240" width="8.85546875" style="24"/>
    <col min="10241" max="10241" width="13.42578125" style="24" customWidth="1"/>
    <col min="10242" max="10242" width="13.140625" style="24" customWidth="1"/>
    <col min="10243" max="10243" width="14.140625" style="24" customWidth="1"/>
    <col min="10244" max="10254" width="9.7109375" style="24" customWidth="1"/>
    <col min="10255" max="10255" width="11.42578125" style="24" customWidth="1"/>
    <col min="10256" max="10256" width="9.7109375" style="24" customWidth="1"/>
    <col min="10257" max="10496" width="8.85546875" style="24"/>
    <col min="10497" max="10497" width="13.42578125" style="24" customWidth="1"/>
    <col min="10498" max="10498" width="13.140625" style="24" customWidth="1"/>
    <col min="10499" max="10499" width="14.140625" style="24" customWidth="1"/>
    <col min="10500" max="10510" width="9.7109375" style="24" customWidth="1"/>
    <col min="10511" max="10511" width="11.42578125" style="24" customWidth="1"/>
    <col min="10512" max="10512" width="9.7109375" style="24" customWidth="1"/>
    <col min="10513" max="10752" width="8.85546875" style="24"/>
    <col min="10753" max="10753" width="13.42578125" style="24" customWidth="1"/>
    <col min="10754" max="10754" width="13.140625" style="24" customWidth="1"/>
    <col min="10755" max="10755" width="14.140625" style="24" customWidth="1"/>
    <col min="10756" max="10766" width="9.7109375" style="24" customWidth="1"/>
    <col min="10767" max="10767" width="11.42578125" style="24" customWidth="1"/>
    <col min="10768" max="10768" width="9.7109375" style="24" customWidth="1"/>
    <col min="10769" max="11008" width="8.85546875" style="24"/>
    <col min="11009" max="11009" width="13.42578125" style="24" customWidth="1"/>
    <col min="11010" max="11010" width="13.140625" style="24" customWidth="1"/>
    <col min="11011" max="11011" width="14.140625" style="24" customWidth="1"/>
    <col min="11012" max="11022" width="9.7109375" style="24" customWidth="1"/>
    <col min="11023" max="11023" width="11.42578125" style="24" customWidth="1"/>
    <col min="11024" max="11024" width="9.7109375" style="24" customWidth="1"/>
    <col min="11025" max="11264" width="8.85546875" style="24"/>
    <col min="11265" max="11265" width="13.42578125" style="24" customWidth="1"/>
    <col min="11266" max="11266" width="13.140625" style="24" customWidth="1"/>
    <col min="11267" max="11267" width="14.140625" style="24" customWidth="1"/>
    <col min="11268" max="11278" width="9.7109375" style="24" customWidth="1"/>
    <col min="11279" max="11279" width="11.42578125" style="24" customWidth="1"/>
    <col min="11280" max="11280" width="9.7109375" style="24" customWidth="1"/>
    <col min="11281" max="11520" width="8.85546875" style="24"/>
    <col min="11521" max="11521" width="13.42578125" style="24" customWidth="1"/>
    <col min="11522" max="11522" width="13.140625" style="24" customWidth="1"/>
    <col min="11523" max="11523" width="14.140625" style="24" customWidth="1"/>
    <col min="11524" max="11534" width="9.7109375" style="24" customWidth="1"/>
    <col min="11535" max="11535" width="11.42578125" style="24" customWidth="1"/>
    <col min="11536" max="11536" width="9.7109375" style="24" customWidth="1"/>
    <col min="11537" max="11776" width="8.85546875" style="24"/>
    <col min="11777" max="11777" width="13.42578125" style="24" customWidth="1"/>
    <col min="11778" max="11778" width="13.140625" style="24" customWidth="1"/>
    <col min="11779" max="11779" width="14.140625" style="24" customWidth="1"/>
    <col min="11780" max="11790" width="9.7109375" style="24" customWidth="1"/>
    <col min="11791" max="11791" width="11.42578125" style="24" customWidth="1"/>
    <col min="11792" max="11792" width="9.7109375" style="24" customWidth="1"/>
    <col min="11793" max="12032" width="8.85546875" style="24"/>
    <col min="12033" max="12033" width="13.42578125" style="24" customWidth="1"/>
    <col min="12034" max="12034" width="13.140625" style="24" customWidth="1"/>
    <col min="12035" max="12035" width="14.140625" style="24" customWidth="1"/>
    <col min="12036" max="12046" width="9.7109375" style="24" customWidth="1"/>
    <col min="12047" max="12047" width="11.42578125" style="24" customWidth="1"/>
    <col min="12048" max="12048" width="9.7109375" style="24" customWidth="1"/>
    <col min="12049" max="12288" width="8.85546875" style="24"/>
    <col min="12289" max="12289" width="13.42578125" style="24" customWidth="1"/>
    <col min="12290" max="12290" width="13.140625" style="24" customWidth="1"/>
    <col min="12291" max="12291" width="14.140625" style="24" customWidth="1"/>
    <col min="12292" max="12302" width="9.7109375" style="24" customWidth="1"/>
    <col min="12303" max="12303" width="11.42578125" style="24" customWidth="1"/>
    <col min="12304" max="12304" width="9.7109375" style="24" customWidth="1"/>
    <col min="12305" max="12544" width="8.85546875" style="24"/>
    <col min="12545" max="12545" width="13.42578125" style="24" customWidth="1"/>
    <col min="12546" max="12546" width="13.140625" style="24" customWidth="1"/>
    <col min="12547" max="12547" width="14.140625" style="24" customWidth="1"/>
    <col min="12548" max="12558" width="9.7109375" style="24" customWidth="1"/>
    <col min="12559" max="12559" width="11.42578125" style="24" customWidth="1"/>
    <col min="12560" max="12560" width="9.7109375" style="24" customWidth="1"/>
    <col min="12561" max="12800" width="8.85546875" style="24"/>
    <col min="12801" max="12801" width="13.42578125" style="24" customWidth="1"/>
    <col min="12802" max="12802" width="13.140625" style="24" customWidth="1"/>
    <col min="12803" max="12803" width="14.140625" style="24" customWidth="1"/>
    <col min="12804" max="12814" width="9.7109375" style="24" customWidth="1"/>
    <col min="12815" max="12815" width="11.42578125" style="24" customWidth="1"/>
    <col min="12816" max="12816" width="9.7109375" style="24" customWidth="1"/>
    <col min="12817" max="13056" width="8.85546875" style="24"/>
    <col min="13057" max="13057" width="13.42578125" style="24" customWidth="1"/>
    <col min="13058" max="13058" width="13.140625" style="24" customWidth="1"/>
    <col min="13059" max="13059" width="14.140625" style="24" customWidth="1"/>
    <col min="13060" max="13070" width="9.7109375" style="24" customWidth="1"/>
    <col min="13071" max="13071" width="11.42578125" style="24" customWidth="1"/>
    <col min="13072" max="13072" width="9.7109375" style="24" customWidth="1"/>
    <col min="13073" max="13312" width="8.85546875" style="24"/>
    <col min="13313" max="13313" width="13.42578125" style="24" customWidth="1"/>
    <col min="13314" max="13314" width="13.140625" style="24" customWidth="1"/>
    <col min="13315" max="13315" width="14.140625" style="24" customWidth="1"/>
    <col min="13316" max="13326" width="9.7109375" style="24" customWidth="1"/>
    <col min="13327" max="13327" width="11.42578125" style="24" customWidth="1"/>
    <col min="13328" max="13328" width="9.7109375" style="24" customWidth="1"/>
    <col min="13329" max="13568" width="8.85546875" style="24"/>
    <col min="13569" max="13569" width="13.42578125" style="24" customWidth="1"/>
    <col min="13570" max="13570" width="13.140625" style="24" customWidth="1"/>
    <col min="13571" max="13571" width="14.140625" style="24" customWidth="1"/>
    <col min="13572" max="13582" width="9.7109375" style="24" customWidth="1"/>
    <col min="13583" max="13583" width="11.42578125" style="24" customWidth="1"/>
    <col min="13584" max="13584" width="9.7109375" style="24" customWidth="1"/>
    <col min="13585" max="13824" width="8.85546875" style="24"/>
    <col min="13825" max="13825" width="13.42578125" style="24" customWidth="1"/>
    <col min="13826" max="13826" width="13.140625" style="24" customWidth="1"/>
    <col min="13827" max="13827" width="14.140625" style="24" customWidth="1"/>
    <col min="13828" max="13838" width="9.7109375" style="24" customWidth="1"/>
    <col min="13839" max="13839" width="11.42578125" style="24" customWidth="1"/>
    <col min="13840" max="13840" width="9.7109375" style="24" customWidth="1"/>
    <col min="13841" max="14080" width="8.85546875" style="24"/>
    <col min="14081" max="14081" width="13.42578125" style="24" customWidth="1"/>
    <col min="14082" max="14082" width="13.140625" style="24" customWidth="1"/>
    <col min="14083" max="14083" width="14.140625" style="24" customWidth="1"/>
    <col min="14084" max="14094" width="9.7109375" style="24" customWidth="1"/>
    <col min="14095" max="14095" width="11.42578125" style="24" customWidth="1"/>
    <col min="14096" max="14096" width="9.7109375" style="24" customWidth="1"/>
    <col min="14097" max="14336" width="8.85546875" style="24"/>
    <col min="14337" max="14337" width="13.42578125" style="24" customWidth="1"/>
    <col min="14338" max="14338" width="13.140625" style="24" customWidth="1"/>
    <col min="14339" max="14339" width="14.140625" style="24" customWidth="1"/>
    <col min="14340" max="14350" width="9.7109375" style="24" customWidth="1"/>
    <col min="14351" max="14351" width="11.42578125" style="24" customWidth="1"/>
    <col min="14352" max="14352" width="9.7109375" style="24" customWidth="1"/>
    <col min="14353" max="14592" width="8.85546875" style="24"/>
    <col min="14593" max="14593" width="13.42578125" style="24" customWidth="1"/>
    <col min="14594" max="14594" width="13.140625" style="24" customWidth="1"/>
    <col min="14595" max="14595" width="14.140625" style="24" customWidth="1"/>
    <col min="14596" max="14606" width="9.7109375" style="24" customWidth="1"/>
    <col min="14607" max="14607" width="11.42578125" style="24" customWidth="1"/>
    <col min="14608" max="14608" width="9.7109375" style="24" customWidth="1"/>
    <col min="14609" max="14848" width="8.85546875" style="24"/>
    <col min="14849" max="14849" width="13.42578125" style="24" customWidth="1"/>
    <col min="14850" max="14850" width="13.140625" style="24" customWidth="1"/>
    <col min="14851" max="14851" width="14.140625" style="24" customWidth="1"/>
    <col min="14852" max="14862" width="9.7109375" style="24" customWidth="1"/>
    <col min="14863" max="14863" width="11.42578125" style="24" customWidth="1"/>
    <col min="14864" max="14864" width="9.7109375" style="24" customWidth="1"/>
    <col min="14865" max="15104" width="8.85546875" style="24"/>
    <col min="15105" max="15105" width="13.42578125" style="24" customWidth="1"/>
    <col min="15106" max="15106" width="13.140625" style="24" customWidth="1"/>
    <col min="15107" max="15107" width="14.140625" style="24" customWidth="1"/>
    <col min="15108" max="15118" width="9.7109375" style="24" customWidth="1"/>
    <col min="15119" max="15119" width="11.42578125" style="24" customWidth="1"/>
    <col min="15120" max="15120" width="9.7109375" style="24" customWidth="1"/>
    <col min="15121" max="15360" width="8.85546875" style="24"/>
    <col min="15361" max="15361" width="13.42578125" style="24" customWidth="1"/>
    <col min="15362" max="15362" width="13.140625" style="24" customWidth="1"/>
    <col min="15363" max="15363" width="14.140625" style="24" customWidth="1"/>
    <col min="15364" max="15374" width="9.7109375" style="24" customWidth="1"/>
    <col min="15375" max="15375" width="11.42578125" style="24" customWidth="1"/>
    <col min="15376" max="15376" width="9.7109375" style="24" customWidth="1"/>
    <col min="15377" max="15616" width="8.85546875" style="24"/>
    <col min="15617" max="15617" width="13.42578125" style="24" customWidth="1"/>
    <col min="15618" max="15618" width="13.140625" style="24" customWidth="1"/>
    <col min="15619" max="15619" width="14.140625" style="24" customWidth="1"/>
    <col min="15620" max="15630" width="9.7109375" style="24" customWidth="1"/>
    <col min="15631" max="15631" width="11.42578125" style="24" customWidth="1"/>
    <col min="15632" max="15632" width="9.7109375" style="24" customWidth="1"/>
    <col min="15633" max="15872" width="8.85546875" style="24"/>
    <col min="15873" max="15873" width="13.42578125" style="24" customWidth="1"/>
    <col min="15874" max="15874" width="13.140625" style="24" customWidth="1"/>
    <col min="15875" max="15875" width="14.140625" style="24" customWidth="1"/>
    <col min="15876" max="15886" width="9.7109375" style="24" customWidth="1"/>
    <col min="15887" max="15887" width="11.42578125" style="24" customWidth="1"/>
    <col min="15888" max="15888" width="9.7109375" style="24" customWidth="1"/>
    <col min="15889" max="16128" width="8.85546875" style="24"/>
    <col min="16129" max="16129" width="13.42578125" style="24" customWidth="1"/>
    <col min="16130" max="16130" width="13.140625" style="24" customWidth="1"/>
    <col min="16131" max="16131" width="14.140625" style="24" customWidth="1"/>
    <col min="16132" max="16142" width="9.7109375" style="24" customWidth="1"/>
    <col min="16143" max="16143" width="11.42578125" style="24" customWidth="1"/>
    <col min="16144" max="16144" width="9.7109375" style="24" customWidth="1"/>
    <col min="16145" max="16384" width="8.85546875" style="24"/>
  </cols>
  <sheetData>
    <row r="1" spans="2:16" ht="15.75">
      <c r="B1" s="25" t="s">
        <v>67</v>
      </c>
      <c r="G1" s="116" t="s">
        <v>68</v>
      </c>
      <c r="H1" s="116"/>
      <c r="I1" s="116"/>
      <c r="N1" s="26" t="s">
        <v>31</v>
      </c>
      <c r="O1" s="27"/>
      <c r="P1" s="28" t="s">
        <v>32</v>
      </c>
    </row>
    <row r="2" spans="2:16" ht="15.75">
      <c r="B2" s="29"/>
      <c r="F2" s="29"/>
      <c r="G2" s="116" t="s">
        <v>33</v>
      </c>
      <c r="H2" s="116"/>
      <c r="I2" s="116"/>
      <c r="J2" s="30"/>
      <c r="K2" s="30"/>
      <c r="L2" s="30"/>
      <c r="N2" s="31" t="s">
        <v>34</v>
      </c>
      <c r="O2" s="27"/>
      <c r="P2" s="31" t="s">
        <v>32</v>
      </c>
    </row>
    <row r="3" spans="2:16" ht="15.75">
      <c r="D3" s="32"/>
      <c r="E3" s="32"/>
      <c r="F3" s="32"/>
      <c r="G3" s="32"/>
      <c r="H3" s="33" t="s">
        <v>35</v>
      </c>
      <c r="I3" s="32"/>
      <c r="J3" s="32"/>
      <c r="K3" s="32"/>
      <c r="L3" s="32"/>
      <c r="N3" s="31" t="s">
        <v>36</v>
      </c>
      <c r="O3" s="27"/>
      <c r="P3" s="34" t="s">
        <v>32</v>
      </c>
    </row>
    <row r="4" spans="2:16" ht="8.25" customHeight="1" thickBot="1">
      <c r="B4" s="29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2"/>
    </row>
    <row r="5" spans="2:16" ht="15.75" thickBot="1">
      <c r="B5" s="29"/>
      <c r="C5" s="37" t="s">
        <v>37</v>
      </c>
      <c r="D5" s="38"/>
      <c r="E5" s="38"/>
      <c r="F5" s="38"/>
      <c r="G5" s="38"/>
      <c r="H5" s="38"/>
      <c r="I5" s="38"/>
      <c r="J5" s="38"/>
      <c r="K5" s="39"/>
      <c r="L5" s="40" t="s">
        <v>38</v>
      </c>
      <c r="M5" s="38"/>
      <c r="N5" s="38"/>
      <c r="O5" s="38"/>
      <c r="P5" s="41"/>
    </row>
    <row r="6" spans="2:16">
      <c r="B6" s="42"/>
      <c r="C6" s="43" t="s">
        <v>39</v>
      </c>
      <c r="D6" s="44" t="s">
        <v>40</v>
      </c>
      <c r="E6" s="44" t="s">
        <v>41</v>
      </c>
      <c r="F6" s="44" t="s">
        <v>42</v>
      </c>
      <c r="G6" s="117" t="s">
        <v>43</v>
      </c>
      <c r="H6" s="118"/>
      <c r="I6" s="44" t="s">
        <v>44</v>
      </c>
      <c r="J6" s="44" t="s">
        <v>45</v>
      </c>
      <c r="K6" s="45" t="s">
        <v>46</v>
      </c>
      <c r="L6" s="43" t="s">
        <v>47</v>
      </c>
      <c r="M6" s="44" t="s">
        <v>48</v>
      </c>
      <c r="N6" s="44" t="s">
        <v>41</v>
      </c>
      <c r="O6" s="44" t="s">
        <v>49</v>
      </c>
      <c r="P6" s="45" t="s">
        <v>50</v>
      </c>
    </row>
    <row r="7" spans="2:16" ht="15.75" thickBot="1">
      <c r="B7" s="46" t="s">
        <v>5</v>
      </c>
      <c r="C7" s="43" t="s">
        <v>51</v>
      </c>
      <c r="D7" s="44" t="s">
        <v>51</v>
      </c>
      <c r="E7" s="44" t="s">
        <v>51</v>
      </c>
      <c r="F7" s="44" t="s">
        <v>51</v>
      </c>
      <c r="G7" s="47" t="s">
        <v>52</v>
      </c>
      <c r="H7" s="47" t="s">
        <v>53</v>
      </c>
      <c r="I7" s="44" t="s">
        <v>45</v>
      </c>
      <c r="J7" s="44" t="s">
        <v>54</v>
      </c>
      <c r="K7" s="45" t="s">
        <v>55</v>
      </c>
      <c r="L7" s="48" t="s">
        <v>56</v>
      </c>
      <c r="M7" s="49" t="s">
        <v>57</v>
      </c>
      <c r="N7" s="49" t="s">
        <v>58</v>
      </c>
      <c r="O7" s="49" t="s">
        <v>59</v>
      </c>
      <c r="P7" s="50" t="s">
        <v>56</v>
      </c>
    </row>
    <row r="8" spans="2:16">
      <c r="B8" s="51">
        <v>2012</v>
      </c>
      <c r="C8" s="52">
        <v>0</v>
      </c>
      <c r="D8" s="53">
        <v>0</v>
      </c>
      <c r="E8" s="53">
        <v>0</v>
      </c>
      <c r="F8" s="53">
        <v>0</v>
      </c>
      <c r="G8" s="54">
        <v>0</v>
      </c>
      <c r="H8" s="54">
        <v>0</v>
      </c>
      <c r="I8" s="53">
        <v>0</v>
      </c>
      <c r="J8" s="53">
        <v>0</v>
      </c>
      <c r="K8" s="55">
        <v>0</v>
      </c>
      <c r="L8" s="52">
        <v>0</v>
      </c>
      <c r="M8" s="53">
        <v>0</v>
      </c>
      <c r="N8" s="53">
        <v>0</v>
      </c>
      <c r="O8" s="53">
        <v>0</v>
      </c>
      <c r="P8" s="55">
        <v>0</v>
      </c>
    </row>
    <row r="9" spans="2:16">
      <c r="B9" s="56">
        <v>2013</v>
      </c>
      <c r="C9" s="57">
        <v>0</v>
      </c>
      <c r="D9" s="54">
        <v>0</v>
      </c>
      <c r="E9" s="54">
        <v>0</v>
      </c>
      <c r="F9" s="54">
        <v>0</v>
      </c>
      <c r="G9" s="54">
        <v>0</v>
      </c>
      <c r="H9" s="54">
        <v>2.8037868461359143</v>
      </c>
      <c r="I9" s="54">
        <v>2.8037868461359143</v>
      </c>
      <c r="J9" s="54">
        <v>1.4018934230679571E-2</v>
      </c>
      <c r="K9" s="58">
        <v>0</v>
      </c>
      <c r="L9" s="57">
        <v>0</v>
      </c>
      <c r="M9" s="54">
        <v>0</v>
      </c>
      <c r="N9" s="54">
        <v>0</v>
      </c>
      <c r="O9" s="54">
        <v>0</v>
      </c>
      <c r="P9" s="58">
        <v>0</v>
      </c>
    </row>
    <row r="10" spans="2:16">
      <c r="B10" s="56">
        <v>2014</v>
      </c>
      <c r="C10" s="57">
        <v>0</v>
      </c>
      <c r="D10" s="54">
        <v>221.40621631538605</v>
      </c>
      <c r="E10" s="54">
        <v>0</v>
      </c>
      <c r="F10" s="54">
        <v>0</v>
      </c>
      <c r="G10" s="54">
        <v>21.007120884235871</v>
      </c>
      <c r="H10" s="54">
        <v>3.9726025071241651</v>
      </c>
      <c r="I10" s="54">
        <v>246.38593970674606</v>
      </c>
      <c r="J10" s="54">
        <v>1.2459486327644098</v>
      </c>
      <c r="K10" s="58">
        <v>0</v>
      </c>
      <c r="L10" s="57">
        <v>312.2172419108237</v>
      </c>
      <c r="M10" s="54">
        <v>102.98205241899949</v>
      </c>
      <c r="N10" s="54">
        <v>19.823811441753556</v>
      </c>
      <c r="O10" s="54">
        <v>97.945620491681254</v>
      </c>
      <c r="P10" s="58">
        <v>91.465757558389399</v>
      </c>
    </row>
    <row r="11" spans="2:16">
      <c r="B11" s="56">
        <v>2015</v>
      </c>
      <c r="C11" s="57">
        <v>0</v>
      </c>
      <c r="D11" s="54">
        <v>485.83357818250295</v>
      </c>
      <c r="E11" s="54">
        <v>0</v>
      </c>
      <c r="F11" s="54">
        <v>0</v>
      </c>
      <c r="G11" s="54">
        <v>18.918217044843423</v>
      </c>
      <c r="H11" s="54">
        <v>2.7218539638543873</v>
      </c>
      <c r="I11" s="54">
        <v>507.47364919120076</v>
      </c>
      <c r="J11" s="54">
        <v>3.7833168787204134</v>
      </c>
      <c r="K11" s="58">
        <v>0</v>
      </c>
      <c r="L11" s="57">
        <v>343.07966600977159</v>
      </c>
      <c r="M11" s="54">
        <v>101.10247679251577</v>
      </c>
      <c r="N11" s="54">
        <v>23.520656320362392</v>
      </c>
      <c r="O11" s="54">
        <v>102.0682255950737</v>
      </c>
      <c r="P11" s="58">
        <v>116.38830730181971</v>
      </c>
    </row>
    <row r="12" spans="2:16">
      <c r="B12" s="56">
        <v>2016</v>
      </c>
      <c r="C12" s="57">
        <v>0</v>
      </c>
      <c r="D12" s="54">
        <v>643.31613273884557</v>
      </c>
      <c r="E12" s="54">
        <v>0</v>
      </c>
      <c r="F12" s="54">
        <v>0</v>
      </c>
      <c r="G12" s="54">
        <v>25.888800423833732</v>
      </c>
      <c r="H12" s="54">
        <v>3.9598816223592896</v>
      </c>
      <c r="I12" s="54">
        <v>673.16481478503852</v>
      </c>
      <c r="J12" s="54">
        <v>7.149140952645606</v>
      </c>
      <c r="K12" s="58">
        <v>0</v>
      </c>
      <c r="L12" s="57">
        <v>352.80984480543589</v>
      </c>
      <c r="M12" s="54">
        <v>99.254054353211359</v>
      </c>
      <c r="N12" s="54">
        <v>24.590249080184609</v>
      </c>
      <c r="O12" s="54">
        <v>104.39433023779388</v>
      </c>
      <c r="P12" s="58">
        <v>124.57121113424604</v>
      </c>
    </row>
    <row r="13" spans="2:16">
      <c r="B13" s="56">
        <v>2017</v>
      </c>
      <c r="C13" s="57">
        <v>0</v>
      </c>
      <c r="D13" s="54">
        <v>779.64870896659124</v>
      </c>
      <c r="E13" s="54">
        <v>0</v>
      </c>
      <c r="F13" s="54">
        <v>0</v>
      </c>
      <c r="G13" s="54">
        <v>37.882609935634548</v>
      </c>
      <c r="H13" s="54">
        <v>5.939822433538934</v>
      </c>
      <c r="I13" s="54">
        <v>823.47114133576474</v>
      </c>
      <c r="J13" s="54">
        <v>11.26649665932443</v>
      </c>
      <c r="K13" s="58">
        <v>0</v>
      </c>
      <c r="L13" s="57">
        <v>368.02298454465478</v>
      </c>
      <c r="M13" s="54">
        <v>97.301787956642656</v>
      </c>
      <c r="N13" s="54">
        <v>26.282905583592587</v>
      </c>
      <c r="O13" s="54">
        <v>107.35388301982623</v>
      </c>
      <c r="P13" s="58">
        <v>137.08440798459327</v>
      </c>
    </row>
    <row r="14" spans="2:16">
      <c r="B14" s="56">
        <v>2018</v>
      </c>
      <c r="C14" s="57">
        <v>0</v>
      </c>
      <c r="D14" s="54">
        <v>549.74112750638972</v>
      </c>
      <c r="E14" s="54">
        <v>0</v>
      </c>
      <c r="F14" s="54">
        <v>0</v>
      </c>
      <c r="G14" s="54">
        <v>39.823564215331416</v>
      </c>
      <c r="H14" s="54">
        <v>17.819467300616804</v>
      </c>
      <c r="I14" s="54">
        <v>607.38415902233794</v>
      </c>
      <c r="J14" s="54">
        <v>14.303417454436119</v>
      </c>
      <c r="K14" s="58">
        <v>0</v>
      </c>
      <c r="L14" s="57">
        <v>347.69033771230619</v>
      </c>
      <c r="M14" s="54">
        <v>94.612229463497457</v>
      </c>
      <c r="N14" s="54">
        <v>28.795929349388484</v>
      </c>
      <c r="O14" s="54">
        <v>109.29576502066851</v>
      </c>
      <c r="P14" s="58">
        <v>114.98641387875176</v>
      </c>
    </row>
    <row r="15" spans="2:16">
      <c r="B15" s="56">
        <v>2019</v>
      </c>
      <c r="C15" s="57">
        <v>0</v>
      </c>
      <c r="D15" s="54">
        <v>393.18900269682428</v>
      </c>
      <c r="E15" s="54">
        <v>0</v>
      </c>
      <c r="F15" s="54">
        <v>0</v>
      </c>
      <c r="G15" s="54">
        <v>47.180813102987877</v>
      </c>
      <c r="H15" s="54">
        <v>17.819467300616804</v>
      </c>
      <c r="I15" s="54">
        <v>458.18928310042895</v>
      </c>
      <c r="J15" s="54">
        <v>16.594363869938263</v>
      </c>
      <c r="K15" s="58">
        <v>13.007053546297513</v>
      </c>
      <c r="L15" s="57">
        <v>371.77175140189581</v>
      </c>
      <c r="M15" s="54">
        <v>94.248775613072439</v>
      </c>
      <c r="N15" s="54">
        <v>28.941310889558494</v>
      </c>
      <c r="O15" s="54">
        <v>109.45153095656495</v>
      </c>
      <c r="P15" s="58">
        <v>139.1301339426999</v>
      </c>
    </row>
    <row r="16" spans="2:16">
      <c r="B16" s="56">
        <v>2020</v>
      </c>
      <c r="C16" s="57">
        <v>0</v>
      </c>
      <c r="D16" s="54">
        <v>160.55461106093196</v>
      </c>
      <c r="E16" s="54">
        <v>0.35930009213445419</v>
      </c>
      <c r="F16" s="54">
        <v>0</v>
      </c>
      <c r="G16" s="54">
        <v>8.9240900774001913E-3</v>
      </c>
      <c r="H16" s="54">
        <v>18.47944757101002</v>
      </c>
      <c r="I16" s="54">
        <v>179.40228281415384</v>
      </c>
      <c r="J16" s="54">
        <v>17.48957878354836</v>
      </c>
      <c r="K16" s="58">
        <v>13.224186276427201</v>
      </c>
      <c r="L16" s="57">
        <v>584.78686093814031</v>
      </c>
      <c r="M16" s="54">
        <v>102.5978297771216</v>
      </c>
      <c r="N16" s="54">
        <v>20.768791452858622</v>
      </c>
      <c r="O16" s="54">
        <v>110.79111800527433</v>
      </c>
      <c r="P16" s="58">
        <v>350.62912170288575</v>
      </c>
    </row>
    <row r="17" spans="2:17">
      <c r="B17" s="56">
        <v>2021</v>
      </c>
      <c r="C17" s="57">
        <v>0</v>
      </c>
      <c r="D17" s="54">
        <v>55.713576723933087</v>
      </c>
      <c r="E17" s="54">
        <v>0</v>
      </c>
      <c r="F17" s="54">
        <v>0</v>
      </c>
      <c r="G17" s="54">
        <v>0</v>
      </c>
      <c r="H17" s="54">
        <v>0</v>
      </c>
      <c r="I17" s="54">
        <v>55.713576723933087</v>
      </c>
      <c r="J17" s="54">
        <v>17.768146667168022</v>
      </c>
      <c r="K17" s="58">
        <v>12.979240686922751</v>
      </c>
      <c r="L17" s="57">
        <v>651.09122765139148</v>
      </c>
      <c r="M17" s="54">
        <v>103.17935593780165</v>
      </c>
      <c r="N17" s="54">
        <v>21.256858052000801</v>
      </c>
      <c r="O17" s="54">
        <v>117.30213412574551</v>
      </c>
      <c r="P17" s="58">
        <v>409.3528795358435</v>
      </c>
    </row>
    <row r="18" spans="2:17">
      <c r="B18" s="56">
        <v>2022</v>
      </c>
      <c r="C18" s="57">
        <v>0</v>
      </c>
      <c r="D18" s="54">
        <v>0</v>
      </c>
      <c r="E18" s="54">
        <v>93.745114505223569</v>
      </c>
      <c r="F18" s="54">
        <v>0</v>
      </c>
      <c r="G18" s="54">
        <v>0</v>
      </c>
      <c r="H18" s="54">
        <v>0</v>
      </c>
      <c r="I18" s="54">
        <v>93.745114505223569</v>
      </c>
      <c r="J18" s="54">
        <v>18.127836084566635</v>
      </c>
      <c r="K18" s="58">
        <v>13.196373417052442</v>
      </c>
      <c r="L18" s="57">
        <v>643.15754931639947</v>
      </c>
      <c r="M18" s="54">
        <v>101.73592493182797</v>
      </c>
      <c r="N18" s="54">
        <v>20.986863763113639</v>
      </c>
      <c r="O18" s="54">
        <v>119.46208843684281</v>
      </c>
      <c r="P18" s="58">
        <v>400.97267218461502</v>
      </c>
    </row>
    <row r="19" spans="2:17">
      <c r="B19" s="56">
        <v>2023</v>
      </c>
      <c r="C19" s="57">
        <v>0</v>
      </c>
      <c r="D19" s="54">
        <v>0</v>
      </c>
      <c r="E19" s="54">
        <v>120.05777880876803</v>
      </c>
      <c r="F19" s="54">
        <v>0</v>
      </c>
      <c r="G19" s="54">
        <v>9.2794960211372324</v>
      </c>
      <c r="H19" s="54">
        <v>0</v>
      </c>
      <c r="I19" s="54">
        <v>129.33727482990525</v>
      </c>
      <c r="J19" s="54">
        <v>18.665486303588654</v>
      </c>
      <c r="K19" s="58">
        <v>13.022667232948688</v>
      </c>
      <c r="L19" s="57">
        <v>635.89885670362537</v>
      </c>
      <c r="M19" s="54">
        <v>100.65594777627933</v>
      </c>
      <c r="N19" s="54">
        <v>17.68462592210912</v>
      </c>
      <c r="O19" s="54">
        <v>121.88165264110083</v>
      </c>
      <c r="P19" s="58">
        <v>395.67663036413603</v>
      </c>
    </row>
    <row r="20" spans="2:17">
      <c r="B20" s="56">
        <v>2024</v>
      </c>
      <c r="C20" s="57">
        <v>0</v>
      </c>
      <c r="D20" s="54">
        <v>0</v>
      </c>
      <c r="E20" s="54">
        <v>14.904422720329482</v>
      </c>
      <c r="F20" s="54">
        <v>0</v>
      </c>
      <c r="G20" s="54">
        <v>0</v>
      </c>
      <c r="H20" s="54">
        <v>0</v>
      </c>
      <c r="I20" s="54">
        <v>14.904422720329482</v>
      </c>
      <c r="J20" s="54">
        <v>18.7400084171903</v>
      </c>
      <c r="K20" s="58">
        <v>16.959691888575449</v>
      </c>
      <c r="L20" s="57">
        <v>629.30476541734276</v>
      </c>
      <c r="M20" s="54">
        <v>98.817909732701324</v>
      </c>
      <c r="N20" s="54">
        <v>28.78554495366205</v>
      </c>
      <c r="O20" s="54">
        <v>124.18698849236814</v>
      </c>
      <c r="P20" s="58">
        <v>377.51432223861127</v>
      </c>
    </row>
    <row r="21" spans="2:17">
      <c r="B21" s="56">
        <v>2025</v>
      </c>
      <c r="C21" s="57">
        <v>0</v>
      </c>
      <c r="D21" s="54">
        <v>0</v>
      </c>
      <c r="E21" s="54">
        <v>4.4652901623646039E-2</v>
      </c>
      <c r="F21" s="54">
        <v>0</v>
      </c>
      <c r="G21" s="54">
        <v>0</v>
      </c>
      <c r="H21" s="54">
        <v>0</v>
      </c>
      <c r="I21" s="54">
        <v>4.4652901623646039E-2</v>
      </c>
      <c r="J21" s="54">
        <v>18.7400084171903</v>
      </c>
      <c r="K21" s="58">
        <v>16.742679077447612</v>
      </c>
      <c r="L21" s="57">
        <v>517.61020498386904</v>
      </c>
      <c r="M21" s="54">
        <v>96.574880255792607</v>
      </c>
      <c r="N21" s="54">
        <v>21.807231025501554</v>
      </c>
      <c r="O21" s="54">
        <v>118.02904182659557</v>
      </c>
      <c r="P21" s="58">
        <v>281.19905187597931</v>
      </c>
    </row>
    <row r="22" spans="2:17">
      <c r="B22" s="56">
        <v>2026</v>
      </c>
      <c r="C22" s="57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18.7400084171903</v>
      </c>
      <c r="K22" s="58">
        <v>16.330246809203054</v>
      </c>
      <c r="L22" s="57">
        <v>493.79878558316659</v>
      </c>
      <c r="M22" s="54">
        <v>94.290313195978143</v>
      </c>
      <c r="N22" s="54">
        <v>24.746015016081049</v>
      </c>
      <c r="O22" s="54">
        <v>122.48394759323374</v>
      </c>
      <c r="P22" s="58">
        <v>252.27850977787369</v>
      </c>
      <c r="Q22" s="59"/>
    </row>
    <row r="23" spans="2:17">
      <c r="B23" s="56">
        <v>2027</v>
      </c>
      <c r="C23" s="57">
        <v>0</v>
      </c>
      <c r="D23" s="54">
        <v>0</v>
      </c>
      <c r="E23" s="54">
        <v>73.754405184969968</v>
      </c>
      <c r="F23" s="54">
        <v>0</v>
      </c>
      <c r="G23" s="54">
        <v>0</v>
      </c>
      <c r="H23" s="54">
        <v>0</v>
      </c>
      <c r="I23" s="54">
        <v>73.754405184969968</v>
      </c>
      <c r="J23" s="54">
        <v>19.108780443115151</v>
      </c>
      <c r="K23" s="58">
        <v>16.352080001217871</v>
      </c>
      <c r="L23" s="57">
        <v>459.90411793210137</v>
      </c>
      <c r="M23" s="54">
        <v>92.234202842145137</v>
      </c>
      <c r="N23" s="54">
        <v>26.895584931451918</v>
      </c>
      <c r="O23" s="54">
        <v>124.7373614658689</v>
      </c>
      <c r="P23" s="58">
        <v>216.03696869263541</v>
      </c>
    </row>
    <row r="24" spans="2:17">
      <c r="B24" s="56">
        <v>2028</v>
      </c>
      <c r="C24" s="57">
        <v>0</v>
      </c>
      <c r="D24" s="54">
        <v>0</v>
      </c>
      <c r="E24" s="54">
        <v>102.80837638060446</v>
      </c>
      <c r="F24" s="54">
        <v>0</v>
      </c>
      <c r="G24" s="54">
        <v>73.076135010412969</v>
      </c>
      <c r="H24" s="54">
        <v>0</v>
      </c>
      <c r="I24" s="54">
        <v>175.88451139101744</v>
      </c>
      <c r="J24" s="54">
        <v>19.977818604343806</v>
      </c>
      <c r="K24" s="58">
        <v>16.417339739258622</v>
      </c>
      <c r="L24" s="57">
        <v>442.83217135785156</v>
      </c>
      <c r="M24" s="54">
        <v>90.427317985746441</v>
      </c>
      <c r="N24" s="54">
        <v>31.111649596382218</v>
      </c>
      <c r="O24" s="54">
        <v>129.17149844105421</v>
      </c>
      <c r="P24" s="58">
        <v>192.12170533466866</v>
      </c>
    </row>
    <row r="25" spans="2:17">
      <c r="B25" s="56">
        <v>2029</v>
      </c>
      <c r="C25" s="57">
        <v>0</v>
      </c>
      <c r="D25" s="54">
        <v>0</v>
      </c>
      <c r="E25" s="54">
        <v>168.84449479734695</v>
      </c>
      <c r="F25" s="54">
        <v>0</v>
      </c>
      <c r="G25" s="54">
        <v>0</v>
      </c>
      <c r="H25" s="54">
        <v>0</v>
      </c>
      <c r="I25" s="54">
        <v>168.84449479734695</v>
      </c>
      <c r="J25" s="54">
        <v>20.822041078330546</v>
      </c>
      <c r="K25" s="58">
        <v>23.111708402556058</v>
      </c>
      <c r="L25" s="57">
        <v>433.36160245534802</v>
      </c>
      <c r="M25" s="54">
        <v>88.693123899432749</v>
      </c>
      <c r="N25" s="54">
        <v>43.022551494596641</v>
      </c>
      <c r="O25" s="54">
        <v>133.61601981196597</v>
      </c>
      <c r="P25" s="58">
        <v>168.02990724935265</v>
      </c>
    </row>
    <row r="26" spans="2:17">
      <c r="B26" s="56">
        <v>2030</v>
      </c>
      <c r="C26" s="57">
        <v>0</v>
      </c>
      <c r="D26" s="54">
        <v>0</v>
      </c>
      <c r="E26" s="54">
        <v>221.85158200785008</v>
      </c>
      <c r="F26" s="54">
        <v>0</v>
      </c>
      <c r="G26" s="54">
        <v>0</v>
      </c>
      <c r="H26" s="54">
        <v>0</v>
      </c>
      <c r="I26" s="54">
        <v>221.85158200785008</v>
      </c>
      <c r="J26" s="54">
        <v>21.931298988369797</v>
      </c>
      <c r="K26" s="58">
        <v>19.177223937681493</v>
      </c>
      <c r="L26" s="57">
        <v>432.31277848697869</v>
      </c>
      <c r="M26" s="54">
        <v>87.779297075506975</v>
      </c>
      <c r="N26" s="54">
        <v>46.709011977479044</v>
      </c>
      <c r="O26" s="54">
        <v>136.25365632647902</v>
      </c>
      <c r="P26" s="58">
        <v>161.57081310751363</v>
      </c>
    </row>
    <row r="27" spans="2:17">
      <c r="B27" s="56">
        <v>2031</v>
      </c>
      <c r="C27" s="57">
        <v>0</v>
      </c>
      <c r="D27" s="54">
        <v>0</v>
      </c>
      <c r="E27" s="54">
        <v>99.362983006885443</v>
      </c>
      <c r="F27" s="54">
        <v>0</v>
      </c>
      <c r="G27" s="54">
        <v>9.2794960211372324</v>
      </c>
      <c r="H27" s="54">
        <v>0</v>
      </c>
      <c r="I27" s="54">
        <v>108.64247902802268</v>
      </c>
      <c r="J27" s="54">
        <v>22.474511383509906</v>
      </c>
      <c r="K27" s="58">
        <v>19.177223937681497</v>
      </c>
      <c r="L27" s="57">
        <v>446.44594107064898</v>
      </c>
      <c r="M27" s="54">
        <v>88.360823236187017</v>
      </c>
      <c r="N27" s="54">
        <v>40.011076733932143</v>
      </c>
      <c r="O27" s="54">
        <v>135.71366774870469</v>
      </c>
      <c r="P27" s="58">
        <v>182.36037335182513</v>
      </c>
    </row>
    <row r="28" spans="2:17">
      <c r="B28" s="56">
        <v>2032</v>
      </c>
      <c r="C28" s="57">
        <v>0</v>
      </c>
      <c r="D28" s="54">
        <v>0</v>
      </c>
      <c r="E28" s="54">
        <v>7.3068144820916965</v>
      </c>
      <c r="F28" s="54">
        <v>0</v>
      </c>
      <c r="G28" s="54">
        <v>0</v>
      </c>
      <c r="H28" s="54">
        <v>0</v>
      </c>
      <c r="I28" s="54">
        <v>7.3068144820916965</v>
      </c>
      <c r="J28" s="54">
        <v>22.511045455920367</v>
      </c>
      <c r="K28" s="58">
        <v>26.0919887769683</v>
      </c>
      <c r="L28" s="57">
        <v>473.14422248329873</v>
      </c>
      <c r="M28" s="54">
        <v>85.795877491758986</v>
      </c>
      <c r="N28" s="54">
        <v>97.301787956642656</v>
      </c>
      <c r="O28" s="54">
        <v>131.36260593933079</v>
      </c>
      <c r="P28" s="58">
        <v>158.6839510955663</v>
      </c>
    </row>
    <row r="29" spans="2:17">
      <c r="B29" s="56">
        <v>2033</v>
      </c>
      <c r="C29" s="57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22.511045455920367</v>
      </c>
      <c r="K29" s="58">
        <v>26.098011726489631</v>
      </c>
      <c r="L29" s="57">
        <v>461.11909223209358</v>
      </c>
      <c r="M29" s="54">
        <v>84.290140111426723</v>
      </c>
      <c r="N29" s="54">
        <v>105.1835443130025</v>
      </c>
      <c r="O29" s="54">
        <v>135.43328906409107</v>
      </c>
      <c r="P29" s="58">
        <v>136.21211874357328</v>
      </c>
    </row>
    <row r="30" spans="2:17">
      <c r="B30" s="56">
        <v>2034</v>
      </c>
      <c r="C30" s="57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22.511045455920367</v>
      </c>
      <c r="K30" s="58">
        <v>26.104034676010961</v>
      </c>
      <c r="L30" s="57">
        <v>449.98702001336136</v>
      </c>
      <c r="M30" s="54">
        <v>82.805171522547326</v>
      </c>
      <c r="N30" s="54">
        <v>114.21796859499599</v>
      </c>
      <c r="O30" s="54">
        <v>140.17895791106926</v>
      </c>
      <c r="P30" s="58">
        <v>112.78492198474879</v>
      </c>
    </row>
    <row r="31" spans="2:17">
      <c r="B31" s="56">
        <v>2035</v>
      </c>
      <c r="C31" s="57">
        <v>0</v>
      </c>
      <c r="D31" s="54">
        <v>0</v>
      </c>
      <c r="E31" s="54">
        <v>158.22859997356878</v>
      </c>
      <c r="F31" s="54">
        <v>0</v>
      </c>
      <c r="G31" s="54">
        <v>0</v>
      </c>
      <c r="H31" s="54">
        <v>0</v>
      </c>
      <c r="I31" s="54">
        <v>158.22859997356878</v>
      </c>
      <c r="J31" s="54">
        <v>23.302188455788208</v>
      </c>
      <c r="K31" s="58">
        <v>25.451331205501347</v>
      </c>
      <c r="L31" s="57">
        <v>385.60376650949962</v>
      </c>
      <c r="M31" s="54">
        <v>80.800983147346471</v>
      </c>
      <c r="N31" s="54">
        <v>114.363350135166</v>
      </c>
      <c r="O31" s="54">
        <v>138.20592272304771</v>
      </c>
      <c r="P31" s="58">
        <v>52.233510503939442</v>
      </c>
    </row>
    <row r="32" spans="2:17">
      <c r="B32" s="56">
        <v>2036</v>
      </c>
      <c r="C32" s="57">
        <v>0</v>
      </c>
      <c r="D32" s="54">
        <v>0</v>
      </c>
      <c r="E32" s="54">
        <v>228.59088052431508</v>
      </c>
      <c r="F32" s="54">
        <v>0</v>
      </c>
      <c r="G32" s="54">
        <v>0</v>
      </c>
      <c r="H32" s="54">
        <v>0</v>
      </c>
      <c r="I32" s="54">
        <v>228.59088052431508</v>
      </c>
      <c r="J32" s="54">
        <v>24.445142858409785</v>
      </c>
      <c r="K32" s="58">
        <v>25.457354155022678</v>
      </c>
      <c r="L32" s="57">
        <v>359.88161829513422</v>
      </c>
      <c r="M32" s="54">
        <v>79.326398954193508</v>
      </c>
      <c r="N32" s="54">
        <v>122.48394759323374</v>
      </c>
      <c r="O32" s="54">
        <v>138.99513679825634</v>
      </c>
      <c r="P32" s="58">
        <v>19.076134949450648</v>
      </c>
    </row>
    <row r="33" spans="2:16">
      <c r="B33" s="56">
        <v>2037</v>
      </c>
      <c r="C33" s="57">
        <v>0</v>
      </c>
      <c r="D33" s="54">
        <v>0</v>
      </c>
      <c r="E33" s="54">
        <v>102.3813829565696</v>
      </c>
      <c r="F33" s="54">
        <v>0</v>
      </c>
      <c r="G33" s="54">
        <v>0</v>
      </c>
      <c r="H33" s="54">
        <v>0</v>
      </c>
      <c r="I33" s="54">
        <v>102.3813829565696</v>
      </c>
      <c r="J33" s="54">
        <v>24.957049773192637</v>
      </c>
      <c r="K33" s="58">
        <v>25.457354155022674</v>
      </c>
      <c r="L33" s="57">
        <v>369.35218719763776</v>
      </c>
      <c r="M33" s="54">
        <v>79.762543574703543</v>
      </c>
      <c r="N33" s="54">
        <v>117.95635105651056</v>
      </c>
      <c r="O33" s="54">
        <v>136.41980665810189</v>
      </c>
      <c r="P33" s="58">
        <v>35.213485908321758</v>
      </c>
    </row>
    <row r="34" spans="2:16">
      <c r="B34" s="56">
        <v>2038</v>
      </c>
      <c r="C34" s="57">
        <v>0</v>
      </c>
      <c r="D34" s="54">
        <v>0</v>
      </c>
      <c r="E34" s="54">
        <v>168.14269320440519</v>
      </c>
      <c r="F34" s="54">
        <v>0</v>
      </c>
      <c r="G34" s="54">
        <v>0</v>
      </c>
      <c r="H34" s="54">
        <v>0</v>
      </c>
      <c r="I34" s="54">
        <v>168.14269320440519</v>
      </c>
      <c r="J34" s="54">
        <v>25.79776323921466</v>
      </c>
      <c r="K34" s="58">
        <v>32.372118994309481</v>
      </c>
      <c r="L34" s="57">
        <v>395.52086442823963</v>
      </c>
      <c r="M34" s="54">
        <v>77.332594974719086</v>
      </c>
      <c r="N34" s="54">
        <v>183.66880721335525</v>
      </c>
      <c r="O34" s="54">
        <v>134.90368488204319</v>
      </c>
      <c r="P34" s="58">
        <v>-0.38422264187789779</v>
      </c>
    </row>
    <row r="35" spans="2:16">
      <c r="B35" s="56">
        <v>2039</v>
      </c>
      <c r="C35" s="57">
        <v>0</v>
      </c>
      <c r="D35" s="54">
        <v>0</v>
      </c>
      <c r="E35" s="54">
        <v>232.03691662207916</v>
      </c>
      <c r="F35" s="54">
        <v>0</v>
      </c>
      <c r="G35" s="54">
        <v>0</v>
      </c>
      <c r="H35" s="54">
        <v>0</v>
      </c>
      <c r="I35" s="54">
        <v>232.03691662207916</v>
      </c>
      <c r="J35" s="54">
        <v>26.957947822325053</v>
      </c>
      <c r="K35" s="58">
        <v>35.268163886541117</v>
      </c>
      <c r="L35" s="57">
        <v>383.23612428387378</v>
      </c>
      <c r="M35" s="54">
        <v>75.951470343103992</v>
      </c>
      <c r="N35" s="54">
        <v>196.21315725088184</v>
      </c>
      <c r="O35" s="54">
        <v>145.7449940204354</v>
      </c>
      <c r="P35" s="58">
        <v>-34.673497330547463</v>
      </c>
    </row>
    <row r="36" spans="2:16">
      <c r="B36" s="56">
        <v>2040</v>
      </c>
      <c r="C36" s="57">
        <v>0</v>
      </c>
      <c r="D36" s="54">
        <v>0</v>
      </c>
      <c r="E36" s="54">
        <v>103.9247951023127</v>
      </c>
      <c r="F36" s="54">
        <v>0</v>
      </c>
      <c r="G36" s="54">
        <v>61.47676498399143</v>
      </c>
      <c r="H36" s="54">
        <v>0</v>
      </c>
      <c r="I36" s="54">
        <v>165.40156008630413</v>
      </c>
      <c r="J36" s="54">
        <v>27.784955622756573</v>
      </c>
      <c r="K36" s="58">
        <v>32.372118994309488</v>
      </c>
      <c r="L36" s="57">
        <v>379.77812050697281</v>
      </c>
      <c r="M36" s="54">
        <v>75.36994418242395</v>
      </c>
      <c r="N36" s="54">
        <v>201.95572808759724</v>
      </c>
      <c r="O36" s="54">
        <v>147.9464859144384</v>
      </c>
      <c r="P36" s="58">
        <v>-45.494037677486745</v>
      </c>
    </row>
    <row r="37" spans="2:16">
      <c r="B37" s="56">
        <v>2041</v>
      </c>
      <c r="C37" s="57">
        <v>0</v>
      </c>
      <c r="D37" s="54">
        <v>0</v>
      </c>
      <c r="E37" s="54">
        <v>7.6422745666700669</v>
      </c>
      <c r="F37" s="54">
        <v>0</v>
      </c>
      <c r="G37" s="54">
        <v>0</v>
      </c>
      <c r="H37" s="54">
        <v>0</v>
      </c>
      <c r="I37" s="54">
        <v>7.6422745666700669</v>
      </c>
      <c r="J37" s="54">
        <v>27.823166995589929</v>
      </c>
      <c r="K37" s="58">
        <v>39.300175860126103</v>
      </c>
      <c r="L37" s="57">
        <v>410.45362548284498</v>
      </c>
      <c r="M37" s="54">
        <v>73.490368555940236</v>
      </c>
      <c r="N37" s="54">
        <v>266.78551060769547</v>
      </c>
      <c r="O37" s="54">
        <v>143.74080564523453</v>
      </c>
      <c r="P37" s="58">
        <v>-73.56305932602524</v>
      </c>
    </row>
    <row r="38" spans="2:16">
      <c r="B38" s="56">
        <v>2042</v>
      </c>
      <c r="C38" s="57">
        <v>0</v>
      </c>
      <c r="D38" s="54">
        <v>0</v>
      </c>
      <c r="E38" s="54">
        <v>163.85036670940622</v>
      </c>
      <c r="F38" s="54">
        <v>0</v>
      </c>
      <c r="G38" s="54">
        <v>0</v>
      </c>
      <c r="H38" s="54">
        <v>0</v>
      </c>
      <c r="I38" s="54">
        <v>163.85036670940622</v>
      </c>
      <c r="J38" s="54">
        <v>28.642418829136961</v>
      </c>
      <c r="K38" s="58">
        <v>39.300175860126117</v>
      </c>
      <c r="L38" s="57">
        <v>396.47622883507114</v>
      </c>
      <c r="M38" s="54">
        <v>71.704252490994392</v>
      </c>
      <c r="N38" s="54">
        <v>288.56158844601771</v>
      </c>
      <c r="O38" s="54">
        <v>149.41068571186491</v>
      </c>
      <c r="P38" s="58">
        <v>-113.20029781380589</v>
      </c>
    </row>
    <row r="39" spans="2:16">
      <c r="B39" s="56">
        <v>2043</v>
      </c>
      <c r="C39" s="57">
        <v>0</v>
      </c>
      <c r="D39" s="54">
        <v>0</v>
      </c>
      <c r="E39" s="54">
        <v>236.71257665549527</v>
      </c>
      <c r="F39" s="54">
        <v>0</v>
      </c>
      <c r="G39" s="54">
        <v>0</v>
      </c>
      <c r="H39" s="54">
        <v>0</v>
      </c>
      <c r="I39" s="54">
        <v>236.71257665549527</v>
      </c>
      <c r="J39" s="54">
        <v>29.825981712414436</v>
      </c>
      <c r="K39" s="58">
        <v>39.300175860126124</v>
      </c>
      <c r="L39" s="57">
        <v>386.19567706590607</v>
      </c>
      <c r="M39" s="54">
        <v>70.385434233737882</v>
      </c>
      <c r="N39" s="54">
        <v>304.80278336215315</v>
      </c>
      <c r="O39" s="54">
        <v>153.89674466568238</v>
      </c>
      <c r="P39" s="58">
        <v>-142.88928519566736</v>
      </c>
    </row>
    <row r="40" spans="2:16">
      <c r="B40" s="56">
        <v>2044</v>
      </c>
      <c r="C40" s="57">
        <v>0</v>
      </c>
      <c r="D40" s="54">
        <v>0</v>
      </c>
      <c r="E40" s="54">
        <v>106.01893175097477</v>
      </c>
      <c r="F40" s="54">
        <v>0</v>
      </c>
      <c r="G40" s="54">
        <v>0</v>
      </c>
      <c r="H40" s="54">
        <v>0</v>
      </c>
      <c r="I40" s="54">
        <v>106.01893175097477</v>
      </c>
      <c r="J40" s="54">
        <v>30.356076371169312</v>
      </c>
      <c r="K40" s="58">
        <v>41.037802795465097</v>
      </c>
      <c r="L40" s="57">
        <v>370.4529331446393</v>
      </c>
      <c r="M40" s="54">
        <v>69.886983238869263</v>
      </c>
      <c r="N40" s="54">
        <v>302.37283476216874</v>
      </c>
      <c r="O40" s="54">
        <v>155.23633171439178</v>
      </c>
      <c r="P40" s="58">
        <v>-157.04321657079049</v>
      </c>
    </row>
    <row r="41" spans="2:16">
      <c r="B41" s="56">
        <v>2045</v>
      </c>
      <c r="C41" s="57">
        <v>0</v>
      </c>
      <c r="D41" s="54">
        <v>0</v>
      </c>
      <c r="E41" s="54">
        <v>7.7962702251021687</v>
      </c>
      <c r="F41" s="54">
        <v>0</v>
      </c>
      <c r="G41" s="54">
        <v>0</v>
      </c>
      <c r="H41" s="54">
        <v>0</v>
      </c>
      <c r="I41" s="54">
        <v>7.7962702251021687</v>
      </c>
      <c r="J41" s="54">
        <v>30.395057722294823</v>
      </c>
      <c r="K41" s="58">
        <v>47.958590584273232</v>
      </c>
      <c r="L41" s="57">
        <v>394.5758844171346</v>
      </c>
      <c r="M41" s="54">
        <v>67.581647387601961</v>
      </c>
      <c r="N41" s="54">
        <v>379.02005961894343</v>
      </c>
      <c r="O41" s="54">
        <v>153.63713477252168</v>
      </c>
      <c r="P41" s="58">
        <v>-205.66295736193246</v>
      </c>
    </row>
    <row r="42" spans="2:16">
      <c r="B42" s="56">
        <v>2046</v>
      </c>
      <c r="C42" s="57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30.395057722294823</v>
      </c>
      <c r="K42" s="58">
        <v>47.964613533794569</v>
      </c>
      <c r="L42" s="57">
        <v>399.93423261197211</v>
      </c>
      <c r="M42" s="54">
        <v>67.768566510677701</v>
      </c>
      <c r="N42" s="54">
        <v>377.08856201382758</v>
      </c>
      <c r="O42" s="54">
        <v>151.89255629048154</v>
      </c>
      <c r="P42" s="58">
        <v>-196.81545220301473</v>
      </c>
    </row>
    <row r="43" spans="2:16">
      <c r="B43" s="56">
        <v>2047</v>
      </c>
      <c r="C43" s="57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30.395057722294823</v>
      </c>
      <c r="K43" s="58">
        <v>47.101823015646396</v>
      </c>
      <c r="L43" s="57">
        <v>370.08947929421424</v>
      </c>
      <c r="M43" s="54">
        <v>65.80591571838255</v>
      </c>
      <c r="N43" s="54">
        <v>400.48460558547288</v>
      </c>
      <c r="O43" s="54">
        <v>158.19588449642413</v>
      </c>
      <c r="P43" s="58">
        <v>-254.39692650606531</v>
      </c>
    </row>
    <row r="44" spans="2:16">
      <c r="B44" s="56">
        <v>2048</v>
      </c>
      <c r="C44" s="57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30.395057722294823</v>
      </c>
      <c r="K44" s="58">
        <v>46.239032497498236</v>
      </c>
      <c r="L44" s="57">
        <v>388.19986544110697</v>
      </c>
      <c r="M44" s="54">
        <v>67.052043205554071</v>
      </c>
      <c r="N44" s="54">
        <v>385.53107573941463</v>
      </c>
      <c r="O44" s="54">
        <v>154.57519185314243</v>
      </c>
      <c r="P44" s="58">
        <v>-218.95844535700417</v>
      </c>
    </row>
    <row r="45" spans="2:16">
      <c r="B45" s="56">
        <v>2049</v>
      </c>
      <c r="C45" s="57">
        <v>0</v>
      </c>
      <c r="D45" s="54">
        <v>0</v>
      </c>
      <c r="E45" s="54">
        <v>0</v>
      </c>
      <c r="F45" s="54">
        <v>0</v>
      </c>
      <c r="G45" s="54">
        <v>10.591877365321189</v>
      </c>
      <c r="H45" s="54">
        <v>0.16303501290494019</v>
      </c>
      <c r="I45" s="54">
        <v>10.754912378226129</v>
      </c>
      <c r="J45" s="54">
        <v>30.395057722294823</v>
      </c>
      <c r="K45" s="58">
        <v>49.135077389729879</v>
      </c>
      <c r="L45" s="57">
        <v>388.19986544110697</v>
      </c>
      <c r="M45" s="54">
        <v>67.052043205554071</v>
      </c>
      <c r="N45" s="54">
        <v>385.53107573941463</v>
      </c>
      <c r="O45" s="54">
        <v>154.57519185314243</v>
      </c>
      <c r="P45" s="58">
        <v>-218.95844535700417</v>
      </c>
    </row>
    <row r="46" spans="2:16">
      <c r="B46" s="56">
        <v>2050</v>
      </c>
      <c r="C46" s="57">
        <v>0</v>
      </c>
      <c r="D46" s="54">
        <v>0</v>
      </c>
      <c r="E46" s="54">
        <v>0</v>
      </c>
      <c r="F46" s="54">
        <v>0</v>
      </c>
      <c r="G46" s="54">
        <v>10.2730893139393</v>
      </c>
      <c r="H46" s="54">
        <v>0.32607002580988037</v>
      </c>
      <c r="I46" s="54">
        <v>10.59915933974918</v>
      </c>
      <c r="J46" s="54">
        <v>30.395057722294823</v>
      </c>
      <c r="K46" s="58">
        <v>46.239032497498236</v>
      </c>
      <c r="L46" s="57">
        <v>388.19986544110697</v>
      </c>
      <c r="M46" s="54">
        <v>67.052043205554071</v>
      </c>
      <c r="N46" s="54">
        <v>385.53107573941463</v>
      </c>
      <c r="O46" s="54">
        <v>154.57519185314243</v>
      </c>
      <c r="P46" s="58">
        <v>-218.95844535700417</v>
      </c>
    </row>
    <row r="47" spans="2:16">
      <c r="B47" s="56">
        <v>2051</v>
      </c>
      <c r="C47" s="57">
        <v>0</v>
      </c>
      <c r="D47" s="54">
        <v>0</v>
      </c>
      <c r="E47" s="54">
        <v>0</v>
      </c>
      <c r="F47" s="54">
        <v>0</v>
      </c>
      <c r="G47" s="54">
        <v>24.849056778775477</v>
      </c>
      <c r="H47" s="54">
        <v>0.97821007742964117</v>
      </c>
      <c r="I47" s="54">
        <v>25.827266856205117</v>
      </c>
      <c r="J47" s="54">
        <v>30.395057722294823</v>
      </c>
      <c r="K47" s="58">
        <v>46.239032497498236</v>
      </c>
      <c r="L47" s="57">
        <v>388.19986544110697</v>
      </c>
      <c r="M47" s="54">
        <v>67.052043205554071</v>
      </c>
      <c r="N47" s="54">
        <v>385.53107573941463</v>
      </c>
      <c r="O47" s="54">
        <v>154.57519185314243</v>
      </c>
      <c r="P47" s="58">
        <v>-218.95844535700417</v>
      </c>
    </row>
    <row r="48" spans="2:16">
      <c r="B48" s="56">
        <v>2052</v>
      </c>
      <c r="C48" s="57">
        <v>0</v>
      </c>
      <c r="D48" s="54">
        <v>0</v>
      </c>
      <c r="E48" s="54">
        <v>71.937883479722018</v>
      </c>
      <c r="F48" s="54">
        <v>0</v>
      </c>
      <c r="G48" s="54">
        <v>28.868285118867352</v>
      </c>
      <c r="H48" s="54">
        <v>1.4673151161444615</v>
      </c>
      <c r="I48" s="54">
        <v>102.27348371473383</v>
      </c>
      <c r="J48" s="54">
        <v>30.395057722294823</v>
      </c>
      <c r="K48" s="58">
        <v>46.239032497498236</v>
      </c>
      <c r="L48" s="57">
        <v>388.19986544110697</v>
      </c>
      <c r="M48" s="54">
        <v>67.052043205554071</v>
      </c>
      <c r="N48" s="54">
        <v>385.53107573941463</v>
      </c>
      <c r="O48" s="54">
        <v>154.57519185314243</v>
      </c>
      <c r="P48" s="58">
        <v>-218.95844535700417</v>
      </c>
    </row>
    <row r="49" spans="2:16">
      <c r="B49" s="56">
        <v>2053</v>
      </c>
      <c r="C49" s="57">
        <v>0</v>
      </c>
      <c r="D49" s="54">
        <v>0</v>
      </c>
      <c r="E49" s="54">
        <v>98.250547783266484</v>
      </c>
      <c r="F49" s="54">
        <v>0</v>
      </c>
      <c r="G49" s="54">
        <v>20.543189074577317</v>
      </c>
      <c r="H49" s="54">
        <v>4.4019453484333848</v>
      </c>
      <c r="I49" s="54">
        <v>123.19568220627718</v>
      </c>
      <c r="J49" s="54">
        <v>30.395057722294823</v>
      </c>
      <c r="K49" s="58">
        <v>46.239032497498236</v>
      </c>
      <c r="L49" s="57">
        <v>388.19986544110697</v>
      </c>
      <c r="M49" s="54">
        <v>67.052043205554071</v>
      </c>
      <c r="N49" s="54">
        <v>385.53107573941463</v>
      </c>
      <c r="O49" s="54">
        <v>154.57519185314243</v>
      </c>
      <c r="P49" s="58">
        <v>-218.95844535700417</v>
      </c>
    </row>
    <row r="50" spans="2:16">
      <c r="B50" s="56">
        <v>2054</v>
      </c>
      <c r="C50" s="57">
        <v>0</v>
      </c>
      <c r="D50" s="54">
        <v>0</v>
      </c>
      <c r="E50" s="54">
        <v>14.904422720329482</v>
      </c>
      <c r="F50" s="54">
        <v>0</v>
      </c>
      <c r="G50" s="54">
        <v>16.758697569932778</v>
      </c>
      <c r="H50" s="54">
        <v>4.4019453484333848</v>
      </c>
      <c r="I50" s="54">
        <v>36.065065638695643</v>
      </c>
      <c r="J50" s="54">
        <v>30.395057722294823</v>
      </c>
      <c r="K50" s="58">
        <v>46.239032497498236</v>
      </c>
      <c r="L50" s="57">
        <v>388.19986544110697</v>
      </c>
      <c r="M50" s="54">
        <v>67.052043205554071</v>
      </c>
      <c r="N50" s="54">
        <v>385.53107573941463</v>
      </c>
      <c r="O50" s="54">
        <v>154.57519185314243</v>
      </c>
      <c r="P50" s="58">
        <v>-218.95844535700417</v>
      </c>
    </row>
    <row r="51" spans="2:16">
      <c r="B51" s="56">
        <v>2055</v>
      </c>
      <c r="C51" s="57">
        <v>0</v>
      </c>
      <c r="D51" s="54">
        <v>0</v>
      </c>
      <c r="E51" s="54">
        <v>0</v>
      </c>
      <c r="F51" s="54">
        <v>0</v>
      </c>
      <c r="G51" s="54">
        <v>0</v>
      </c>
      <c r="H51" s="54">
        <v>4.5649803613383257</v>
      </c>
      <c r="I51" s="54">
        <v>4.5649803613383257</v>
      </c>
      <c r="J51" s="54">
        <v>30.395057722294823</v>
      </c>
      <c r="K51" s="58">
        <v>46.239032497498236</v>
      </c>
      <c r="L51" s="57">
        <v>388.19986544110697</v>
      </c>
      <c r="M51" s="54">
        <v>67.052043205554071</v>
      </c>
      <c r="N51" s="54">
        <v>385.53107573941463</v>
      </c>
      <c r="O51" s="54">
        <v>154.57519185314243</v>
      </c>
      <c r="P51" s="58">
        <v>-218.95844535700417</v>
      </c>
    </row>
    <row r="52" spans="2:16">
      <c r="B52" s="56">
        <v>2056</v>
      </c>
      <c r="C52" s="57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30.395057722294823</v>
      </c>
      <c r="K52" s="58">
        <v>61.732872670937475</v>
      </c>
      <c r="L52" s="57">
        <v>388.19986544110697</v>
      </c>
      <c r="M52" s="54">
        <v>67.052043205554071</v>
      </c>
      <c r="N52" s="54">
        <v>385.53107573941463</v>
      </c>
      <c r="O52" s="54">
        <v>154.57519185314243</v>
      </c>
      <c r="P52" s="58">
        <v>-218.95844535700417</v>
      </c>
    </row>
    <row r="53" spans="2:16">
      <c r="B53" s="56">
        <v>2057</v>
      </c>
      <c r="C53" s="57">
        <v>0</v>
      </c>
      <c r="D53" s="54">
        <v>0</v>
      </c>
      <c r="E53" s="54">
        <v>73.754405184969968</v>
      </c>
      <c r="F53" s="54">
        <v>0</v>
      </c>
      <c r="G53" s="54">
        <v>0</v>
      </c>
      <c r="H53" s="54">
        <v>0</v>
      </c>
      <c r="I53" s="54">
        <v>73.754405184969968</v>
      </c>
      <c r="J53" s="54">
        <v>30.395057722294823</v>
      </c>
      <c r="K53" s="58">
        <v>46.239032497498236</v>
      </c>
      <c r="L53" s="57">
        <v>388.19986544110697</v>
      </c>
      <c r="M53" s="54">
        <v>67.052043205554071</v>
      </c>
      <c r="N53" s="54">
        <v>385.53107573941463</v>
      </c>
      <c r="O53" s="54">
        <v>154.57519185314243</v>
      </c>
      <c r="P53" s="58">
        <v>-218.95844535700417</v>
      </c>
    </row>
    <row r="54" spans="2:16">
      <c r="B54" s="56">
        <v>2058</v>
      </c>
      <c r="C54" s="57">
        <v>0</v>
      </c>
      <c r="D54" s="54">
        <v>0</v>
      </c>
      <c r="E54" s="54">
        <v>100.7314972353186</v>
      </c>
      <c r="F54" s="54">
        <v>0</v>
      </c>
      <c r="G54" s="54">
        <v>9.2794960211372324</v>
      </c>
      <c r="H54" s="54">
        <v>0</v>
      </c>
      <c r="I54" s="54">
        <v>110.01099325645583</v>
      </c>
      <c r="J54" s="54">
        <v>30.395057722294823</v>
      </c>
      <c r="K54" s="58">
        <v>61.732872670937475</v>
      </c>
      <c r="L54" s="57">
        <v>388.19986544110697</v>
      </c>
      <c r="M54" s="54">
        <v>67.052043205554071</v>
      </c>
      <c r="N54" s="54">
        <v>385.53107573941463</v>
      </c>
      <c r="O54" s="54">
        <v>154.57519185314243</v>
      </c>
      <c r="P54" s="58">
        <v>-218.95844535700417</v>
      </c>
    </row>
    <row r="55" spans="2:16">
      <c r="B55" s="56">
        <v>2059</v>
      </c>
      <c r="C55" s="57">
        <v>0</v>
      </c>
      <c r="D55" s="54">
        <v>0</v>
      </c>
      <c r="E55" s="54">
        <v>168.84449479734695</v>
      </c>
      <c r="F55" s="54">
        <v>0</v>
      </c>
      <c r="G55" s="54">
        <v>0</v>
      </c>
      <c r="H55" s="54">
        <v>0</v>
      </c>
      <c r="I55" s="54">
        <v>168.84449479734695</v>
      </c>
      <c r="J55" s="54">
        <v>30.395057722294823</v>
      </c>
      <c r="K55" s="58">
        <v>49.135077389729879</v>
      </c>
      <c r="L55" s="57">
        <v>388.19986544110697</v>
      </c>
      <c r="M55" s="54">
        <v>67.052043205554071</v>
      </c>
      <c r="N55" s="54">
        <v>385.53107573941463</v>
      </c>
      <c r="O55" s="54">
        <v>154.57519185314243</v>
      </c>
      <c r="P55" s="58">
        <v>-218.95844535700417</v>
      </c>
    </row>
    <row r="56" spans="2:16">
      <c r="B56" s="56">
        <v>2060</v>
      </c>
      <c r="C56" s="57">
        <v>0</v>
      </c>
      <c r="D56" s="54">
        <v>0</v>
      </c>
      <c r="E56" s="54">
        <v>221.85158200785008</v>
      </c>
      <c r="F56" s="54">
        <v>0</v>
      </c>
      <c r="G56" s="54">
        <v>0</v>
      </c>
      <c r="H56" s="54">
        <v>0</v>
      </c>
      <c r="I56" s="54">
        <v>221.85158200785008</v>
      </c>
      <c r="J56" s="54">
        <v>30.395057722294823</v>
      </c>
      <c r="K56" s="58">
        <v>61.732872670937475</v>
      </c>
      <c r="L56" s="57">
        <v>388.19986544110697</v>
      </c>
      <c r="M56" s="54">
        <v>67.052043205554071</v>
      </c>
      <c r="N56" s="54">
        <v>385.53107573941463</v>
      </c>
      <c r="O56" s="54">
        <v>154.57519185314243</v>
      </c>
      <c r="P56" s="58">
        <v>-218.95844535700417</v>
      </c>
    </row>
    <row r="57" spans="2:16">
      <c r="B57" s="56">
        <v>2061</v>
      </c>
      <c r="C57" s="57">
        <v>0</v>
      </c>
      <c r="D57" s="54">
        <v>0</v>
      </c>
      <c r="E57" s="54">
        <v>99.362983006885443</v>
      </c>
      <c r="F57" s="54">
        <v>0</v>
      </c>
      <c r="G57" s="54">
        <v>0</v>
      </c>
      <c r="H57" s="54">
        <v>0</v>
      </c>
      <c r="I57" s="54">
        <v>99.362983006885443</v>
      </c>
      <c r="J57" s="54">
        <v>30.395057722294823</v>
      </c>
      <c r="K57" s="58">
        <v>46.239032497498236</v>
      </c>
      <c r="L57" s="57">
        <v>388.19986544110697</v>
      </c>
      <c r="M57" s="54">
        <v>67.052043205554071</v>
      </c>
      <c r="N57" s="54">
        <v>385.53107573941463</v>
      </c>
      <c r="O57" s="54">
        <v>154.57519185314243</v>
      </c>
      <c r="P57" s="58">
        <v>-218.95844535700417</v>
      </c>
    </row>
    <row r="58" spans="2:16">
      <c r="B58" s="56">
        <v>2062</v>
      </c>
      <c r="C58" s="57">
        <v>0</v>
      </c>
      <c r="D58" s="54">
        <v>0</v>
      </c>
      <c r="E58" s="54">
        <v>7.3068144820916965</v>
      </c>
      <c r="F58" s="54">
        <v>0</v>
      </c>
      <c r="G58" s="54">
        <v>0</v>
      </c>
      <c r="H58" s="54">
        <v>0</v>
      </c>
      <c r="I58" s="54">
        <v>7.3068144820916965</v>
      </c>
      <c r="J58" s="54">
        <v>30.395057722294823</v>
      </c>
      <c r="K58" s="58">
        <v>61.732872670937475</v>
      </c>
      <c r="L58" s="57">
        <v>388.19986544110697</v>
      </c>
      <c r="M58" s="54">
        <v>67.052043205554071</v>
      </c>
      <c r="N58" s="54">
        <v>385.53107573941463</v>
      </c>
      <c r="O58" s="54">
        <v>154.57519185314243</v>
      </c>
      <c r="P58" s="58">
        <v>-218.95844535700417</v>
      </c>
    </row>
    <row r="59" spans="2:16">
      <c r="B59" s="56">
        <v>2063</v>
      </c>
      <c r="C59" s="57">
        <v>0</v>
      </c>
      <c r="D59" s="54">
        <v>0</v>
      </c>
      <c r="E59" s="54">
        <v>0</v>
      </c>
      <c r="F59" s="54">
        <v>0</v>
      </c>
      <c r="G59" s="54">
        <v>54.807075296820415</v>
      </c>
      <c r="H59" s="54">
        <v>2.8037868461359143</v>
      </c>
      <c r="I59" s="54">
        <v>57.610862142956329</v>
      </c>
      <c r="J59" s="54">
        <v>30.395057722294823</v>
      </c>
      <c r="K59" s="58">
        <v>46.239032497498236</v>
      </c>
      <c r="L59" s="57">
        <v>388.19986544110697</v>
      </c>
      <c r="M59" s="54">
        <v>67.052043205554071</v>
      </c>
      <c r="N59" s="54">
        <v>385.53107573941463</v>
      </c>
      <c r="O59" s="54">
        <v>154.57519185314243</v>
      </c>
      <c r="P59" s="58">
        <v>-218.95844535700417</v>
      </c>
    </row>
    <row r="60" spans="2:16">
      <c r="B60" s="56">
        <v>2064</v>
      </c>
      <c r="C60" s="57">
        <v>0</v>
      </c>
      <c r="D60" s="54">
        <v>0</v>
      </c>
      <c r="E60" s="54">
        <v>0</v>
      </c>
      <c r="F60" s="54">
        <v>0</v>
      </c>
      <c r="G60" s="54">
        <v>10.415243518914682</v>
      </c>
      <c r="H60" s="54">
        <v>3.809567494219225</v>
      </c>
      <c r="I60" s="54">
        <v>14.224811013133907</v>
      </c>
      <c r="J60" s="54">
        <v>30.395057722294823</v>
      </c>
      <c r="K60" s="58">
        <v>61.732872670937475</v>
      </c>
      <c r="L60" s="57">
        <v>388.19986544110697</v>
      </c>
      <c r="M60" s="54">
        <v>67.052043205554071</v>
      </c>
      <c r="N60" s="54">
        <v>385.53107573941463</v>
      </c>
      <c r="O60" s="54">
        <v>154.57519185314243</v>
      </c>
      <c r="P60" s="58">
        <v>-218.95844535700417</v>
      </c>
    </row>
    <row r="61" spans="2:16">
      <c r="B61" s="56">
        <v>2065</v>
      </c>
      <c r="C61" s="57">
        <v>0</v>
      </c>
      <c r="D61" s="54">
        <v>0</v>
      </c>
      <c r="E61" s="54">
        <v>158.22859997356878</v>
      </c>
      <c r="F61" s="54">
        <v>0</v>
      </c>
      <c r="G61" s="54">
        <v>8.6451277309041235</v>
      </c>
      <c r="H61" s="54">
        <v>2.3957839380445067</v>
      </c>
      <c r="I61" s="54">
        <v>169.26951164251741</v>
      </c>
      <c r="J61" s="54">
        <v>30.395057722294823</v>
      </c>
      <c r="K61" s="58">
        <v>46.239032497498236</v>
      </c>
      <c r="L61" s="57">
        <v>388.19986544110697</v>
      </c>
      <c r="M61" s="54">
        <v>67.052043205554071</v>
      </c>
      <c r="N61" s="54">
        <v>385.53107573941463</v>
      </c>
      <c r="O61" s="54">
        <v>154.57519185314243</v>
      </c>
      <c r="P61" s="58">
        <v>-218.95844535700417</v>
      </c>
    </row>
    <row r="62" spans="2:16">
      <c r="B62" s="56">
        <v>2066</v>
      </c>
      <c r="C62" s="57">
        <v>0</v>
      </c>
      <c r="D62" s="54">
        <v>0</v>
      </c>
      <c r="E62" s="54">
        <v>228.59088052431508</v>
      </c>
      <c r="F62" s="54">
        <v>0</v>
      </c>
      <c r="G62" s="54">
        <v>10.319239666195489</v>
      </c>
      <c r="H62" s="54">
        <v>2.9816715449296485</v>
      </c>
      <c r="I62" s="54">
        <v>241.89179173544022</v>
      </c>
      <c r="J62" s="54">
        <v>30.395057722294823</v>
      </c>
      <c r="K62" s="58">
        <v>61.732872670937475</v>
      </c>
      <c r="L62" s="57">
        <v>388.19986544110697</v>
      </c>
      <c r="M62" s="54">
        <v>67.052043205554071</v>
      </c>
      <c r="N62" s="54">
        <v>385.53107573941463</v>
      </c>
      <c r="O62" s="54">
        <v>154.57519185314243</v>
      </c>
      <c r="P62" s="58">
        <v>-218.95844535700417</v>
      </c>
    </row>
    <row r="63" spans="2:16">
      <c r="B63" s="56">
        <v>2067</v>
      </c>
      <c r="C63" s="57">
        <v>0</v>
      </c>
      <c r="D63" s="54">
        <v>0</v>
      </c>
      <c r="E63" s="54">
        <v>102.3813829565696</v>
      </c>
      <c r="F63" s="54">
        <v>0</v>
      </c>
      <c r="G63" s="54">
        <v>9.0143248167671892</v>
      </c>
      <c r="H63" s="54">
        <v>4.4725073173944727</v>
      </c>
      <c r="I63" s="54">
        <v>115.86821509073125</v>
      </c>
      <c r="J63" s="54">
        <v>30.395057722294823</v>
      </c>
      <c r="K63" s="58">
        <v>46.239032497498236</v>
      </c>
      <c r="L63" s="57">
        <v>388.19986544110697</v>
      </c>
      <c r="M63" s="54">
        <v>67.052043205554071</v>
      </c>
      <c r="N63" s="54">
        <v>385.53107573941463</v>
      </c>
      <c r="O63" s="54">
        <v>154.57519185314243</v>
      </c>
      <c r="P63" s="58">
        <v>-218.95844535700417</v>
      </c>
    </row>
    <row r="64" spans="2:16">
      <c r="B64" s="56">
        <v>2068</v>
      </c>
      <c r="C64" s="57">
        <v>0</v>
      </c>
      <c r="D64" s="54">
        <v>0</v>
      </c>
      <c r="E64" s="54">
        <v>168.14269320440519</v>
      </c>
      <c r="F64" s="54">
        <v>0</v>
      </c>
      <c r="G64" s="54">
        <v>19.280375140754096</v>
      </c>
      <c r="H64" s="54">
        <v>13.417521952183419</v>
      </c>
      <c r="I64" s="54">
        <v>200.84059029734271</v>
      </c>
      <c r="J64" s="54">
        <v>30.395057722294823</v>
      </c>
      <c r="K64" s="58">
        <v>61.732872670937475</v>
      </c>
      <c r="L64" s="57">
        <v>388.19986544110697</v>
      </c>
      <c r="M64" s="54">
        <v>67.052043205554071</v>
      </c>
      <c r="N64" s="54">
        <v>385.53107573941463</v>
      </c>
      <c r="O64" s="54">
        <v>154.57519185314243</v>
      </c>
      <c r="P64" s="58">
        <v>-218.95844535700417</v>
      </c>
    </row>
    <row r="65" spans="2:16">
      <c r="B65" s="56">
        <v>2069</v>
      </c>
      <c r="C65" s="57">
        <v>0</v>
      </c>
      <c r="D65" s="54">
        <v>0</v>
      </c>
      <c r="E65" s="54">
        <v>232.03691662207916</v>
      </c>
      <c r="F65" s="54">
        <v>0</v>
      </c>
      <c r="G65" s="54">
        <v>30.422115533055102</v>
      </c>
      <c r="H65" s="54">
        <v>13.417521952183419</v>
      </c>
      <c r="I65" s="54">
        <v>275.87655410731765</v>
      </c>
      <c r="J65" s="54">
        <v>30.395057722294823</v>
      </c>
      <c r="K65" s="58">
        <v>49.135077389729879</v>
      </c>
      <c r="L65" s="57">
        <v>388.19986544110697</v>
      </c>
      <c r="M65" s="54">
        <v>67.052043205554071</v>
      </c>
      <c r="N65" s="54">
        <v>385.53107573941463</v>
      </c>
      <c r="O65" s="54">
        <v>154.57519185314243</v>
      </c>
      <c r="P65" s="58">
        <v>-218.95844535700417</v>
      </c>
    </row>
    <row r="66" spans="2:16">
      <c r="B66" s="56">
        <v>2070</v>
      </c>
      <c r="C66" s="57">
        <v>0</v>
      </c>
      <c r="D66" s="54">
        <v>0</v>
      </c>
      <c r="E66" s="54">
        <v>103.9247951023127</v>
      </c>
      <c r="F66" s="54">
        <v>0</v>
      </c>
      <c r="G66" s="54">
        <v>8.9240900774001913E-3</v>
      </c>
      <c r="H66" s="54">
        <v>13.914467209671693</v>
      </c>
      <c r="I66" s="54">
        <v>117.8481864020618</v>
      </c>
      <c r="J66" s="54">
        <v>30.395057722294823</v>
      </c>
      <c r="K66" s="58">
        <v>47.976659432837231</v>
      </c>
      <c r="L66" s="57">
        <v>388.19986544110697</v>
      </c>
      <c r="M66" s="54">
        <v>67.052043205554071</v>
      </c>
      <c r="N66" s="54">
        <v>385.53107573941463</v>
      </c>
      <c r="O66" s="54">
        <v>154.57519185314243</v>
      </c>
      <c r="P66" s="58">
        <v>-218.95844535700417</v>
      </c>
    </row>
    <row r="67" spans="2:16">
      <c r="B67" s="56">
        <v>2071</v>
      </c>
      <c r="C67" s="57">
        <v>0</v>
      </c>
      <c r="D67" s="54">
        <v>0</v>
      </c>
      <c r="E67" s="54">
        <v>7.6422745666700669</v>
      </c>
      <c r="F67" s="54">
        <v>0</v>
      </c>
      <c r="G67" s="54">
        <v>0</v>
      </c>
      <c r="H67" s="54">
        <v>0</v>
      </c>
      <c r="I67" s="54">
        <v>7.6422745666700669</v>
      </c>
      <c r="J67" s="54">
        <v>30.395057722294823</v>
      </c>
      <c r="K67" s="58">
        <v>47.976659432837231</v>
      </c>
      <c r="L67" s="57">
        <v>388.19986544110697</v>
      </c>
      <c r="M67" s="54">
        <v>67.052043205554071</v>
      </c>
      <c r="N67" s="54">
        <v>385.53107573941463</v>
      </c>
      <c r="O67" s="54">
        <v>154.57519185314243</v>
      </c>
      <c r="P67" s="58">
        <v>-218.95844535700417</v>
      </c>
    </row>
    <row r="68" spans="2:16">
      <c r="B68" s="56">
        <v>2072</v>
      </c>
      <c r="C68" s="57">
        <v>0</v>
      </c>
      <c r="D68" s="54">
        <v>0</v>
      </c>
      <c r="E68" s="54">
        <v>163.85036670940622</v>
      </c>
      <c r="F68" s="54">
        <v>0</v>
      </c>
      <c r="G68" s="54">
        <v>0</v>
      </c>
      <c r="H68" s="54">
        <v>0</v>
      </c>
      <c r="I68" s="54">
        <v>163.85036670940622</v>
      </c>
      <c r="J68" s="54">
        <v>30.395057722294823</v>
      </c>
      <c r="K68" s="58">
        <v>47.976659432837231</v>
      </c>
      <c r="L68" s="57">
        <v>388.19986544110697</v>
      </c>
      <c r="M68" s="54">
        <v>67.052043205554071</v>
      </c>
      <c r="N68" s="54">
        <v>385.53107573941463</v>
      </c>
      <c r="O68" s="54">
        <v>154.57519185314243</v>
      </c>
      <c r="P68" s="58">
        <v>-218.95844535700417</v>
      </c>
    </row>
    <row r="69" spans="2:16">
      <c r="B69" s="56">
        <v>2073</v>
      </c>
      <c r="C69" s="57">
        <v>0</v>
      </c>
      <c r="D69" s="54">
        <v>0</v>
      </c>
      <c r="E69" s="54">
        <v>236.71257665549527</v>
      </c>
      <c r="F69" s="54">
        <v>0</v>
      </c>
      <c r="G69" s="54">
        <v>0</v>
      </c>
      <c r="H69" s="54">
        <v>0</v>
      </c>
      <c r="I69" s="54">
        <v>236.71257665549527</v>
      </c>
      <c r="J69" s="54">
        <v>30.395057722294823</v>
      </c>
      <c r="K69" s="58">
        <v>47.107845965167733</v>
      </c>
      <c r="L69" s="57">
        <v>388.19986544110697</v>
      </c>
      <c r="M69" s="54">
        <v>67.052043205554071</v>
      </c>
      <c r="N69" s="54">
        <v>385.53107573941463</v>
      </c>
      <c r="O69" s="54">
        <v>154.57519185314243</v>
      </c>
      <c r="P69" s="58">
        <v>-218.95844535700417</v>
      </c>
    </row>
    <row r="70" spans="2:16">
      <c r="B70" s="56">
        <v>2074</v>
      </c>
      <c r="C70" s="57">
        <v>0</v>
      </c>
      <c r="D70" s="54">
        <v>0</v>
      </c>
      <c r="E70" s="54">
        <v>106.01893175097477</v>
      </c>
      <c r="F70" s="54">
        <v>0</v>
      </c>
      <c r="G70" s="54">
        <v>0</v>
      </c>
      <c r="H70" s="54">
        <v>0</v>
      </c>
      <c r="I70" s="54">
        <v>106.01893175097477</v>
      </c>
      <c r="J70" s="54">
        <v>30.395057722294823</v>
      </c>
      <c r="K70" s="58">
        <v>46.239032497498236</v>
      </c>
      <c r="L70" s="57">
        <v>388.19986544110697</v>
      </c>
      <c r="M70" s="54">
        <v>67.052043205554071</v>
      </c>
      <c r="N70" s="54">
        <v>385.53107573941463</v>
      </c>
      <c r="O70" s="54">
        <v>154.57519185314243</v>
      </c>
      <c r="P70" s="58">
        <v>-218.95844535700417</v>
      </c>
    </row>
    <row r="71" spans="2:16">
      <c r="B71" s="56">
        <v>2075</v>
      </c>
      <c r="C71" s="57">
        <v>0</v>
      </c>
      <c r="D71" s="54">
        <v>0</v>
      </c>
      <c r="E71" s="54">
        <v>7.7962702251021687</v>
      </c>
      <c r="F71" s="54">
        <v>0</v>
      </c>
      <c r="G71" s="54">
        <v>46.107547777004257</v>
      </c>
      <c r="H71" s="54">
        <v>0</v>
      </c>
      <c r="I71" s="54">
        <v>53.903818002106426</v>
      </c>
      <c r="J71" s="54">
        <v>30.395057722294823</v>
      </c>
      <c r="K71" s="58">
        <v>46.239032497498236</v>
      </c>
      <c r="L71" s="57">
        <v>388.19986544110697</v>
      </c>
      <c r="M71" s="54">
        <v>67.052043205554071</v>
      </c>
      <c r="N71" s="54">
        <v>385.53107573941463</v>
      </c>
      <c r="O71" s="54">
        <v>154.57519185314243</v>
      </c>
      <c r="P71" s="58">
        <v>-218.95844535700417</v>
      </c>
    </row>
    <row r="72" spans="2:16">
      <c r="B72" s="56">
        <v>2076</v>
      </c>
      <c r="C72" s="57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30.395057722294823</v>
      </c>
      <c r="K72" s="58">
        <v>46.239032497498236</v>
      </c>
      <c r="L72" s="57">
        <v>388.19986544110697</v>
      </c>
      <c r="M72" s="54">
        <v>67.052043205554071</v>
      </c>
      <c r="N72" s="54">
        <v>385.53107573941463</v>
      </c>
      <c r="O72" s="54">
        <v>154.57519185314243</v>
      </c>
      <c r="P72" s="58">
        <v>-218.95844535700417</v>
      </c>
    </row>
    <row r="73" spans="2:16">
      <c r="B73" s="56">
        <v>2077</v>
      </c>
      <c r="C73" s="57">
        <v>0</v>
      </c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54">
        <v>30.395057722294823</v>
      </c>
      <c r="K73" s="58">
        <v>46.239032497498236</v>
      </c>
      <c r="L73" s="57">
        <v>388.19986544110697</v>
      </c>
      <c r="M73" s="54">
        <v>67.052043205554071</v>
      </c>
      <c r="N73" s="54">
        <v>385.53107573941463</v>
      </c>
      <c r="O73" s="54">
        <v>154.57519185314243</v>
      </c>
      <c r="P73" s="58">
        <v>-218.95844535700417</v>
      </c>
    </row>
    <row r="74" spans="2:16">
      <c r="B74" s="56">
        <v>2078</v>
      </c>
      <c r="C74" s="57">
        <v>0</v>
      </c>
      <c r="D74" s="54">
        <v>0</v>
      </c>
      <c r="E74" s="54">
        <v>0</v>
      </c>
      <c r="F74" s="54">
        <v>0</v>
      </c>
      <c r="G74" s="54">
        <v>18.269059713592561</v>
      </c>
      <c r="H74" s="54">
        <v>0</v>
      </c>
      <c r="I74" s="54">
        <v>18.269059713592561</v>
      </c>
      <c r="J74" s="54">
        <v>30.395057722294823</v>
      </c>
      <c r="K74" s="58">
        <v>46.239032497498236</v>
      </c>
      <c r="L74" s="57">
        <v>388.19986544110697</v>
      </c>
      <c r="M74" s="54">
        <v>67.052043205554071</v>
      </c>
      <c r="N74" s="54">
        <v>385.53107573941463</v>
      </c>
      <c r="O74" s="54">
        <v>154.57519185314243</v>
      </c>
      <c r="P74" s="58">
        <v>-218.95844535700417</v>
      </c>
    </row>
    <row r="75" spans="2:16">
      <c r="B75" s="56">
        <v>2079</v>
      </c>
      <c r="C75" s="57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30.395057722294823</v>
      </c>
      <c r="K75" s="58">
        <v>49.135077389729879</v>
      </c>
      <c r="L75" s="57">
        <v>388.19986544110697</v>
      </c>
      <c r="M75" s="54">
        <v>67.052043205554071</v>
      </c>
      <c r="N75" s="54">
        <v>385.53107573941463</v>
      </c>
      <c r="O75" s="54">
        <v>154.57519185314243</v>
      </c>
      <c r="P75" s="58">
        <v>-218.95844535700417</v>
      </c>
    </row>
    <row r="76" spans="2:16">
      <c r="B76" s="56">
        <v>2080</v>
      </c>
      <c r="C76" s="57">
        <v>0</v>
      </c>
      <c r="D76" s="54">
        <v>0</v>
      </c>
      <c r="E76" s="54">
        <v>0</v>
      </c>
      <c r="F76" s="54">
        <v>0</v>
      </c>
      <c r="G76" s="54">
        <v>0</v>
      </c>
      <c r="H76" s="54">
        <v>0</v>
      </c>
      <c r="I76" s="54">
        <v>0</v>
      </c>
      <c r="J76" s="54">
        <v>30.395057722294823</v>
      </c>
      <c r="K76" s="58">
        <v>46.239032497498236</v>
      </c>
      <c r="L76" s="57">
        <v>388.19986544110697</v>
      </c>
      <c r="M76" s="54">
        <v>67.052043205554071</v>
      </c>
      <c r="N76" s="54">
        <v>385.53107573941463</v>
      </c>
      <c r="O76" s="54">
        <v>154.57519185314243</v>
      </c>
      <c r="P76" s="58">
        <v>-218.95844535700417</v>
      </c>
    </row>
    <row r="77" spans="2:16">
      <c r="B77" s="56">
        <v>2081</v>
      </c>
      <c r="C77" s="57">
        <v>0</v>
      </c>
      <c r="D77" s="54">
        <v>0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54">
        <v>30.395057722294823</v>
      </c>
      <c r="K77" s="58">
        <v>46.239032497498236</v>
      </c>
      <c r="L77" s="57">
        <v>388.19986544110697</v>
      </c>
      <c r="M77" s="54">
        <v>67.052043205554071</v>
      </c>
      <c r="N77" s="54">
        <v>385.53107573941463</v>
      </c>
      <c r="O77" s="54">
        <v>154.57519185314243</v>
      </c>
      <c r="P77" s="58">
        <v>-218.95844535700417</v>
      </c>
    </row>
    <row r="78" spans="2:16">
      <c r="B78" s="56">
        <v>2082</v>
      </c>
      <c r="C78" s="57">
        <v>0</v>
      </c>
      <c r="D78" s="54">
        <v>0</v>
      </c>
      <c r="E78" s="54">
        <v>71.937883479722018</v>
      </c>
      <c r="F78" s="54">
        <v>0</v>
      </c>
      <c r="G78" s="54">
        <v>0</v>
      </c>
      <c r="H78" s="54">
        <v>0</v>
      </c>
      <c r="I78" s="54">
        <v>71.937883479722018</v>
      </c>
      <c r="J78" s="54">
        <v>30.395057722294823</v>
      </c>
      <c r="K78" s="58">
        <v>46.239032497498236</v>
      </c>
      <c r="L78" s="57">
        <v>388.19986544110697</v>
      </c>
      <c r="M78" s="54">
        <v>67.052043205554071</v>
      </c>
      <c r="N78" s="54">
        <v>385.53107573941463</v>
      </c>
      <c r="O78" s="54">
        <v>154.57519185314243</v>
      </c>
      <c r="P78" s="58">
        <v>-218.95844535700417</v>
      </c>
    </row>
    <row r="79" spans="2:16">
      <c r="B79" s="56">
        <v>2083</v>
      </c>
      <c r="C79" s="57">
        <v>0</v>
      </c>
      <c r="D79" s="54">
        <v>0</v>
      </c>
      <c r="E79" s="54">
        <v>98.250547783266484</v>
      </c>
      <c r="F79" s="54">
        <v>0</v>
      </c>
      <c r="G79" s="54">
        <v>0</v>
      </c>
      <c r="H79" s="54">
        <v>0</v>
      </c>
      <c r="I79" s="54">
        <v>98.250547783266484</v>
      </c>
      <c r="J79" s="54">
        <v>30.395057722294823</v>
      </c>
      <c r="K79" s="58">
        <v>46.239032497498236</v>
      </c>
      <c r="L79" s="57">
        <v>388.19986544110697</v>
      </c>
      <c r="M79" s="54">
        <v>67.052043205554071</v>
      </c>
      <c r="N79" s="54">
        <v>385.53107573941463</v>
      </c>
      <c r="O79" s="54">
        <v>154.57519185314243</v>
      </c>
      <c r="P79" s="58">
        <v>-218.95844535700417</v>
      </c>
    </row>
    <row r="80" spans="2:16">
      <c r="B80" s="56">
        <v>2084</v>
      </c>
      <c r="C80" s="57">
        <v>0</v>
      </c>
      <c r="D80" s="54">
        <v>0</v>
      </c>
      <c r="E80" s="54">
        <v>14.904422720329482</v>
      </c>
      <c r="F80" s="54">
        <v>0</v>
      </c>
      <c r="G80" s="54">
        <v>10.591877365321189</v>
      </c>
      <c r="H80" s="54">
        <v>0.16303501290494019</v>
      </c>
      <c r="I80" s="54">
        <v>25.659335098555612</v>
      </c>
      <c r="J80" s="54">
        <v>30.395057722294823</v>
      </c>
      <c r="K80" s="58">
        <v>46.239032497498236</v>
      </c>
      <c r="L80" s="57">
        <v>388.19986544110697</v>
      </c>
      <c r="M80" s="54">
        <v>67.052043205554071</v>
      </c>
      <c r="N80" s="54">
        <v>385.53107573941463</v>
      </c>
      <c r="O80" s="54">
        <v>154.57519185314243</v>
      </c>
      <c r="P80" s="58">
        <v>-218.95844535700417</v>
      </c>
    </row>
    <row r="81" spans="1:16">
      <c r="B81" s="56">
        <v>2085</v>
      </c>
      <c r="C81" s="57">
        <v>0</v>
      </c>
      <c r="D81" s="54">
        <v>0</v>
      </c>
      <c r="E81" s="54">
        <v>0</v>
      </c>
      <c r="F81" s="54">
        <v>0</v>
      </c>
      <c r="G81" s="54">
        <v>10.2730893139393</v>
      </c>
      <c r="H81" s="54">
        <v>0.32607002580988037</v>
      </c>
      <c r="I81" s="54">
        <v>10.59915933974918</v>
      </c>
      <c r="J81" s="54">
        <v>30.395057722294823</v>
      </c>
      <c r="K81" s="58">
        <v>46.239032497498236</v>
      </c>
      <c r="L81" s="57">
        <v>388.19986544110697</v>
      </c>
      <c r="M81" s="54">
        <v>67.052043205554071</v>
      </c>
      <c r="N81" s="54">
        <v>385.53107573941463</v>
      </c>
      <c r="O81" s="54">
        <v>154.57519185314243</v>
      </c>
      <c r="P81" s="58">
        <v>-218.95844535700417</v>
      </c>
    </row>
    <row r="82" spans="1:16">
      <c r="B82" s="56">
        <v>2086</v>
      </c>
      <c r="C82" s="57">
        <v>0</v>
      </c>
      <c r="D82" s="54">
        <v>0</v>
      </c>
      <c r="E82" s="54">
        <v>0</v>
      </c>
      <c r="F82" s="54">
        <v>0</v>
      </c>
      <c r="G82" s="54">
        <v>24.849056778775477</v>
      </c>
      <c r="H82" s="54">
        <v>0.97821007742964117</v>
      </c>
      <c r="I82" s="54">
        <v>25.827266856205117</v>
      </c>
      <c r="J82" s="54">
        <v>30.395057722294823</v>
      </c>
      <c r="K82" s="58">
        <v>46.239032497498236</v>
      </c>
      <c r="L82" s="57">
        <v>388.19986544110697</v>
      </c>
      <c r="M82" s="54">
        <v>67.052043205554071</v>
      </c>
      <c r="N82" s="54">
        <v>385.53107573941463</v>
      </c>
      <c r="O82" s="54">
        <v>154.57519185314243</v>
      </c>
      <c r="P82" s="58">
        <v>-218.95844535700417</v>
      </c>
    </row>
    <row r="83" spans="1:16">
      <c r="B83" s="56">
        <v>2087</v>
      </c>
      <c r="C83" s="57">
        <v>0</v>
      </c>
      <c r="D83" s="54">
        <v>0</v>
      </c>
      <c r="E83" s="54">
        <v>73.754405184969968</v>
      </c>
      <c r="F83" s="54">
        <v>0</v>
      </c>
      <c r="G83" s="54">
        <v>28.868285118867352</v>
      </c>
      <c r="H83" s="54">
        <v>1.4673151161444615</v>
      </c>
      <c r="I83" s="54">
        <v>104.09000541998178</v>
      </c>
      <c r="J83" s="54">
        <v>30.395057722294823</v>
      </c>
      <c r="K83" s="58">
        <v>46.239032497498236</v>
      </c>
      <c r="L83" s="57">
        <v>388.19986544110697</v>
      </c>
      <c r="M83" s="54">
        <v>67.052043205554071</v>
      </c>
      <c r="N83" s="54">
        <v>385.53107573941463</v>
      </c>
      <c r="O83" s="54">
        <v>154.57519185314243</v>
      </c>
      <c r="P83" s="58">
        <v>-218.95844535700417</v>
      </c>
    </row>
    <row r="84" spans="1:16">
      <c r="B84" s="56">
        <v>2088</v>
      </c>
      <c r="C84" s="57">
        <v>0</v>
      </c>
      <c r="D84" s="54">
        <v>0</v>
      </c>
      <c r="E84" s="54">
        <v>100.7314972353186</v>
      </c>
      <c r="F84" s="54">
        <v>0</v>
      </c>
      <c r="G84" s="54">
        <v>20.543189074577317</v>
      </c>
      <c r="H84" s="54">
        <v>4.4019453484333848</v>
      </c>
      <c r="I84" s="54">
        <v>125.6766316583293</v>
      </c>
      <c r="J84" s="54">
        <v>30.395057722294823</v>
      </c>
      <c r="K84" s="58">
        <v>46.239032497498236</v>
      </c>
      <c r="L84" s="57">
        <v>388.19986544110697</v>
      </c>
      <c r="M84" s="54">
        <v>67.052043205554071</v>
      </c>
      <c r="N84" s="54">
        <v>385.53107573941463</v>
      </c>
      <c r="O84" s="54">
        <v>154.57519185314243</v>
      </c>
      <c r="P84" s="58">
        <v>-218.95844535700417</v>
      </c>
    </row>
    <row r="85" spans="1:16">
      <c r="B85" s="56">
        <v>2089</v>
      </c>
      <c r="C85" s="57">
        <v>0</v>
      </c>
      <c r="D85" s="54">
        <v>0</v>
      </c>
      <c r="E85" s="54">
        <v>15.280778071169085</v>
      </c>
      <c r="F85" s="54">
        <v>0</v>
      </c>
      <c r="G85" s="54">
        <v>16.758697569932778</v>
      </c>
      <c r="H85" s="54">
        <v>4.4019453484333848</v>
      </c>
      <c r="I85" s="54">
        <v>36.441420989535246</v>
      </c>
      <c r="J85" s="54">
        <v>30.395057722294823</v>
      </c>
      <c r="K85" s="58">
        <v>49.135077389729879</v>
      </c>
      <c r="L85" s="57">
        <v>388.19986544110697</v>
      </c>
      <c r="M85" s="54">
        <v>67.052043205554071</v>
      </c>
      <c r="N85" s="54">
        <v>385.53107573941463</v>
      </c>
      <c r="O85" s="54">
        <v>154.57519185314243</v>
      </c>
      <c r="P85" s="58">
        <v>-218.95844535700417</v>
      </c>
    </row>
    <row r="86" spans="1:16">
      <c r="B86" s="60">
        <v>2090</v>
      </c>
      <c r="C86" s="61">
        <v>0</v>
      </c>
      <c r="D86" s="62">
        <v>0</v>
      </c>
      <c r="E86" s="54">
        <v>0</v>
      </c>
      <c r="F86" s="62">
        <v>0</v>
      </c>
      <c r="G86" s="62">
        <v>15.369217206987175</v>
      </c>
      <c r="H86" s="62">
        <v>4.5649803613383257</v>
      </c>
      <c r="I86" s="62">
        <v>19.934197568325501</v>
      </c>
      <c r="J86" s="54">
        <v>30.395057722294823</v>
      </c>
      <c r="K86" s="58">
        <v>49.135077389729879</v>
      </c>
      <c r="L86" s="61">
        <v>388.19986544110697</v>
      </c>
      <c r="M86" s="62">
        <v>67.052043205554071</v>
      </c>
      <c r="N86" s="62">
        <v>385.53107573941463</v>
      </c>
      <c r="O86" s="62">
        <v>154.57519185314243</v>
      </c>
      <c r="P86" s="63">
        <v>-218.95844535700417</v>
      </c>
    </row>
    <row r="87" spans="1:16" ht="15.75" thickBot="1">
      <c r="B87" s="64" t="s">
        <v>60</v>
      </c>
      <c r="C87" s="65">
        <v>0</v>
      </c>
      <c r="D87" s="66">
        <v>0</v>
      </c>
      <c r="E87" s="66">
        <v>22.217023298254254</v>
      </c>
      <c r="F87" s="66">
        <v>0</v>
      </c>
      <c r="G87" s="66">
        <v>5.3711200420817207</v>
      </c>
      <c r="H87" s="66">
        <v>1.2787986697141753</v>
      </c>
      <c r="I87" s="66">
        <v>28.866942010050149</v>
      </c>
      <c r="J87" s="66">
        <v>0</v>
      </c>
      <c r="K87" s="67">
        <v>0</v>
      </c>
      <c r="L87" s="65">
        <v>0</v>
      </c>
      <c r="M87" s="66">
        <v>0</v>
      </c>
      <c r="N87" s="66">
        <v>0</v>
      </c>
      <c r="O87" s="66">
        <v>0</v>
      </c>
      <c r="P87" s="67">
        <v>0</v>
      </c>
    </row>
    <row r="88" spans="1:16" ht="7.5" customHeight="1" thickBot="1">
      <c r="B88" s="29"/>
      <c r="C88" s="32"/>
      <c r="D88" s="35"/>
      <c r="E88" s="68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2"/>
    </row>
    <row r="89" spans="1:16" ht="15.75" thickBot="1">
      <c r="A89" s="69"/>
      <c r="B89" s="70" t="s">
        <v>61</v>
      </c>
      <c r="C89" s="71">
        <v>0</v>
      </c>
      <c r="D89" s="72">
        <v>2857.0484603889877</v>
      </c>
      <c r="E89" s="72">
        <v>1097.5315498361069</v>
      </c>
      <c r="F89" s="72">
        <v>0</v>
      </c>
      <c r="G89" s="72">
        <v>259.43048877581828</v>
      </c>
      <c r="H89" s="72">
        <v>66.041884579553482</v>
      </c>
      <c r="I89" s="72">
        <v>4280.0523835804652</v>
      </c>
      <c r="J89" s="72">
        <v>404.31385499502886</v>
      </c>
      <c r="K89" s="39">
        <v>445.49145490377447</v>
      </c>
      <c r="L89" s="71">
        <v>8827.6791138620447</v>
      </c>
      <c r="M89" s="72">
        <v>1779.4414755833895</v>
      </c>
      <c r="N89" s="72">
        <v>2581.7414654635222</v>
      </c>
      <c r="O89" s="72">
        <v>2607.5439666066191</v>
      </c>
      <c r="P89" s="39">
        <v>1858.9522062085173</v>
      </c>
    </row>
    <row r="90" spans="1:16" ht="15.75" thickBot="1"/>
    <row r="91" spans="1:16" ht="15.75" thickBot="1">
      <c r="N91" s="24" t="s">
        <v>62</v>
      </c>
      <c r="P91" s="73">
        <v>-3270.9054872707516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zoomScaleNormal="100" workbookViewId="0">
      <selection activeCell="S24" sqref="S24"/>
    </sheetView>
  </sheetViews>
  <sheetFormatPr defaultColWidth="8.85546875" defaultRowHeight="15"/>
  <cols>
    <col min="1" max="1" width="13.42578125" style="24" customWidth="1"/>
    <col min="2" max="2" width="13.140625" style="24" customWidth="1"/>
    <col min="3" max="3" width="14.140625" style="24" customWidth="1"/>
    <col min="4" max="14" width="9.7109375" style="24" customWidth="1"/>
    <col min="15" max="15" width="11.42578125" style="24" customWidth="1"/>
    <col min="16" max="16" width="9.7109375" style="24" customWidth="1"/>
    <col min="17" max="256" width="8.85546875" style="24"/>
    <col min="257" max="257" width="13.42578125" style="24" customWidth="1"/>
    <col min="258" max="258" width="13.140625" style="24" customWidth="1"/>
    <col min="259" max="259" width="14.140625" style="24" customWidth="1"/>
    <col min="260" max="270" width="9.7109375" style="24" customWidth="1"/>
    <col min="271" max="271" width="11.42578125" style="24" customWidth="1"/>
    <col min="272" max="272" width="9.7109375" style="24" customWidth="1"/>
    <col min="273" max="512" width="8.85546875" style="24"/>
    <col min="513" max="513" width="13.42578125" style="24" customWidth="1"/>
    <col min="514" max="514" width="13.140625" style="24" customWidth="1"/>
    <col min="515" max="515" width="14.140625" style="24" customWidth="1"/>
    <col min="516" max="526" width="9.7109375" style="24" customWidth="1"/>
    <col min="527" max="527" width="11.42578125" style="24" customWidth="1"/>
    <col min="528" max="528" width="9.7109375" style="24" customWidth="1"/>
    <col min="529" max="768" width="8.85546875" style="24"/>
    <col min="769" max="769" width="13.42578125" style="24" customWidth="1"/>
    <col min="770" max="770" width="13.140625" style="24" customWidth="1"/>
    <col min="771" max="771" width="14.140625" style="24" customWidth="1"/>
    <col min="772" max="782" width="9.7109375" style="24" customWidth="1"/>
    <col min="783" max="783" width="11.42578125" style="24" customWidth="1"/>
    <col min="784" max="784" width="9.7109375" style="24" customWidth="1"/>
    <col min="785" max="1024" width="8.85546875" style="24"/>
    <col min="1025" max="1025" width="13.42578125" style="24" customWidth="1"/>
    <col min="1026" max="1026" width="13.140625" style="24" customWidth="1"/>
    <col min="1027" max="1027" width="14.140625" style="24" customWidth="1"/>
    <col min="1028" max="1038" width="9.7109375" style="24" customWidth="1"/>
    <col min="1039" max="1039" width="11.42578125" style="24" customWidth="1"/>
    <col min="1040" max="1040" width="9.7109375" style="24" customWidth="1"/>
    <col min="1041" max="1280" width="8.85546875" style="24"/>
    <col min="1281" max="1281" width="13.42578125" style="24" customWidth="1"/>
    <col min="1282" max="1282" width="13.140625" style="24" customWidth="1"/>
    <col min="1283" max="1283" width="14.140625" style="24" customWidth="1"/>
    <col min="1284" max="1294" width="9.7109375" style="24" customWidth="1"/>
    <col min="1295" max="1295" width="11.42578125" style="24" customWidth="1"/>
    <col min="1296" max="1296" width="9.7109375" style="24" customWidth="1"/>
    <col min="1297" max="1536" width="8.85546875" style="24"/>
    <col min="1537" max="1537" width="13.42578125" style="24" customWidth="1"/>
    <col min="1538" max="1538" width="13.140625" style="24" customWidth="1"/>
    <col min="1539" max="1539" width="14.140625" style="24" customWidth="1"/>
    <col min="1540" max="1550" width="9.7109375" style="24" customWidth="1"/>
    <col min="1551" max="1551" width="11.42578125" style="24" customWidth="1"/>
    <col min="1552" max="1552" width="9.7109375" style="24" customWidth="1"/>
    <col min="1553" max="1792" width="8.85546875" style="24"/>
    <col min="1793" max="1793" width="13.42578125" style="24" customWidth="1"/>
    <col min="1794" max="1794" width="13.140625" style="24" customWidth="1"/>
    <col min="1795" max="1795" width="14.140625" style="24" customWidth="1"/>
    <col min="1796" max="1806" width="9.7109375" style="24" customWidth="1"/>
    <col min="1807" max="1807" width="11.42578125" style="24" customWidth="1"/>
    <col min="1808" max="1808" width="9.7109375" style="24" customWidth="1"/>
    <col min="1809" max="2048" width="8.85546875" style="24"/>
    <col min="2049" max="2049" width="13.42578125" style="24" customWidth="1"/>
    <col min="2050" max="2050" width="13.140625" style="24" customWidth="1"/>
    <col min="2051" max="2051" width="14.140625" style="24" customWidth="1"/>
    <col min="2052" max="2062" width="9.7109375" style="24" customWidth="1"/>
    <col min="2063" max="2063" width="11.42578125" style="24" customWidth="1"/>
    <col min="2064" max="2064" width="9.7109375" style="24" customWidth="1"/>
    <col min="2065" max="2304" width="8.85546875" style="24"/>
    <col min="2305" max="2305" width="13.42578125" style="24" customWidth="1"/>
    <col min="2306" max="2306" width="13.140625" style="24" customWidth="1"/>
    <col min="2307" max="2307" width="14.140625" style="24" customWidth="1"/>
    <col min="2308" max="2318" width="9.7109375" style="24" customWidth="1"/>
    <col min="2319" max="2319" width="11.42578125" style="24" customWidth="1"/>
    <col min="2320" max="2320" width="9.7109375" style="24" customWidth="1"/>
    <col min="2321" max="2560" width="8.85546875" style="24"/>
    <col min="2561" max="2561" width="13.42578125" style="24" customWidth="1"/>
    <col min="2562" max="2562" width="13.140625" style="24" customWidth="1"/>
    <col min="2563" max="2563" width="14.140625" style="24" customWidth="1"/>
    <col min="2564" max="2574" width="9.7109375" style="24" customWidth="1"/>
    <col min="2575" max="2575" width="11.42578125" style="24" customWidth="1"/>
    <col min="2576" max="2576" width="9.7109375" style="24" customWidth="1"/>
    <col min="2577" max="2816" width="8.85546875" style="24"/>
    <col min="2817" max="2817" width="13.42578125" style="24" customWidth="1"/>
    <col min="2818" max="2818" width="13.140625" style="24" customWidth="1"/>
    <col min="2819" max="2819" width="14.140625" style="24" customWidth="1"/>
    <col min="2820" max="2830" width="9.7109375" style="24" customWidth="1"/>
    <col min="2831" max="2831" width="11.42578125" style="24" customWidth="1"/>
    <col min="2832" max="2832" width="9.7109375" style="24" customWidth="1"/>
    <col min="2833" max="3072" width="8.85546875" style="24"/>
    <col min="3073" max="3073" width="13.42578125" style="24" customWidth="1"/>
    <col min="3074" max="3074" width="13.140625" style="24" customWidth="1"/>
    <col min="3075" max="3075" width="14.140625" style="24" customWidth="1"/>
    <col min="3076" max="3086" width="9.7109375" style="24" customWidth="1"/>
    <col min="3087" max="3087" width="11.42578125" style="24" customWidth="1"/>
    <col min="3088" max="3088" width="9.7109375" style="24" customWidth="1"/>
    <col min="3089" max="3328" width="8.85546875" style="24"/>
    <col min="3329" max="3329" width="13.42578125" style="24" customWidth="1"/>
    <col min="3330" max="3330" width="13.140625" style="24" customWidth="1"/>
    <col min="3331" max="3331" width="14.140625" style="24" customWidth="1"/>
    <col min="3332" max="3342" width="9.7109375" style="24" customWidth="1"/>
    <col min="3343" max="3343" width="11.42578125" style="24" customWidth="1"/>
    <col min="3344" max="3344" width="9.7109375" style="24" customWidth="1"/>
    <col min="3345" max="3584" width="8.85546875" style="24"/>
    <col min="3585" max="3585" width="13.42578125" style="24" customWidth="1"/>
    <col min="3586" max="3586" width="13.140625" style="24" customWidth="1"/>
    <col min="3587" max="3587" width="14.140625" style="24" customWidth="1"/>
    <col min="3588" max="3598" width="9.7109375" style="24" customWidth="1"/>
    <col min="3599" max="3599" width="11.42578125" style="24" customWidth="1"/>
    <col min="3600" max="3600" width="9.7109375" style="24" customWidth="1"/>
    <col min="3601" max="3840" width="8.85546875" style="24"/>
    <col min="3841" max="3841" width="13.42578125" style="24" customWidth="1"/>
    <col min="3842" max="3842" width="13.140625" style="24" customWidth="1"/>
    <col min="3843" max="3843" width="14.140625" style="24" customWidth="1"/>
    <col min="3844" max="3854" width="9.7109375" style="24" customWidth="1"/>
    <col min="3855" max="3855" width="11.42578125" style="24" customWidth="1"/>
    <col min="3856" max="3856" width="9.7109375" style="24" customWidth="1"/>
    <col min="3857" max="4096" width="8.85546875" style="24"/>
    <col min="4097" max="4097" width="13.42578125" style="24" customWidth="1"/>
    <col min="4098" max="4098" width="13.140625" style="24" customWidth="1"/>
    <col min="4099" max="4099" width="14.140625" style="24" customWidth="1"/>
    <col min="4100" max="4110" width="9.7109375" style="24" customWidth="1"/>
    <col min="4111" max="4111" width="11.42578125" style="24" customWidth="1"/>
    <col min="4112" max="4112" width="9.7109375" style="24" customWidth="1"/>
    <col min="4113" max="4352" width="8.85546875" style="24"/>
    <col min="4353" max="4353" width="13.42578125" style="24" customWidth="1"/>
    <col min="4354" max="4354" width="13.140625" style="24" customWidth="1"/>
    <col min="4355" max="4355" width="14.140625" style="24" customWidth="1"/>
    <col min="4356" max="4366" width="9.7109375" style="24" customWidth="1"/>
    <col min="4367" max="4367" width="11.42578125" style="24" customWidth="1"/>
    <col min="4368" max="4368" width="9.7109375" style="24" customWidth="1"/>
    <col min="4369" max="4608" width="8.85546875" style="24"/>
    <col min="4609" max="4609" width="13.42578125" style="24" customWidth="1"/>
    <col min="4610" max="4610" width="13.140625" style="24" customWidth="1"/>
    <col min="4611" max="4611" width="14.140625" style="24" customWidth="1"/>
    <col min="4612" max="4622" width="9.7109375" style="24" customWidth="1"/>
    <col min="4623" max="4623" width="11.42578125" style="24" customWidth="1"/>
    <col min="4624" max="4624" width="9.7109375" style="24" customWidth="1"/>
    <col min="4625" max="4864" width="8.85546875" style="24"/>
    <col min="4865" max="4865" width="13.42578125" style="24" customWidth="1"/>
    <col min="4866" max="4866" width="13.140625" style="24" customWidth="1"/>
    <col min="4867" max="4867" width="14.140625" style="24" customWidth="1"/>
    <col min="4868" max="4878" width="9.7109375" style="24" customWidth="1"/>
    <col min="4879" max="4879" width="11.42578125" style="24" customWidth="1"/>
    <col min="4880" max="4880" width="9.7109375" style="24" customWidth="1"/>
    <col min="4881" max="5120" width="8.85546875" style="24"/>
    <col min="5121" max="5121" width="13.42578125" style="24" customWidth="1"/>
    <col min="5122" max="5122" width="13.140625" style="24" customWidth="1"/>
    <col min="5123" max="5123" width="14.140625" style="24" customWidth="1"/>
    <col min="5124" max="5134" width="9.7109375" style="24" customWidth="1"/>
    <col min="5135" max="5135" width="11.42578125" style="24" customWidth="1"/>
    <col min="5136" max="5136" width="9.7109375" style="24" customWidth="1"/>
    <col min="5137" max="5376" width="8.85546875" style="24"/>
    <col min="5377" max="5377" width="13.42578125" style="24" customWidth="1"/>
    <col min="5378" max="5378" width="13.140625" style="24" customWidth="1"/>
    <col min="5379" max="5379" width="14.140625" style="24" customWidth="1"/>
    <col min="5380" max="5390" width="9.7109375" style="24" customWidth="1"/>
    <col min="5391" max="5391" width="11.42578125" style="24" customWidth="1"/>
    <col min="5392" max="5392" width="9.7109375" style="24" customWidth="1"/>
    <col min="5393" max="5632" width="8.85546875" style="24"/>
    <col min="5633" max="5633" width="13.42578125" style="24" customWidth="1"/>
    <col min="5634" max="5634" width="13.140625" style="24" customWidth="1"/>
    <col min="5635" max="5635" width="14.140625" style="24" customWidth="1"/>
    <col min="5636" max="5646" width="9.7109375" style="24" customWidth="1"/>
    <col min="5647" max="5647" width="11.42578125" style="24" customWidth="1"/>
    <col min="5648" max="5648" width="9.7109375" style="24" customWidth="1"/>
    <col min="5649" max="5888" width="8.85546875" style="24"/>
    <col min="5889" max="5889" width="13.42578125" style="24" customWidth="1"/>
    <col min="5890" max="5890" width="13.140625" style="24" customWidth="1"/>
    <col min="5891" max="5891" width="14.140625" style="24" customWidth="1"/>
    <col min="5892" max="5902" width="9.7109375" style="24" customWidth="1"/>
    <col min="5903" max="5903" width="11.42578125" style="24" customWidth="1"/>
    <col min="5904" max="5904" width="9.7109375" style="24" customWidth="1"/>
    <col min="5905" max="6144" width="8.85546875" style="24"/>
    <col min="6145" max="6145" width="13.42578125" style="24" customWidth="1"/>
    <col min="6146" max="6146" width="13.140625" style="24" customWidth="1"/>
    <col min="6147" max="6147" width="14.140625" style="24" customWidth="1"/>
    <col min="6148" max="6158" width="9.7109375" style="24" customWidth="1"/>
    <col min="6159" max="6159" width="11.42578125" style="24" customWidth="1"/>
    <col min="6160" max="6160" width="9.7109375" style="24" customWidth="1"/>
    <col min="6161" max="6400" width="8.85546875" style="24"/>
    <col min="6401" max="6401" width="13.42578125" style="24" customWidth="1"/>
    <col min="6402" max="6402" width="13.140625" style="24" customWidth="1"/>
    <col min="6403" max="6403" width="14.140625" style="24" customWidth="1"/>
    <col min="6404" max="6414" width="9.7109375" style="24" customWidth="1"/>
    <col min="6415" max="6415" width="11.42578125" style="24" customWidth="1"/>
    <col min="6416" max="6416" width="9.7109375" style="24" customWidth="1"/>
    <col min="6417" max="6656" width="8.85546875" style="24"/>
    <col min="6657" max="6657" width="13.42578125" style="24" customWidth="1"/>
    <col min="6658" max="6658" width="13.140625" style="24" customWidth="1"/>
    <col min="6659" max="6659" width="14.140625" style="24" customWidth="1"/>
    <col min="6660" max="6670" width="9.7109375" style="24" customWidth="1"/>
    <col min="6671" max="6671" width="11.42578125" style="24" customWidth="1"/>
    <col min="6672" max="6672" width="9.7109375" style="24" customWidth="1"/>
    <col min="6673" max="6912" width="8.85546875" style="24"/>
    <col min="6913" max="6913" width="13.42578125" style="24" customWidth="1"/>
    <col min="6914" max="6914" width="13.140625" style="24" customWidth="1"/>
    <col min="6915" max="6915" width="14.140625" style="24" customWidth="1"/>
    <col min="6916" max="6926" width="9.7109375" style="24" customWidth="1"/>
    <col min="6927" max="6927" width="11.42578125" style="24" customWidth="1"/>
    <col min="6928" max="6928" width="9.7109375" style="24" customWidth="1"/>
    <col min="6929" max="7168" width="8.85546875" style="24"/>
    <col min="7169" max="7169" width="13.42578125" style="24" customWidth="1"/>
    <col min="7170" max="7170" width="13.140625" style="24" customWidth="1"/>
    <col min="7171" max="7171" width="14.140625" style="24" customWidth="1"/>
    <col min="7172" max="7182" width="9.7109375" style="24" customWidth="1"/>
    <col min="7183" max="7183" width="11.42578125" style="24" customWidth="1"/>
    <col min="7184" max="7184" width="9.7109375" style="24" customWidth="1"/>
    <col min="7185" max="7424" width="8.85546875" style="24"/>
    <col min="7425" max="7425" width="13.42578125" style="24" customWidth="1"/>
    <col min="7426" max="7426" width="13.140625" style="24" customWidth="1"/>
    <col min="7427" max="7427" width="14.140625" style="24" customWidth="1"/>
    <col min="7428" max="7438" width="9.7109375" style="24" customWidth="1"/>
    <col min="7439" max="7439" width="11.42578125" style="24" customWidth="1"/>
    <col min="7440" max="7440" width="9.7109375" style="24" customWidth="1"/>
    <col min="7441" max="7680" width="8.85546875" style="24"/>
    <col min="7681" max="7681" width="13.42578125" style="24" customWidth="1"/>
    <col min="7682" max="7682" width="13.140625" style="24" customWidth="1"/>
    <col min="7683" max="7683" width="14.140625" style="24" customWidth="1"/>
    <col min="7684" max="7694" width="9.7109375" style="24" customWidth="1"/>
    <col min="7695" max="7695" width="11.42578125" style="24" customWidth="1"/>
    <col min="7696" max="7696" width="9.7109375" style="24" customWidth="1"/>
    <col min="7697" max="7936" width="8.85546875" style="24"/>
    <col min="7937" max="7937" width="13.42578125" style="24" customWidth="1"/>
    <col min="7938" max="7938" width="13.140625" style="24" customWidth="1"/>
    <col min="7939" max="7939" width="14.140625" style="24" customWidth="1"/>
    <col min="7940" max="7950" width="9.7109375" style="24" customWidth="1"/>
    <col min="7951" max="7951" width="11.42578125" style="24" customWidth="1"/>
    <col min="7952" max="7952" width="9.7109375" style="24" customWidth="1"/>
    <col min="7953" max="8192" width="8.85546875" style="24"/>
    <col min="8193" max="8193" width="13.42578125" style="24" customWidth="1"/>
    <col min="8194" max="8194" width="13.140625" style="24" customWidth="1"/>
    <col min="8195" max="8195" width="14.140625" style="24" customWidth="1"/>
    <col min="8196" max="8206" width="9.7109375" style="24" customWidth="1"/>
    <col min="8207" max="8207" width="11.42578125" style="24" customWidth="1"/>
    <col min="8208" max="8208" width="9.7109375" style="24" customWidth="1"/>
    <col min="8209" max="8448" width="8.85546875" style="24"/>
    <col min="8449" max="8449" width="13.42578125" style="24" customWidth="1"/>
    <col min="8450" max="8450" width="13.140625" style="24" customWidth="1"/>
    <col min="8451" max="8451" width="14.140625" style="24" customWidth="1"/>
    <col min="8452" max="8462" width="9.7109375" style="24" customWidth="1"/>
    <col min="8463" max="8463" width="11.42578125" style="24" customWidth="1"/>
    <col min="8464" max="8464" width="9.7109375" style="24" customWidth="1"/>
    <col min="8465" max="8704" width="8.85546875" style="24"/>
    <col min="8705" max="8705" width="13.42578125" style="24" customWidth="1"/>
    <col min="8706" max="8706" width="13.140625" style="24" customWidth="1"/>
    <col min="8707" max="8707" width="14.140625" style="24" customWidth="1"/>
    <col min="8708" max="8718" width="9.7109375" style="24" customWidth="1"/>
    <col min="8719" max="8719" width="11.42578125" style="24" customWidth="1"/>
    <col min="8720" max="8720" width="9.7109375" style="24" customWidth="1"/>
    <col min="8721" max="8960" width="8.85546875" style="24"/>
    <col min="8961" max="8961" width="13.42578125" style="24" customWidth="1"/>
    <col min="8962" max="8962" width="13.140625" style="24" customWidth="1"/>
    <col min="8963" max="8963" width="14.140625" style="24" customWidth="1"/>
    <col min="8964" max="8974" width="9.7109375" style="24" customWidth="1"/>
    <col min="8975" max="8975" width="11.42578125" style="24" customWidth="1"/>
    <col min="8976" max="8976" width="9.7109375" style="24" customWidth="1"/>
    <col min="8977" max="9216" width="8.85546875" style="24"/>
    <col min="9217" max="9217" width="13.42578125" style="24" customWidth="1"/>
    <col min="9218" max="9218" width="13.140625" style="24" customWidth="1"/>
    <col min="9219" max="9219" width="14.140625" style="24" customWidth="1"/>
    <col min="9220" max="9230" width="9.7109375" style="24" customWidth="1"/>
    <col min="9231" max="9231" width="11.42578125" style="24" customWidth="1"/>
    <col min="9232" max="9232" width="9.7109375" style="24" customWidth="1"/>
    <col min="9233" max="9472" width="8.85546875" style="24"/>
    <col min="9473" max="9473" width="13.42578125" style="24" customWidth="1"/>
    <col min="9474" max="9474" width="13.140625" style="24" customWidth="1"/>
    <col min="9475" max="9475" width="14.140625" style="24" customWidth="1"/>
    <col min="9476" max="9486" width="9.7109375" style="24" customWidth="1"/>
    <col min="9487" max="9487" width="11.42578125" style="24" customWidth="1"/>
    <col min="9488" max="9488" width="9.7109375" style="24" customWidth="1"/>
    <col min="9489" max="9728" width="8.85546875" style="24"/>
    <col min="9729" max="9729" width="13.42578125" style="24" customWidth="1"/>
    <col min="9730" max="9730" width="13.140625" style="24" customWidth="1"/>
    <col min="9731" max="9731" width="14.140625" style="24" customWidth="1"/>
    <col min="9732" max="9742" width="9.7109375" style="24" customWidth="1"/>
    <col min="9743" max="9743" width="11.42578125" style="24" customWidth="1"/>
    <col min="9744" max="9744" width="9.7109375" style="24" customWidth="1"/>
    <col min="9745" max="9984" width="8.85546875" style="24"/>
    <col min="9985" max="9985" width="13.42578125" style="24" customWidth="1"/>
    <col min="9986" max="9986" width="13.140625" style="24" customWidth="1"/>
    <col min="9987" max="9987" width="14.140625" style="24" customWidth="1"/>
    <col min="9988" max="9998" width="9.7109375" style="24" customWidth="1"/>
    <col min="9999" max="9999" width="11.42578125" style="24" customWidth="1"/>
    <col min="10000" max="10000" width="9.7109375" style="24" customWidth="1"/>
    <col min="10001" max="10240" width="8.85546875" style="24"/>
    <col min="10241" max="10241" width="13.42578125" style="24" customWidth="1"/>
    <col min="10242" max="10242" width="13.140625" style="24" customWidth="1"/>
    <col min="10243" max="10243" width="14.140625" style="24" customWidth="1"/>
    <col min="10244" max="10254" width="9.7109375" style="24" customWidth="1"/>
    <col min="10255" max="10255" width="11.42578125" style="24" customWidth="1"/>
    <col min="10256" max="10256" width="9.7109375" style="24" customWidth="1"/>
    <col min="10257" max="10496" width="8.85546875" style="24"/>
    <col min="10497" max="10497" width="13.42578125" style="24" customWidth="1"/>
    <col min="10498" max="10498" width="13.140625" style="24" customWidth="1"/>
    <col min="10499" max="10499" width="14.140625" style="24" customWidth="1"/>
    <col min="10500" max="10510" width="9.7109375" style="24" customWidth="1"/>
    <col min="10511" max="10511" width="11.42578125" style="24" customWidth="1"/>
    <col min="10512" max="10512" width="9.7109375" style="24" customWidth="1"/>
    <col min="10513" max="10752" width="8.85546875" style="24"/>
    <col min="10753" max="10753" width="13.42578125" style="24" customWidth="1"/>
    <col min="10754" max="10754" width="13.140625" style="24" customWidth="1"/>
    <col min="10755" max="10755" width="14.140625" style="24" customWidth="1"/>
    <col min="10756" max="10766" width="9.7109375" style="24" customWidth="1"/>
    <col min="10767" max="10767" width="11.42578125" style="24" customWidth="1"/>
    <col min="10768" max="10768" width="9.7109375" style="24" customWidth="1"/>
    <col min="10769" max="11008" width="8.85546875" style="24"/>
    <col min="11009" max="11009" width="13.42578125" style="24" customWidth="1"/>
    <col min="11010" max="11010" width="13.140625" style="24" customWidth="1"/>
    <col min="11011" max="11011" width="14.140625" style="24" customWidth="1"/>
    <col min="11012" max="11022" width="9.7109375" style="24" customWidth="1"/>
    <col min="11023" max="11023" width="11.42578125" style="24" customWidth="1"/>
    <col min="11024" max="11024" width="9.7109375" style="24" customWidth="1"/>
    <col min="11025" max="11264" width="8.85546875" style="24"/>
    <col min="11265" max="11265" width="13.42578125" style="24" customWidth="1"/>
    <col min="11266" max="11266" width="13.140625" style="24" customWidth="1"/>
    <col min="11267" max="11267" width="14.140625" style="24" customWidth="1"/>
    <col min="11268" max="11278" width="9.7109375" style="24" customWidth="1"/>
    <col min="11279" max="11279" width="11.42578125" style="24" customWidth="1"/>
    <col min="11280" max="11280" width="9.7109375" style="24" customWidth="1"/>
    <col min="11281" max="11520" width="8.85546875" style="24"/>
    <col min="11521" max="11521" width="13.42578125" style="24" customWidth="1"/>
    <col min="11522" max="11522" width="13.140625" style="24" customWidth="1"/>
    <col min="11523" max="11523" width="14.140625" style="24" customWidth="1"/>
    <col min="11524" max="11534" width="9.7109375" style="24" customWidth="1"/>
    <col min="11535" max="11535" width="11.42578125" style="24" customWidth="1"/>
    <col min="11536" max="11536" width="9.7109375" style="24" customWidth="1"/>
    <col min="11537" max="11776" width="8.85546875" style="24"/>
    <col min="11777" max="11777" width="13.42578125" style="24" customWidth="1"/>
    <col min="11778" max="11778" width="13.140625" style="24" customWidth="1"/>
    <col min="11779" max="11779" width="14.140625" style="24" customWidth="1"/>
    <col min="11780" max="11790" width="9.7109375" style="24" customWidth="1"/>
    <col min="11791" max="11791" width="11.42578125" style="24" customWidth="1"/>
    <col min="11792" max="11792" width="9.7109375" style="24" customWidth="1"/>
    <col min="11793" max="12032" width="8.85546875" style="24"/>
    <col min="12033" max="12033" width="13.42578125" style="24" customWidth="1"/>
    <col min="12034" max="12034" width="13.140625" style="24" customWidth="1"/>
    <col min="12035" max="12035" width="14.140625" style="24" customWidth="1"/>
    <col min="12036" max="12046" width="9.7109375" style="24" customWidth="1"/>
    <col min="12047" max="12047" width="11.42578125" style="24" customWidth="1"/>
    <col min="12048" max="12048" width="9.7109375" style="24" customWidth="1"/>
    <col min="12049" max="12288" width="8.85546875" style="24"/>
    <col min="12289" max="12289" width="13.42578125" style="24" customWidth="1"/>
    <col min="12290" max="12290" width="13.140625" style="24" customWidth="1"/>
    <col min="12291" max="12291" width="14.140625" style="24" customWidth="1"/>
    <col min="12292" max="12302" width="9.7109375" style="24" customWidth="1"/>
    <col min="12303" max="12303" width="11.42578125" style="24" customWidth="1"/>
    <col min="12304" max="12304" width="9.7109375" style="24" customWidth="1"/>
    <col min="12305" max="12544" width="8.85546875" style="24"/>
    <col min="12545" max="12545" width="13.42578125" style="24" customWidth="1"/>
    <col min="12546" max="12546" width="13.140625" style="24" customWidth="1"/>
    <col min="12547" max="12547" width="14.140625" style="24" customWidth="1"/>
    <col min="12548" max="12558" width="9.7109375" style="24" customWidth="1"/>
    <col min="12559" max="12559" width="11.42578125" style="24" customWidth="1"/>
    <col min="12560" max="12560" width="9.7109375" style="24" customWidth="1"/>
    <col min="12561" max="12800" width="8.85546875" style="24"/>
    <col min="12801" max="12801" width="13.42578125" style="24" customWidth="1"/>
    <col min="12802" max="12802" width="13.140625" style="24" customWidth="1"/>
    <col min="12803" max="12803" width="14.140625" style="24" customWidth="1"/>
    <col min="12804" max="12814" width="9.7109375" style="24" customWidth="1"/>
    <col min="12815" max="12815" width="11.42578125" style="24" customWidth="1"/>
    <col min="12816" max="12816" width="9.7109375" style="24" customWidth="1"/>
    <col min="12817" max="13056" width="8.85546875" style="24"/>
    <col min="13057" max="13057" width="13.42578125" style="24" customWidth="1"/>
    <col min="13058" max="13058" width="13.140625" style="24" customWidth="1"/>
    <col min="13059" max="13059" width="14.140625" style="24" customWidth="1"/>
    <col min="13060" max="13070" width="9.7109375" style="24" customWidth="1"/>
    <col min="13071" max="13071" width="11.42578125" style="24" customWidth="1"/>
    <col min="13072" max="13072" width="9.7109375" style="24" customWidth="1"/>
    <col min="13073" max="13312" width="8.85546875" style="24"/>
    <col min="13313" max="13313" width="13.42578125" style="24" customWidth="1"/>
    <col min="13314" max="13314" width="13.140625" style="24" customWidth="1"/>
    <col min="13315" max="13315" width="14.140625" style="24" customWidth="1"/>
    <col min="13316" max="13326" width="9.7109375" style="24" customWidth="1"/>
    <col min="13327" max="13327" width="11.42578125" style="24" customWidth="1"/>
    <col min="13328" max="13328" width="9.7109375" style="24" customWidth="1"/>
    <col min="13329" max="13568" width="8.85546875" style="24"/>
    <col min="13569" max="13569" width="13.42578125" style="24" customWidth="1"/>
    <col min="13570" max="13570" width="13.140625" style="24" customWidth="1"/>
    <col min="13571" max="13571" width="14.140625" style="24" customWidth="1"/>
    <col min="13572" max="13582" width="9.7109375" style="24" customWidth="1"/>
    <col min="13583" max="13583" width="11.42578125" style="24" customWidth="1"/>
    <col min="13584" max="13584" width="9.7109375" style="24" customWidth="1"/>
    <col min="13585" max="13824" width="8.85546875" style="24"/>
    <col min="13825" max="13825" width="13.42578125" style="24" customWidth="1"/>
    <col min="13826" max="13826" width="13.140625" style="24" customWidth="1"/>
    <col min="13827" max="13827" width="14.140625" style="24" customWidth="1"/>
    <col min="13828" max="13838" width="9.7109375" style="24" customWidth="1"/>
    <col min="13839" max="13839" width="11.42578125" style="24" customWidth="1"/>
    <col min="13840" max="13840" width="9.7109375" style="24" customWidth="1"/>
    <col min="13841" max="14080" width="8.85546875" style="24"/>
    <col min="14081" max="14081" width="13.42578125" style="24" customWidth="1"/>
    <col min="14082" max="14082" width="13.140625" style="24" customWidth="1"/>
    <col min="14083" max="14083" width="14.140625" style="24" customWidth="1"/>
    <col min="14084" max="14094" width="9.7109375" style="24" customWidth="1"/>
    <col min="14095" max="14095" width="11.42578125" style="24" customWidth="1"/>
    <col min="14096" max="14096" width="9.7109375" style="24" customWidth="1"/>
    <col min="14097" max="14336" width="8.85546875" style="24"/>
    <col min="14337" max="14337" width="13.42578125" style="24" customWidth="1"/>
    <col min="14338" max="14338" width="13.140625" style="24" customWidth="1"/>
    <col min="14339" max="14339" width="14.140625" style="24" customWidth="1"/>
    <col min="14340" max="14350" width="9.7109375" style="24" customWidth="1"/>
    <col min="14351" max="14351" width="11.42578125" style="24" customWidth="1"/>
    <col min="14352" max="14352" width="9.7109375" style="24" customWidth="1"/>
    <col min="14353" max="14592" width="8.85546875" style="24"/>
    <col min="14593" max="14593" width="13.42578125" style="24" customWidth="1"/>
    <col min="14594" max="14594" width="13.140625" style="24" customWidth="1"/>
    <col min="14595" max="14595" width="14.140625" style="24" customWidth="1"/>
    <col min="14596" max="14606" width="9.7109375" style="24" customWidth="1"/>
    <col min="14607" max="14607" width="11.42578125" style="24" customWidth="1"/>
    <col min="14608" max="14608" width="9.7109375" style="24" customWidth="1"/>
    <col min="14609" max="14848" width="8.85546875" style="24"/>
    <col min="14849" max="14849" width="13.42578125" style="24" customWidth="1"/>
    <col min="14850" max="14850" width="13.140625" style="24" customWidth="1"/>
    <col min="14851" max="14851" width="14.140625" style="24" customWidth="1"/>
    <col min="14852" max="14862" width="9.7109375" style="24" customWidth="1"/>
    <col min="14863" max="14863" width="11.42578125" style="24" customWidth="1"/>
    <col min="14864" max="14864" width="9.7109375" style="24" customWidth="1"/>
    <col min="14865" max="15104" width="8.85546875" style="24"/>
    <col min="15105" max="15105" width="13.42578125" style="24" customWidth="1"/>
    <col min="15106" max="15106" width="13.140625" style="24" customWidth="1"/>
    <col min="15107" max="15107" width="14.140625" style="24" customWidth="1"/>
    <col min="15108" max="15118" width="9.7109375" style="24" customWidth="1"/>
    <col min="15119" max="15119" width="11.42578125" style="24" customWidth="1"/>
    <col min="15120" max="15120" width="9.7109375" style="24" customWidth="1"/>
    <col min="15121" max="15360" width="8.85546875" style="24"/>
    <col min="15361" max="15361" width="13.42578125" style="24" customWidth="1"/>
    <col min="15362" max="15362" width="13.140625" style="24" customWidth="1"/>
    <col min="15363" max="15363" width="14.140625" style="24" customWidth="1"/>
    <col min="15364" max="15374" width="9.7109375" style="24" customWidth="1"/>
    <col min="15375" max="15375" width="11.42578125" style="24" customWidth="1"/>
    <col min="15376" max="15376" width="9.7109375" style="24" customWidth="1"/>
    <col min="15377" max="15616" width="8.85546875" style="24"/>
    <col min="15617" max="15617" width="13.42578125" style="24" customWidth="1"/>
    <col min="15618" max="15618" width="13.140625" style="24" customWidth="1"/>
    <col min="15619" max="15619" width="14.140625" style="24" customWidth="1"/>
    <col min="15620" max="15630" width="9.7109375" style="24" customWidth="1"/>
    <col min="15631" max="15631" width="11.42578125" style="24" customWidth="1"/>
    <col min="15632" max="15632" width="9.7109375" style="24" customWidth="1"/>
    <col min="15633" max="15872" width="8.85546875" style="24"/>
    <col min="15873" max="15873" width="13.42578125" style="24" customWidth="1"/>
    <col min="15874" max="15874" width="13.140625" style="24" customWidth="1"/>
    <col min="15875" max="15875" width="14.140625" style="24" customWidth="1"/>
    <col min="15876" max="15886" width="9.7109375" style="24" customWidth="1"/>
    <col min="15887" max="15887" width="11.42578125" style="24" customWidth="1"/>
    <col min="15888" max="15888" width="9.7109375" style="24" customWidth="1"/>
    <col min="15889" max="16128" width="8.85546875" style="24"/>
    <col min="16129" max="16129" width="13.42578125" style="24" customWidth="1"/>
    <col min="16130" max="16130" width="13.140625" style="24" customWidth="1"/>
    <col min="16131" max="16131" width="14.140625" style="24" customWidth="1"/>
    <col min="16132" max="16142" width="9.7109375" style="24" customWidth="1"/>
    <col min="16143" max="16143" width="11.42578125" style="24" customWidth="1"/>
    <col min="16144" max="16144" width="9.7109375" style="24" customWidth="1"/>
    <col min="16145" max="16384" width="8.85546875" style="24"/>
  </cols>
  <sheetData>
    <row r="1" spans="2:17" ht="15.75">
      <c r="B1" s="25" t="s">
        <v>69</v>
      </c>
      <c r="G1" s="116" t="s">
        <v>70</v>
      </c>
      <c r="H1" s="116"/>
      <c r="I1" s="116"/>
      <c r="N1" s="26" t="s">
        <v>31</v>
      </c>
      <c r="O1" s="27"/>
      <c r="P1" s="28" t="s">
        <v>32</v>
      </c>
    </row>
    <row r="2" spans="2:17" ht="15.75">
      <c r="B2" s="29"/>
      <c r="F2" s="29"/>
      <c r="G2" s="116" t="s">
        <v>33</v>
      </c>
      <c r="H2" s="116"/>
      <c r="I2" s="116"/>
      <c r="J2" s="30"/>
      <c r="K2" s="30"/>
      <c r="L2" s="30"/>
      <c r="N2" s="31" t="s">
        <v>34</v>
      </c>
      <c r="O2" s="27"/>
      <c r="P2" s="31" t="s">
        <v>32</v>
      </c>
    </row>
    <row r="3" spans="2:17" ht="15.75">
      <c r="D3" s="32"/>
      <c r="E3" s="32"/>
      <c r="F3" s="32"/>
      <c r="G3" s="32"/>
      <c r="H3" s="33" t="s">
        <v>35</v>
      </c>
      <c r="I3" s="32"/>
      <c r="J3" s="32"/>
      <c r="K3" s="32"/>
      <c r="L3" s="32"/>
      <c r="N3" s="31" t="s">
        <v>36</v>
      </c>
      <c r="O3" s="27"/>
      <c r="P3" s="34" t="s">
        <v>32</v>
      </c>
    </row>
    <row r="4" spans="2:17" ht="8.25" customHeight="1" thickBot="1">
      <c r="B4" s="29"/>
      <c r="C4" s="32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6"/>
      <c r="P4" s="32"/>
    </row>
    <row r="5" spans="2:17" ht="15.75" thickBot="1">
      <c r="B5" s="29"/>
      <c r="C5" s="37" t="s">
        <v>37</v>
      </c>
      <c r="D5" s="38"/>
      <c r="E5" s="38"/>
      <c r="F5" s="38"/>
      <c r="G5" s="38"/>
      <c r="H5" s="38"/>
      <c r="I5" s="38"/>
      <c r="J5" s="38"/>
      <c r="K5" s="39"/>
      <c r="L5" s="40" t="s">
        <v>38</v>
      </c>
      <c r="M5" s="38"/>
      <c r="N5" s="38"/>
      <c r="O5" s="38"/>
      <c r="P5" s="41"/>
    </row>
    <row r="6" spans="2:17">
      <c r="B6" s="42"/>
      <c r="C6" s="43" t="s">
        <v>39</v>
      </c>
      <c r="D6" s="44" t="s">
        <v>40</v>
      </c>
      <c r="E6" s="44" t="s">
        <v>41</v>
      </c>
      <c r="F6" s="44" t="s">
        <v>42</v>
      </c>
      <c r="G6" s="117" t="s">
        <v>43</v>
      </c>
      <c r="H6" s="118"/>
      <c r="I6" s="44" t="s">
        <v>44</v>
      </c>
      <c r="J6" s="44" t="s">
        <v>45</v>
      </c>
      <c r="K6" s="45" t="s">
        <v>46</v>
      </c>
      <c r="L6" s="43" t="s">
        <v>47</v>
      </c>
      <c r="M6" s="44" t="s">
        <v>48</v>
      </c>
      <c r="N6" s="44" t="s">
        <v>41</v>
      </c>
      <c r="O6" s="44" t="s">
        <v>49</v>
      </c>
      <c r="P6" s="45" t="s">
        <v>50</v>
      </c>
    </row>
    <row r="7" spans="2:17" ht="15.75" thickBot="1">
      <c r="B7" s="46" t="s">
        <v>5</v>
      </c>
      <c r="C7" s="43" t="s">
        <v>51</v>
      </c>
      <c r="D7" s="44" t="s">
        <v>51</v>
      </c>
      <c r="E7" s="44" t="s">
        <v>51</v>
      </c>
      <c r="F7" s="44" t="s">
        <v>51</v>
      </c>
      <c r="G7" s="47" t="s">
        <v>52</v>
      </c>
      <c r="H7" s="47" t="s">
        <v>53</v>
      </c>
      <c r="I7" s="44" t="s">
        <v>45</v>
      </c>
      <c r="J7" s="44" t="s">
        <v>54</v>
      </c>
      <c r="K7" s="45" t="s">
        <v>55</v>
      </c>
      <c r="L7" s="48" t="s">
        <v>56</v>
      </c>
      <c r="M7" s="49" t="s">
        <v>57</v>
      </c>
      <c r="N7" s="49" t="s">
        <v>58</v>
      </c>
      <c r="O7" s="49" t="s">
        <v>59</v>
      </c>
      <c r="P7" s="50" t="s">
        <v>56</v>
      </c>
    </row>
    <row r="8" spans="2:17">
      <c r="B8" s="51">
        <v>2012</v>
      </c>
      <c r="C8" s="52">
        <v>0</v>
      </c>
      <c r="D8" s="53">
        <v>0</v>
      </c>
      <c r="E8" s="53">
        <v>0</v>
      </c>
      <c r="F8" s="53">
        <v>0</v>
      </c>
      <c r="G8" s="54">
        <v>0</v>
      </c>
      <c r="H8" s="54">
        <v>0</v>
      </c>
      <c r="I8" s="53">
        <v>0</v>
      </c>
      <c r="J8" s="53">
        <v>0</v>
      </c>
      <c r="K8" s="55">
        <v>0</v>
      </c>
      <c r="L8" s="52">
        <v>0</v>
      </c>
      <c r="M8" s="53">
        <v>0</v>
      </c>
      <c r="N8" s="53">
        <v>0</v>
      </c>
      <c r="O8" s="53">
        <v>0</v>
      </c>
      <c r="P8" s="55">
        <v>0</v>
      </c>
    </row>
    <row r="9" spans="2:17">
      <c r="B9" s="56">
        <v>2013</v>
      </c>
      <c r="C9" s="57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8">
        <v>0</v>
      </c>
      <c r="L9" s="57">
        <v>0</v>
      </c>
      <c r="M9" s="54">
        <v>0</v>
      </c>
      <c r="N9" s="54">
        <v>0</v>
      </c>
      <c r="O9" s="54">
        <v>0</v>
      </c>
      <c r="P9" s="58">
        <v>0</v>
      </c>
    </row>
    <row r="10" spans="2:17">
      <c r="B10" s="56">
        <v>2014</v>
      </c>
      <c r="C10" s="57">
        <v>0</v>
      </c>
      <c r="D10" s="54">
        <v>62.955526422134305</v>
      </c>
      <c r="E10" s="54">
        <v>0</v>
      </c>
      <c r="F10" s="54">
        <v>0</v>
      </c>
      <c r="G10" s="54">
        <v>9.8651759401078465</v>
      </c>
      <c r="H10" s="54">
        <v>0</v>
      </c>
      <c r="I10" s="54">
        <v>72.820702362242145</v>
      </c>
      <c r="J10" s="54">
        <v>0.36410351181121076</v>
      </c>
      <c r="K10" s="58">
        <v>0</v>
      </c>
      <c r="L10" s="57">
        <v>312.9649184031266</v>
      </c>
      <c r="M10" s="54">
        <v>102.97166802327305</v>
      </c>
      <c r="N10" s="54">
        <v>19.803042650300696</v>
      </c>
      <c r="O10" s="54">
        <v>97.893698513049117</v>
      </c>
      <c r="P10" s="58">
        <v>92.29650921650375</v>
      </c>
      <c r="Q10" s="74"/>
    </row>
    <row r="11" spans="2:17">
      <c r="B11" s="56">
        <v>2015</v>
      </c>
      <c r="C11" s="57">
        <v>0</v>
      </c>
      <c r="D11" s="54">
        <v>0</v>
      </c>
      <c r="E11" s="54">
        <v>0</v>
      </c>
      <c r="F11" s="54">
        <v>0</v>
      </c>
      <c r="G11" s="54">
        <v>9.8651759401078465</v>
      </c>
      <c r="H11" s="54">
        <v>0</v>
      </c>
      <c r="I11" s="54">
        <v>9.8651759401078465</v>
      </c>
      <c r="J11" s="54">
        <v>0.41342939151174996</v>
      </c>
      <c r="K11" s="58">
        <v>0</v>
      </c>
      <c r="L11" s="57">
        <v>344.95924163625529</v>
      </c>
      <c r="M11" s="54">
        <v>101.09209239678934</v>
      </c>
      <c r="N11" s="54">
        <v>23.520656320362392</v>
      </c>
      <c r="O11" s="54">
        <v>102.03707240789441</v>
      </c>
      <c r="P11" s="58">
        <v>118.30942051120917</v>
      </c>
      <c r="Q11" s="74"/>
    </row>
    <row r="12" spans="2:17">
      <c r="B12" s="56">
        <v>2016</v>
      </c>
      <c r="C12" s="57">
        <v>0</v>
      </c>
      <c r="D12" s="54">
        <v>0</v>
      </c>
      <c r="E12" s="54">
        <v>0</v>
      </c>
      <c r="F12" s="54">
        <v>0</v>
      </c>
      <c r="G12" s="54">
        <v>9.8651759401078465</v>
      </c>
      <c r="H12" s="54">
        <v>0</v>
      </c>
      <c r="I12" s="54">
        <v>9.8651759401078465</v>
      </c>
      <c r="J12" s="54">
        <v>0.46275527121228921</v>
      </c>
      <c r="K12" s="58">
        <v>0</v>
      </c>
      <c r="L12" s="57">
        <v>354.71018922337242</v>
      </c>
      <c r="M12" s="54">
        <v>99.243669957484926</v>
      </c>
      <c r="N12" s="54">
        <v>24.611017871637468</v>
      </c>
      <c r="O12" s="54">
        <v>104.31125507198244</v>
      </c>
      <c r="P12" s="58">
        <v>126.54424632226757</v>
      </c>
      <c r="Q12" s="74"/>
    </row>
    <row r="13" spans="2:17">
      <c r="B13" s="56">
        <v>2017</v>
      </c>
      <c r="C13" s="57">
        <v>0</v>
      </c>
      <c r="D13" s="54">
        <v>0</v>
      </c>
      <c r="E13" s="54">
        <v>0</v>
      </c>
      <c r="F13" s="54">
        <v>0</v>
      </c>
      <c r="G13" s="54">
        <v>9.8651759401078465</v>
      </c>
      <c r="H13" s="54">
        <v>0</v>
      </c>
      <c r="I13" s="54">
        <v>9.8651759401078465</v>
      </c>
      <c r="J13" s="54">
        <v>0.51208115091282846</v>
      </c>
      <c r="K13" s="58">
        <v>0</v>
      </c>
      <c r="L13" s="57">
        <v>373.22556680359594</v>
      </c>
      <c r="M13" s="54">
        <v>97.665241807067673</v>
      </c>
      <c r="N13" s="54">
        <v>25.254850406676088</v>
      </c>
      <c r="O13" s="54">
        <v>106.211599489919</v>
      </c>
      <c r="P13" s="58">
        <v>144.09387509993317</v>
      </c>
      <c r="Q13" s="74"/>
    </row>
    <row r="14" spans="2:17">
      <c r="B14" s="56">
        <v>2018</v>
      </c>
      <c r="C14" s="57">
        <v>0</v>
      </c>
      <c r="D14" s="54">
        <v>0</v>
      </c>
      <c r="E14" s="54">
        <v>0.35930009213445419</v>
      </c>
      <c r="F14" s="54">
        <v>0</v>
      </c>
      <c r="G14" s="54">
        <v>0</v>
      </c>
      <c r="H14" s="54">
        <v>0</v>
      </c>
      <c r="I14" s="54">
        <v>0.35930009213445419</v>
      </c>
      <c r="J14" s="54">
        <v>0.51208115091282846</v>
      </c>
      <c r="K14" s="58">
        <v>0</v>
      </c>
      <c r="L14" s="57">
        <v>352.87215117979446</v>
      </c>
      <c r="M14" s="54">
        <v>94.882223752384633</v>
      </c>
      <c r="N14" s="54">
        <v>27.6328770280284</v>
      </c>
      <c r="O14" s="54">
        <v>108.96346435742277</v>
      </c>
      <c r="P14" s="58">
        <v>121.39358604195868</v>
      </c>
      <c r="Q14" s="74"/>
    </row>
    <row r="15" spans="2:17">
      <c r="B15" s="56">
        <v>2019</v>
      </c>
      <c r="C15" s="57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0.51208115091282846</v>
      </c>
      <c r="K15" s="58">
        <v>0</v>
      </c>
      <c r="L15" s="57">
        <v>344.28425591403743</v>
      </c>
      <c r="M15" s="54">
        <v>92.940341751542334</v>
      </c>
      <c r="N15" s="54">
        <v>24.943318534883208</v>
      </c>
      <c r="O15" s="54">
        <v>110.40689536339644</v>
      </c>
      <c r="P15" s="58">
        <v>115.99370026421542</v>
      </c>
      <c r="Q15" s="74"/>
    </row>
    <row r="16" spans="2:17">
      <c r="B16" s="56">
        <v>2020</v>
      </c>
      <c r="C16" s="57">
        <v>0</v>
      </c>
      <c r="D16" s="54">
        <v>0</v>
      </c>
      <c r="E16" s="54">
        <v>93.031095266210471</v>
      </c>
      <c r="F16" s="54">
        <v>0</v>
      </c>
      <c r="G16" s="54">
        <v>0</v>
      </c>
      <c r="H16" s="54">
        <v>0</v>
      </c>
      <c r="I16" s="54">
        <v>93.031095266210471</v>
      </c>
      <c r="J16" s="54">
        <v>0.86820047211637308</v>
      </c>
      <c r="K16" s="58">
        <v>0</v>
      </c>
      <c r="L16" s="57">
        <v>379.02005961894343</v>
      </c>
      <c r="M16" s="54">
        <v>92.867650981457345</v>
      </c>
      <c r="N16" s="54">
        <v>19.678429901583545</v>
      </c>
      <c r="O16" s="54">
        <v>120.20976492914571</v>
      </c>
      <c r="P16" s="58">
        <v>146.2642138067568</v>
      </c>
      <c r="Q16" s="74"/>
    </row>
    <row r="17" spans="2:17">
      <c r="B17" s="56">
        <v>2021</v>
      </c>
      <c r="C17" s="57">
        <v>0</v>
      </c>
      <c r="D17" s="54">
        <v>0</v>
      </c>
      <c r="E17" s="54">
        <v>119.12724620357035</v>
      </c>
      <c r="F17" s="54">
        <v>0</v>
      </c>
      <c r="G17" s="54">
        <v>9.2794960211372324</v>
      </c>
      <c r="H17" s="54">
        <v>0</v>
      </c>
      <c r="I17" s="54">
        <v>128.40674222470759</v>
      </c>
      <c r="J17" s="54">
        <v>1.4009747636042846</v>
      </c>
      <c r="K17" s="58">
        <v>0</v>
      </c>
      <c r="L17" s="57">
        <v>380.91001964115361</v>
      </c>
      <c r="M17" s="54">
        <v>91.039997333605783</v>
      </c>
      <c r="N17" s="54">
        <v>18.536146371676324</v>
      </c>
      <c r="O17" s="54">
        <v>130.63569823848076</v>
      </c>
      <c r="P17" s="58">
        <v>140.6981776973908</v>
      </c>
      <c r="Q17" s="74"/>
    </row>
    <row r="18" spans="2:17">
      <c r="B18" s="56">
        <v>2022</v>
      </c>
      <c r="C18" s="57">
        <v>0</v>
      </c>
      <c r="D18" s="54">
        <v>0</v>
      </c>
      <c r="E18" s="54">
        <v>14.75648891891734</v>
      </c>
      <c r="F18" s="54">
        <v>0</v>
      </c>
      <c r="G18" s="54">
        <v>0</v>
      </c>
      <c r="H18" s="54">
        <v>0</v>
      </c>
      <c r="I18" s="54">
        <v>14.75648891891734</v>
      </c>
      <c r="J18" s="54">
        <v>1.4747572081988716</v>
      </c>
      <c r="K18" s="58">
        <v>3.9842242264583527</v>
      </c>
      <c r="L18" s="57">
        <v>368.46951356089124</v>
      </c>
      <c r="M18" s="54">
        <v>88.817736648149904</v>
      </c>
      <c r="N18" s="54">
        <v>34.559268977556748</v>
      </c>
      <c r="O18" s="54">
        <v>132.85795892393662</v>
      </c>
      <c r="P18" s="58">
        <v>112.23454901124799</v>
      </c>
      <c r="Q18" s="74"/>
    </row>
    <row r="19" spans="2:17">
      <c r="B19" s="56">
        <v>2023</v>
      </c>
      <c r="C19" s="57">
        <v>0</v>
      </c>
      <c r="D19" s="54">
        <v>0</v>
      </c>
      <c r="E19" s="54">
        <v>72.297572897120617</v>
      </c>
      <c r="F19" s="54">
        <v>0</v>
      </c>
      <c r="G19" s="54">
        <v>0</v>
      </c>
      <c r="H19" s="54">
        <v>0</v>
      </c>
      <c r="I19" s="54">
        <v>72.297572897120617</v>
      </c>
      <c r="J19" s="54">
        <v>1.8362450726844748</v>
      </c>
      <c r="K19" s="58">
        <v>3.9842242264583523</v>
      </c>
      <c r="L19" s="57">
        <v>353.40175536184233</v>
      </c>
      <c r="M19" s="54">
        <v>86.626629149873324</v>
      </c>
      <c r="N19" s="54">
        <v>42.794094788615197</v>
      </c>
      <c r="O19" s="54">
        <v>138.93283042389777</v>
      </c>
      <c r="P19" s="58">
        <v>85.048200999456014</v>
      </c>
      <c r="Q19" s="74"/>
    </row>
    <row r="20" spans="2:17">
      <c r="B20" s="56">
        <v>2024</v>
      </c>
      <c r="C20" s="57">
        <v>0</v>
      </c>
      <c r="D20" s="54">
        <v>0</v>
      </c>
      <c r="E20" s="54">
        <v>100.81867966746867</v>
      </c>
      <c r="F20" s="54">
        <v>0</v>
      </c>
      <c r="G20" s="54">
        <v>73.076135010412969</v>
      </c>
      <c r="H20" s="54">
        <v>0</v>
      </c>
      <c r="I20" s="54">
        <v>173.89481467788164</v>
      </c>
      <c r="J20" s="54">
        <v>2.6953347503474538</v>
      </c>
      <c r="K20" s="58">
        <v>3.9842242264583523</v>
      </c>
      <c r="L20" s="57">
        <v>345.07346998924606</v>
      </c>
      <c r="M20" s="54">
        <v>85.172813748173212</v>
      </c>
      <c r="N20" s="54">
        <v>48.983194641567067</v>
      </c>
      <c r="O20" s="54">
        <v>144.05233751702741</v>
      </c>
      <c r="P20" s="58">
        <v>66.86512408247836</v>
      </c>
      <c r="Q20" s="74"/>
    </row>
    <row r="21" spans="2:17">
      <c r="B21" s="56">
        <v>2025</v>
      </c>
      <c r="C21" s="57">
        <v>0</v>
      </c>
      <c r="D21" s="54">
        <v>0</v>
      </c>
      <c r="E21" s="54">
        <v>14.978944833931125</v>
      </c>
      <c r="F21" s="54">
        <v>0</v>
      </c>
      <c r="G21" s="54">
        <v>0</v>
      </c>
      <c r="H21" s="54">
        <v>0</v>
      </c>
      <c r="I21" s="54">
        <v>14.978944833931125</v>
      </c>
      <c r="J21" s="54">
        <v>2.7702294745171092</v>
      </c>
      <c r="K21" s="58">
        <v>7.9817404794465361</v>
      </c>
      <c r="L21" s="57">
        <v>272.51769704868445</v>
      </c>
      <c r="M21" s="54">
        <v>84.68474714903104</v>
      </c>
      <c r="N21" s="54">
        <v>40.966441140763635</v>
      </c>
      <c r="O21" s="54">
        <v>130.72915780001861</v>
      </c>
      <c r="P21" s="58">
        <v>16.137350958871167</v>
      </c>
      <c r="Q21" s="74"/>
    </row>
    <row r="22" spans="2:17">
      <c r="B22" s="56">
        <v>2026</v>
      </c>
      <c r="C22" s="57">
        <v>0</v>
      </c>
      <c r="D22" s="54">
        <v>0</v>
      </c>
      <c r="E22" s="54">
        <v>73.387467845741284</v>
      </c>
      <c r="F22" s="54">
        <v>0</v>
      </c>
      <c r="G22" s="54">
        <v>0</v>
      </c>
      <c r="H22" s="54">
        <v>0</v>
      </c>
      <c r="I22" s="54">
        <v>73.387467845741284</v>
      </c>
      <c r="J22" s="54">
        <v>3.1371668137458157</v>
      </c>
      <c r="K22" s="58">
        <v>7.9817404794465343</v>
      </c>
      <c r="L22" s="57">
        <v>254.50077046332959</v>
      </c>
      <c r="M22" s="54">
        <v>83.386697683227368</v>
      </c>
      <c r="N22" s="54">
        <v>42.046418296312282</v>
      </c>
      <c r="O22" s="54">
        <v>133.00334046410663</v>
      </c>
      <c r="P22" s="58">
        <v>-3.9356859803166913</v>
      </c>
      <c r="Q22" s="74"/>
    </row>
    <row r="23" spans="2:17">
      <c r="B23" s="56">
        <v>2027</v>
      </c>
      <c r="C23" s="57">
        <v>0</v>
      </c>
      <c r="D23" s="54">
        <v>0</v>
      </c>
      <c r="E23" s="54">
        <v>100.23034550777973</v>
      </c>
      <c r="F23" s="54">
        <v>0</v>
      </c>
      <c r="G23" s="54">
        <v>0</v>
      </c>
      <c r="H23" s="54">
        <v>0</v>
      </c>
      <c r="I23" s="54">
        <v>100.23034550777973</v>
      </c>
      <c r="J23" s="54">
        <v>3.6383185412847143</v>
      </c>
      <c r="K23" s="58">
        <v>7.9817404794465343</v>
      </c>
      <c r="L23" s="57">
        <v>237.61574301215552</v>
      </c>
      <c r="M23" s="54">
        <v>81.527890848196535</v>
      </c>
      <c r="N23" s="54">
        <v>42.233337419388015</v>
      </c>
      <c r="O23" s="54">
        <v>144.53001972044316</v>
      </c>
      <c r="P23" s="58">
        <v>-30.675504975872201</v>
      </c>
      <c r="Q23" s="74"/>
    </row>
    <row r="24" spans="2:17">
      <c r="B24" s="56">
        <v>2028</v>
      </c>
      <c r="C24" s="57">
        <v>0</v>
      </c>
      <c r="D24" s="54">
        <v>0</v>
      </c>
      <c r="E24" s="54">
        <v>168.00447243517115</v>
      </c>
      <c r="F24" s="54">
        <v>0</v>
      </c>
      <c r="G24" s="54">
        <v>0</v>
      </c>
      <c r="H24" s="54">
        <v>0</v>
      </c>
      <c r="I24" s="54">
        <v>168.00447243517115</v>
      </c>
      <c r="J24" s="54">
        <v>4.4783409034605697</v>
      </c>
      <c r="K24" s="58">
        <v>11.965964705904891</v>
      </c>
      <c r="L24" s="57">
        <v>220.74109995670787</v>
      </c>
      <c r="M24" s="54">
        <v>79.617162034533536</v>
      </c>
      <c r="N24" s="54">
        <v>64.975164060268199</v>
      </c>
      <c r="O24" s="54">
        <v>143.50196454352667</v>
      </c>
      <c r="P24" s="58">
        <v>-67.353190681620546</v>
      </c>
    </row>
    <row r="25" spans="2:17">
      <c r="B25" s="56">
        <v>2029</v>
      </c>
      <c r="C25" s="57">
        <v>0</v>
      </c>
      <c r="D25" s="54">
        <v>0</v>
      </c>
      <c r="E25" s="54">
        <v>220.74784279388069</v>
      </c>
      <c r="F25" s="54">
        <v>0</v>
      </c>
      <c r="G25" s="54">
        <v>0</v>
      </c>
      <c r="H25" s="54">
        <v>0</v>
      </c>
      <c r="I25" s="54">
        <v>220.74784279388069</v>
      </c>
      <c r="J25" s="54">
        <v>5.5820801174299737</v>
      </c>
      <c r="K25" s="58">
        <v>11.971987655426219</v>
      </c>
      <c r="L25" s="57">
        <v>205.2683503243282</v>
      </c>
      <c r="M25" s="54">
        <v>78.173731028559857</v>
      </c>
      <c r="N25" s="54">
        <v>73.978435155082408</v>
      </c>
      <c r="O25" s="54">
        <v>147.85302635290054</v>
      </c>
      <c r="P25" s="58">
        <v>-94.736842212214611</v>
      </c>
    </row>
    <row r="26" spans="2:17">
      <c r="B26" s="56">
        <v>2030</v>
      </c>
      <c r="C26" s="57">
        <v>0</v>
      </c>
      <c r="D26" s="54">
        <v>0</v>
      </c>
      <c r="E26" s="54">
        <v>98.868639807846236</v>
      </c>
      <c r="F26" s="54">
        <v>0</v>
      </c>
      <c r="G26" s="54">
        <v>9.2794960211372324</v>
      </c>
      <c r="H26" s="54">
        <v>0</v>
      </c>
      <c r="I26" s="54">
        <v>108.14813582898347</v>
      </c>
      <c r="J26" s="54">
        <v>6.1228207965748904</v>
      </c>
      <c r="K26" s="58">
        <v>11.978010604947549</v>
      </c>
      <c r="L26" s="57">
        <v>218.14500102510056</v>
      </c>
      <c r="M26" s="54">
        <v>79.087557852485631</v>
      </c>
      <c r="N26" s="54">
        <v>68.547396190159887</v>
      </c>
      <c r="O26" s="54">
        <v>144.04195312130099</v>
      </c>
      <c r="P26" s="58">
        <v>-73.531906138845969</v>
      </c>
    </row>
    <row r="27" spans="2:17">
      <c r="B27" s="56">
        <v>2031</v>
      </c>
      <c r="C27" s="57">
        <v>0</v>
      </c>
      <c r="D27" s="54">
        <v>0</v>
      </c>
      <c r="E27" s="54">
        <v>7.2704621712355202</v>
      </c>
      <c r="F27" s="54">
        <v>0</v>
      </c>
      <c r="G27" s="54">
        <v>0</v>
      </c>
      <c r="H27" s="54">
        <v>0</v>
      </c>
      <c r="I27" s="54">
        <v>7.2704621712355202</v>
      </c>
      <c r="J27" s="54">
        <v>6.1591731074310676</v>
      </c>
      <c r="K27" s="58">
        <v>18.898798393755683</v>
      </c>
      <c r="L27" s="57">
        <v>235.25848518225607</v>
      </c>
      <c r="M27" s="54">
        <v>76.68876243968046</v>
      </c>
      <c r="N27" s="54">
        <v>121.47666120777009</v>
      </c>
      <c r="O27" s="54">
        <v>136.85595127861191</v>
      </c>
      <c r="P27" s="58">
        <v>-99.762889743806397</v>
      </c>
    </row>
    <row r="28" spans="2:17">
      <c r="B28" s="56">
        <v>2032</v>
      </c>
      <c r="C28" s="57">
        <v>0</v>
      </c>
      <c r="D28" s="54">
        <v>0</v>
      </c>
      <c r="E28" s="54">
        <v>75.616796339609877</v>
      </c>
      <c r="F28" s="54">
        <v>0</v>
      </c>
      <c r="G28" s="54">
        <v>0</v>
      </c>
      <c r="H28" s="54">
        <v>0</v>
      </c>
      <c r="I28" s="54">
        <v>75.616796339609877</v>
      </c>
      <c r="J28" s="54">
        <v>6.5372570891291177</v>
      </c>
      <c r="K28" s="58">
        <v>18.904821343277018</v>
      </c>
      <c r="L28" s="57">
        <v>215.24775461742678</v>
      </c>
      <c r="M28" s="54">
        <v>74.788418021743894</v>
      </c>
      <c r="N28" s="54">
        <v>134.41561828290102</v>
      </c>
      <c r="O28" s="54">
        <v>143.43965816916807</v>
      </c>
      <c r="P28" s="58">
        <v>-137.39593985638621</v>
      </c>
    </row>
    <row r="29" spans="2:17">
      <c r="B29" s="56">
        <v>2033</v>
      </c>
      <c r="C29" s="57">
        <v>0</v>
      </c>
      <c r="D29" s="54">
        <v>0</v>
      </c>
      <c r="E29" s="54">
        <v>103.27509376998259</v>
      </c>
      <c r="F29" s="54">
        <v>0</v>
      </c>
      <c r="G29" s="54">
        <v>61.476661140034167</v>
      </c>
      <c r="H29" s="54">
        <v>0</v>
      </c>
      <c r="I29" s="54">
        <v>164.75175491001676</v>
      </c>
      <c r="J29" s="54">
        <v>7.3610158636792002</v>
      </c>
      <c r="K29" s="58">
        <v>18.904821343277014</v>
      </c>
      <c r="L29" s="57">
        <v>195.28894603122964</v>
      </c>
      <c r="M29" s="54">
        <v>73.054223935430201</v>
      </c>
      <c r="N29" s="54">
        <v>147.49995689820193</v>
      </c>
      <c r="O29" s="54">
        <v>148.95377229990206</v>
      </c>
      <c r="P29" s="58">
        <v>-174.21900710230454</v>
      </c>
    </row>
    <row r="30" spans="2:17">
      <c r="B30" s="56">
        <v>2034</v>
      </c>
      <c r="C30" s="57">
        <v>0</v>
      </c>
      <c r="D30" s="54">
        <v>0</v>
      </c>
      <c r="E30" s="54">
        <v>173.10802987476501</v>
      </c>
      <c r="F30" s="54">
        <v>0</v>
      </c>
      <c r="G30" s="54">
        <v>0</v>
      </c>
      <c r="H30" s="54">
        <v>0</v>
      </c>
      <c r="I30" s="54">
        <v>173.10802987476501</v>
      </c>
      <c r="J30" s="54">
        <v>8.2265560130530258</v>
      </c>
      <c r="K30" s="58">
        <v>22.902337596265205</v>
      </c>
      <c r="L30" s="57">
        <v>181.43616213217294</v>
      </c>
      <c r="M30" s="54">
        <v>71.652330512362255</v>
      </c>
      <c r="N30" s="54">
        <v>165.85956854252896</v>
      </c>
      <c r="O30" s="54">
        <v>152.5156200340673</v>
      </c>
      <c r="P30" s="58">
        <v>-208.59135695678557</v>
      </c>
    </row>
    <row r="31" spans="2:17">
      <c r="B31" s="56">
        <v>2035</v>
      </c>
      <c r="C31" s="57">
        <v>0</v>
      </c>
      <c r="D31" s="54">
        <v>0</v>
      </c>
      <c r="E31" s="54">
        <v>227.45361246200508</v>
      </c>
      <c r="F31" s="54">
        <v>0</v>
      </c>
      <c r="G31" s="54">
        <v>0</v>
      </c>
      <c r="H31" s="54">
        <v>0</v>
      </c>
      <c r="I31" s="54">
        <v>227.45361246200508</v>
      </c>
      <c r="J31" s="54">
        <v>9.3638240753630519</v>
      </c>
      <c r="K31" s="58">
        <v>22.902337596265202</v>
      </c>
      <c r="L31" s="57">
        <v>170.45985584933717</v>
      </c>
      <c r="M31" s="54">
        <v>70.759272479889333</v>
      </c>
      <c r="N31" s="54">
        <v>175.57936294246682</v>
      </c>
      <c r="O31" s="54">
        <v>155.46478842037322</v>
      </c>
      <c r="P31" s="58">
        <v>-231.34356799339218</v>
      </c>
    </row>
    <row r="32" spans="2:17">
      <c r="B32" s="56">
        <v>2036</v>
      </c>
      <c r="C32" s="57">
        <v>0</v>
      </c>
      <c r="D32" s="54">
        <v>0</v>
      </c>
      <c r="E32" s="54">
        <v>101.87202284235779</v>
      </c>
      <c r="F32" s="54">
        <v>0</v>
      </c>
      <c r="G32" s="54">
        <v>0</v>
      </c>
      <c r="H32" s="54">
        <v>0</v>
      </c>
      <c r="I32" s="54">
        <v>101.87202284235779</v>
      </c>
      <c r="J32" s="54">
        <v>9.8731841895748413</v>
      </c>
      <c r="K32" s="58">
        <v>22.902337596265202</v>
      </c>
      <c r="L32" s="57">
        <v>168.61143341003273</v>
      </c>
      <c r="M32" s="54">
        <v>70.707350501257181</v>
      </c>
      <c r="N32" s="54">
        <v>170.94792244847935</v>
      </c>
      <c r="O32" s="54">
        <v>161.50850673315509</v>
      </c>
      <c r="P32" s="58">
        <v>-234.55234627285887</v>
      </c>
    </row>
    <row r="33" spans="2:16">
      <c r="B33" s="56">
        <v>2037</v>
      </c>
      <c r="C33" s="57">
        <v>0</v>
      </c>
      <c r="D33" s="54">
        <v>0</v>
      </c>
      <c r="E33" s="54">
        <v>167.30616239244301</v>
      </c>
      <c r="F33" s="54">
        <v>0</v>
      </c>
      <c r="G33" s="54">
        <v>0</v>
      </c>
      <c r="H33" s="54">
        <v>0</v>
      </c>
      <c r="I33" s="54">
        <v>167.30616239244301</v>
      </c>
      <c r="J33" s="54">
        <v>10.709715001537054</v>
      </c>
      <c r="K33" s="58">
        <v>29.817102435552002</v>
      </c>
      <c r="L33" s="57">
        <v>175.62090052537252</v>
      </c>
      <c r="M33" s="54">
        <v>68.71354652178276</v>
      </c>
      <c r="N33" s="54">
        <v>226.63943672931973</v>
      </c>
      <c r="O33" s="54">
        <v>147.59341645973984</v>
      </c>
      <c r="P33" s="58">
        <v>-267.32549918546982</v>
      </c>
    </row>
    <row r="34" spans="2:16">
      <c r="B34" s="56">
        <v>2038</v>
      </c>
      <c r="C34" s="57">
        <v>0</v>
      </c>
      <c r="D34" s="54">
        <v>0</v>
      </c>
      <c r="E34" s="54">
        <v>230.8825041015713</v>
      </c>
      <c r="F34" s="54">
        <v>0</v>
      </c>
      <c r="G34" s="54">
        <v>0</v>
      </c>
      <c r="H34" s="54">
        <v>0</v>
      </c>
      <c r="I34" s="54">
        <v>230.8825041015713</v>
      </c>
      <c r="J34" s="54">
        <v>11.86412752204491</v>
      </c>
      <c r="K34" s="58">
        <v>29.82312538507334</v>
      </c>
      <c r="L34" s="57">
        <v>160.56352672205003</v>
      </c>
      <c r="M34" s="54">
        <v>67.508956617516958</v>
      </c>
      <c r="N34" s="54">
        <v>240.36760787965929</v>
      </c>
      <c r="O34" s="54">
        <v>153.80328510414452</v>
      </c>
      <c r="P34" s="58">
        <v>-301.11632287927074</v>
      </c>
    </row>
    <row r="35" spans="2:16">
      <c r="B35" s="56">
        <v>2039</v>
      </c>
      <c r="C35" s="57">
        <v>0</v>
      </c>
      <c r="D35" s="54">
        <v>0</v>
      </c>
      <c r="E35" s="54">
        <v>103.40775632070918</v>
      </c>
      <c r="F35" s="54">
        <v>0</v>
      </c>
      <c r="G35" s="54">
        <v>0</v>
      </c>
      <c r="H35" s="54">
        <v>0</v>
      </c>
      <c r="I35" s="54">
        <v>103.40775632070918</v>
      </c>
      <c r="J35" s="54">
        <v>12.381166303648456</v>
      </c>
      <c r="K35" s="58">
        <v>29.829148334594667</v>
      </c>
      <c r="L35" s="57">
        <v>155.50632600327896</v>
      </c>
      <c r="M35" s="54">
        <v>67.436265847431955</v>
      </c>
      <c r="N35" s="54">
        <v>243.76330528220169</v>
      </c>
      <c r="O35" s="54">
        <v>160.61544870068218</v>
      </c>
      <c r="P35" s="58">
        <v>-316.30869382703685</v>
      </c>
    </row>
    <row r="36" spans="2:16">
      <c r="B36" s="56">
        <v>2040</v>
      </c>
      <c r="C36" s="57">
        <v>0</v>
      </c>
      <c r="D36" s="54">
        <v>0</v>
      </c>
      <c r="E36" s="54">
        <v>7.6042533001692227</v>
      </c>
      <c r="F36" s="54">
        <v>0</v>
      </c>
      <c r="G36" s="54">
        <v>0</v>
      </c>
      <c r="H36" s="54">
        <v>0</v>
      </c>
      <c r="I36" s="54">
        <v>7.6042533001692227</v>
      </c>
      <c r="J36" s="54">
        <v>12.419187570149303</v>
      </c>
      <c r="K36" s="58">
        <v>36.749936123402797</v>
      </c>
      <c r="L36" s="57">
        <v>165.41303952629249</v>
      </c>
      <c r="M36" s="54">
        <v>65.525537033768956</v>
      </c>
      <c r="N36" s="54">
        <v>295.3529832511025</v>
      </c>
      <c r="O36" s="54">
        <v>154.33288928619243</v>
      </c>
      <c r="P36" s="58">
        <v>-349.79837004477139</v>
      </c>
    </row>
    <row r="37" spans="2:16">
      <c r="B37" s="56">
        <v>2041</v>
      </c>
      <c r="C37" s="57">
        <v>0</v>
      </c>
      <c r="D37" s="54">
        <v>0</v>
      </c>
      <c r="E37" s="54">
        <v>163.03519075562809</v>
      </c>
      <c r="F37" s="54">
        <v>0</v>
      </c>
      <c r="G37" s="54">
        <v>0</v>
      </c>
      <c r="H37" s="54">
        <v>0</v>
      </c>
      <c r="I37" s="54">
        <v>163.03519075562809</v>
      </c>
      <c r="J37" s="54">
        <v>13.234363523927444</v>
      </c>
      <c r="K37" s="58">
        <v>36.755959072924128</v>
      </c>
      <c r="L37" s="57">
        <v>155.40248204601465</v>
      </c>
      <c r="M37" s="54">
        <v>63.760189760275971</v>
      </c>
      <c r="N37" s="54">
        <v>325.46773085774748</v>
      </c>
      <c r="O37" s="54">
        <v>162.59886828443018</v>
      </c>
      <c r="P37" s="58">
        <v>-396.42430685643899</v>
      </c>
    </row>
    <row r="38" spans="2:16">
      <c r="B38" s="56">
        <v>2042</v>
      </c>
      <c r="C38" s="57">
        <v>0</v>
      </c>
      <c r="D38" s="54">
        <v>0</v>
      </c>
      <c r="E38" s="54">
        <v>235.53490214477142</v>
      </c>
      <c r="F38" s="54">
        <v>0</v>
      </c>
      <c r="G38" s="54">
        <v>0</v>
      </c>
      <c r="H38" s="54">
        <v>0</v>
      </c>
      <c r="I38" s="54">
        <v>235.53490214477142</v>
      </c>
      <c r="J38" s="54">
        <v>14.412038034651301</v>
      </c>
      <c r="K38" s="58">
        <v>36.755959072924135</v>
      </c>
      <c r="L38" s="57">
        <v>149.69106439647854</v>
      </c>
      <c r="M38" s="54">
        <v>62.711365791906616</v>
      </c>
      <c r="N38" s="54">
        <v>347.31649946615477</v>
      </c>
      <c r="O38" s="54">
        <v>168.6737397843913</v>
      </c>
      <c r="P38" s="58">
        <v>-429.01054064597417</v>
      </c>
    </row>
    <row r="39" spans="2:16">
      <c r="B39" s="56">
        <v>2043</v>
      </c>
      <c r="C39" s="57">
        <v>0</v>
      </c>
      <c r="D39" s="54">
        <v>0</v>
      </c>
      <c r="E39" s="54">
        <v>105.49147437907941</v>
      </c>
      <c r="F39" s="54">
        <v>0</v>
      </c>
      <c r="G39" s="54">
        <v>61.476661140034167</v>
      </c>
      <c r="H39" s="54">
        <v>0</v>
      </c>
      <c r="I39" s="54">
        <v>166.96813551911356</v>
      </c>
      <c r="J39" s="54">
        <v>15.246878712246868</v>
      </c>
      <c r="K39" s="58">
        <v>36.755959072924135</v>
      </c>
      <c r="L39" s="57">
        <v>150.94757627937648</v>
      </c>
      <c r="M39" s="54">
        <v>62.680212604727323</v>
      </c>
      <c r="N39" s="54">
        <v>352.31139381056727</v>
      </c>
      <c r="O39" s="54">
        <v>169.85756089720422</v>
      </c>
      <c r="P39" s="58">
        <v>-433.90159103312232</v>
      </c>
    </row>
    <row r="40" spans="2:16">
      <c r="B40" s="56">
        <v>2044</v>
      </c>
      <c r="C40" s="57">
        <v>0</v>
      </c>
      <c r="D40" s="54">
        <v>0</v>
      </c>
      <c r="E40" s="54">
        <v>7.7574828110469349</v>
      </c>
      <c r="F40" s="54">
        <v>0</v>
      </c>
      <c r="G40" s="54">
        <v>0</v>
      </c>
      <c r="H40" s="54">
        <v>0</v>
      </c>
      <c r="I40" s="54">
        <v>7.7574828110469349</v>
      </c>
      <c r="J40" s="54">
        <v>15.285666126302104</v>
      </c>
      <c r="K40" s="58">
        <v>43.684015938740771</v>
      </c>
      <c r="L40" s="57">
        <v>159.34855242205776</v>
      </c>
      <c r="M40" s="54">
        <v>61.132937641489356</v>
      </c>
      <c r="N40" s="54">
        <v>402.1461089017015</v>
      </c>
      <c r="O40" s="54">
        <v>161.82003860494797</v>
      </c>
      <c r="P40" s="58">
        <v>-465.75053272608102</v>
      </c>
    </row>
    <row r="41" spans="2:16">
      <c r="B41" s="56">
        <v>2045</v>
      </c>
      <c r="C41" s="57">
        <v>0</v>
      </c>
      <c r="D41" s="54">
        <v>0</v>
      </c>
      <c r="E41" s="54">
        <v>35.490326020048258</v>
      </c>
      <c r="F41" s="54">
        <v>0</v>
      </c>
      <c r="G41" s="54">
        <v>0</v>
      </c>
      <c r="H41" s="54">
        <v>0</v>
      </c>
      <c r="I41" s="54">
        <v>35.490326020048258</v>
      </c>
      <c r="J41" s="54">
        <v>15.463117756402344</v>
      </c>
      <c r="K41" s="58">
        <v>43.684015938740764</v>
      </c>
      <c r="L41" s="57">
        <v>150.62566001185718</v>
      </c>
      <c r="M41" s="54">
        <v>59.596047073977822</v>
      </c>
      <c r="N41" s="54">
        <v>434.69080510833101</v>
      </c>
      <c r="O41" s="54">
        <v>169.0164248433635</v>
      </c>
      <c r="P41" s="58">
        <v>-512.67761701381505</v>
      </c>
    </row>
    <row r="42" spans="2:16">
      <c r="B42" s="56">
        <v>2046</v>
      </c>
      <c r="C42" s="57">
        <v>0</v>
      </c>
      <c r="D42" s="54">
        <v>0</v>
      </c>
      <c r="E42" s="54">
        <v>48.471595268150516</v>
      </c>
      <c r="F42" s="54">
        <v>0</v>
      </c>
      <c r="G42" s="54">
        <v>0</v>
      </c>
      <c r="H42" s="54">
        <v>0</v>
      </c>
      <c r="I42" s="54">
        <v>48.471595268150516</v>
      </c>
      <c r="J42" s="54">
        <v>15.705475732743096</v>
      </c>
      <c r="K42" s="58">
        <v>43.684015938740778</v>
      </c>
      <c r="L42" s="57">
        <v>144.88308917514178</v>
      </c>
      <c r="M42" s="54">
        <v>58.495301126976315</v>
      </c>
      <c r="N42" s="54">
        <v>461.23332058508436</v>
      </c>
      <c r="O42" s="54">
        <v>174.738226888626</v>
      </c>
      <c r="P42" s="58">
        <v>-549.58375942554494</v>
      </c>
    </row>
    <row r="43" spans="2:16">
      <c r="B43" s="56">
        <v>2047</v>
      </c>
      <c r="C43" s="57">
        <v>0</v>
      </c>
      <c r="D43" s="54">
        <v>0</v>
      </c>
      <c r="E43" s="54">
        <v>7.3530495463383039</v>
      </c>
      <c r="F43" s="54">
        <v>0</v>
      </c>
      <c r="G43" s="54">
        <v>0</v>
      </c>
      <c r="H43" s="54">
        <v>0</v>
      </c>
      <c r="I43" s="54">
        <v>7.3530495463383039</v>
      </c>
      <c r="J43" s="54">
        <v>15.742240980474788</v>
      </c>
      <c r="K43" s="58">
        <v>45.125213964128406</v>
      </c>
      <c r="L43" s="57">
        <v>135.80712731024255</v>
      </c>
      <c r="M43" s="54">
        <v>57.643780677409111</v>
      </c>
      <c r="N43" s="54">
        <v>480.79752213367715</v>
      </c>
      <c r="O43" s="54">
        <v>179.60850848432136</v>
      </c>
      <c r="P43" s="58">
        <v>-582.24268398516506</v>
      </c>
    </row>
    <row r="44" spans="2:16">
      <c r="B44" s="56">
        <v>2048</v>
      </c>
      <c r="C44" s="57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15.742240980474788</v>
      </c>
      <c r="K44" s="58">
        <v>45.131236913649737</v>
      </c>
      <c r="L44" s="57">
        <v>143.77195883241384</v>
      </c>
      <c r="M44" s="54">
        <v>58.578376292787745</v>
      </c>
      <c r="N44" s="54">
        <v>458.90721594236419</v>
      </c>
      <c r="O44" s="54">
        <v>174.45438673877027</v>
      </c>
      <c r="P44" s="58">
        <v>-548.16802014150835</v>
      </c>
    </row>
    <row r="45" spans="2:16">
      <c r="B45" s="56">
        <v>2049</v>
      </c>
      <c r="C45" s="57">
        <v>0</v>
      </c>
      <c r="D45" s="54">
        <v>0</v>
      </c>
      <c r="E45" s="54">
        <v>0</v>
      </c>
      <c r="F45" s="54">
        <v>0</v>
      </c>
      <c r="G45" s="54">
        <v>9.8651759401078465</v>
      </c>
      <c r="H45" s="54">
        <v>0</v>
      </c>
      <c r="I45" s="54">
        <v>9.8651759401078465</v>
      </c>
      <c r="J45" s="54">
        <v>15.742240980474788</v>
      </c>
      <c r="K45" s="58">
        <v>45.13725986317106</v>
      </c>
      <c r="L45" s="57">
        <v>143.77195883241384</v>
      </c>
      <c r="M45" s="54">
        <v>58.578376292787745</v>
      </c>
      <c r="N45" s="54">
        <v>458.90721594236419</v>
      </c>
      <c r="O45" s="54">
        <v>174.45438673877027</v>
      </c>
      <c r="P45" s="58">
        <v>-548.16802014150835</v>
      </c>
    </row>
    <row r="46" spans="2:16">
      <c r="B46" s="56">
        <v>2050</v>
      </c>
      <c r="C46" s="57">
        <v>0</v>
      </c>
      <c r="D46" s="54">
        <v>0</v>
      </c>
      <c r="E46" s="54">
        <v>71.22386424070892</v>
      </c>
      <c r="F46" s="54">
        <v>0</v>
      </c>
      <c r="G46" s="54">
        <v>9.8651759401078465</v>
      </c>
      <c r="H46" s="54">
        <v>0</v>
      </c>
      <c r="I46" s="54">
        <v>81.089040180816767</v>
      </c>
      <c r="J46" s="54">
        <v>15.742240980474788</v>
      </c>
      <c r="K46" s="58">
        <v>45.143282812692391</v>
      </c>
      <c r="L46" s="57">
        <v>143.77195883241384</v>
      </c>
      <c r="M46" s="54">
        <v>58.578376292787745</v>
      </c>
      <c r="N46" s="54">
        <v>458.90721594236419</v>
      </c>
      <c r="O46" s="54">
        <v>174.45438673877027</v>
      </c>
      <c r="P46" s="58">
        <v>-548.16802014150835</v>
      </c>
    </row>
    <row r="47" spans="2:16">
      <c r="B47" s="56">
        <v>2051</v>
      </c>
      <c r="C47" s="57">
        <v>0</v>
      </c>
      <c r="D47" s="54">
        <v>0</v>
      </c>
      <c r="E47" s="54">
        <v>97.275362276445151</v>
      </c>
      <c r="F47" s="54">
        <v>0</v>
      </c>
      <c r="G47" s="54">
        <v>9.8651759401078465</v>
      </c>
      <c r="H47" s="54">
        <v>0</v>
      </c>
      <c r="I47" s="54">
        <v>107.140538216553</v>
      </c>
      <c r="J47" s="54">
        <v>15.742240980474788</v>
      </c>
      <c r="K47" s="58">
        <v>45.149305762213714</v>
      </c>
      <c r="L47" s="57">
        <v>143.77195883241384</v>
      </c>
      <c r="M47" s="54">
        <v>58.578376292787745</v>
      </c>
      <c r="N47" s="54">
        <v>458.90721594236419</v>
      </c>
      <c r="O47" s="54">
        <v>174.45438673877027</v>
      </c>
      <c r="P47" s="58">
        <v>-548.16802014150835</v>
      </c>
    </row>
    <row r="48" spans="2:16">
      <c r="B48" s="56">
        <v>2052</v>
      </c>
      <c r="C48" s="57">
        <v>0</v>
      </c>
      <c r="D48" s="54">
        <v>0</v>
      </c>
      <c r="E48" s="54">
        <v>14.75648891891734</v>
      </c>
      <c r="F48" s="54">
        <v>0</v>
      </c>
      <c r="G48" s="54">
        <v>9.8651759401078465</v>
      </c>
      <c r="H48" s="54">
        <v>0</v>
      </c>
      <c r="I48" s="54">
        <v>24.621664859025188</v>
      </c>
      <c r="J48" s="54">
        <v>15.742240980474788</v>
      </c>
      <c r="K48" s="58">
        <v>45.149305762213714</v>
      </c>
      <c r="L48" s="57">
        <v>143.77195883241384</v>
      </c>
      <c r="M48" s="54">
        <v>58.578376292787745</v>
      </c>
      <c r="N48" s="54">
        <v>458.90721594236419</v>
      </c>
      <c r="O48" s="54">
        <v>174.45438673877027</v>
      </c>
      <c r="P48" s="58">
        <v>-548.16802014150835</v>
      </c>
    </row>
    <row r="49" spans="2:16">
      <c r="B49" s="56">
        <v>2053</v>
      </c>
      <c r="C49" s="57">
        <v>0</v>
      </c>
      <c r="D49" s="54">
        <v>0</v>
      </c>
      <c r="E49" s="54">
        <v>72.297572897120617</v>
      </c>
      <c r="F49" s="54">
        <v>0</v>
      </c>
      <c r="G49" s="54">
        <v>0</v>
      </c>
      <c r="H49" s="54">
        <v>0</v>
      </c>
      <c r="I49" s="54">
        <v>72.297572897120617</v>
      </c>
      <c r="J49" s="54">
        <v>15.742240980474788</v>
      </c>
      <c r="K49" s="58">
        <v>45.149305762213714</v>
      </c>
      <c r="L49" s="57">
        <v>143.77195883241384</v>
      </c>
      <c r="M49" s="54">
        <v>58.578376292787745</v>
      </c>
      <c r="N49" s="54">
        <v>458.90721594236419</v>
      </c>
      <c r="O49" s="54">
        <v>174.45438673877027</v>
      </c>
      <c r="P49" s="58">
        <v>-548.16802014150835</v>
      </c>
    </row>
    <row r="50" spans="2:16">
      <c r="B50" s="56">
        <v>2054</v>
      </c>
      <c r="C50" s="57">
        <v>0</v>
      </c>
      <c r="D50" s="54">
        <v>0</v>
      </c>
      <c r="E50" s="54">
        <v>98.741800522182814</v>
      </c>
      <c r="F50" s="54">
        <v>0</v>
      </c>
      <c r="G50" s="54">
        <v>0</v>
      </c>
      <c r="H50" s="54">
        <v>0</v>
      </c>
      <c r="I50" s="54">
        <v>98.741800522182814</v>
      </c>
      <c r="J50" s="54">
        <v>15.742240980474788</v>
      </c>
      <c r="K50" s="58">
        <v>45.149305762213714</v>
      </c>
      <c r="L50" s="57">
        <v>143.77195883241384</v>
      </c>
      <c r="M50" s="54">
        <v>58.578376292787745</v>
      </c>
      <c r="N50" s="54">
        <v>458.90721594236419</v>
      </c>
      <c r="O50" s="54">
        <v>174.45438673877027</v>
      </c>
      <c r="P50" s="58">
        <v>-548.16802014150835</v>
      </c>
    </row>
    <row r="51" spans="2:16">
      <c r="B51" s="56">
        <v>2055</v>
      </c>
      <c r="C51" s="57">
        <v>0</v>
      </c>
      <c r="D51" s="54">
        <v>0</v>
      </c>
      <c r="E51" s="54">
        <v>14.978944833931125</v>
      </c>
      <c r="F51" s="54">
        <v>0</v>
      </c>
      <c r="G51" s="54">
        <v>0</v>
      </c>
      <c r="H51" s="54">
        <v>0</v>
      </c>
      <c r="I51" s="54">
        <v>14.978944833931125</v>
      </c>
      <c r="J51" s="54">
        <v>15.742240980474788</v>
      </c>
      <c r="K51" s="58">
        <v>45.149305762213714</v>
      </c>
      <c r="L51" s="57">
        <v>143.77195883241384</v>
      </c>
      <c r="M51" s="54">
        <v>58.578376292787745</v>
      </c>
      <c r="N51" s="54">
        <v>458.90721594236419</v>
      </c>
      <c r="O51" s="54">
        <v>174.45438673877027</v>
      </c>
      <c r="P51" s="58">
        <v>-548.16802014150835</v>
      </c>
    </row>
    <row r="52" spans="2:16">
      <c r="B52" s="56">
        <v>2056</v>
      </c>
      <c r="C52" s="57">
        <v>0</v>
      </c>
      <c r="D52" s="54">
        <v>0</v>
      </c>
      <c r="E52" s="54">
        <v>73.387467845741284</v>
      </c>
      <c r="F52" s="54">
        <v>0</v>
      </c>
      <c r="G52" s="54">
        <v>9.2794960211372324</v>
      </c>
      <c r="H52" s="54">
        <v>0</v>
      </c>
      <c r="I52" s="54">
        <v>82.666963866878518</v>
      </c>
      <c r="J52" s="54">
        <v>15.742240980474788</v>
      </c>
      <c r="K52" s="58">
        <v>45.149305762213714</v>
      </c>
      <c r="L52" s="57">
        <v>143.77195883241384</v>
      </c>
      <c r="M52" s="54">
        <v>58.578376292787745</v>
      </c>
      <c r="N52" s="54">
        <v>458.90721594236419</v>
      </c>
      <c r="O52" s="54">
        <v>174.45438673877027</v>
      </c>
      <c r="P52" s="58">
        <v>-548.16802014150835</v>
      </c>
    </row>
    <row r="53" spans="2:16">
      <c r="B53" s="56">
        <v>2057</v>
      </c>
      <c r="C53" s="57">
        <v>0</v>
      </c>
      <c r="D53" s="54">
        <v>0</v>
      </c>
      <c r="E53" s="54">
        <v>100.23034550777973</v>
      </c>
      <c r="F53" s="54">
        <v>0</v>
      </c>
      <c r="G53" s="54">
        <v>0</v>
      </c>
      <c r="H53" s="54">
        <v>0</v>
      </c>
      <c r="I53" s="54">
        <v>100.23034550777973</v>
      </c>
      <c r="J53" s="54">
        <v>15.742240980474788</v>
      </c>
      <c r="K53" s="58">
        <v>45.149305762213714</v>
      </c>
      <c r="L53" s="57">
        <v>143.77195883241384</v>
      </c>
      <c r="M53" s="54">
        <v>58.578376292787745</v>
      </c>
      <c r="N53" s="54">
        <v>458.90721594236419</v>
      </c>
      <c r="O53" s="54">
        <v>174.45438673877027</v>
      </c>
      <c r="P53" s="58">
        <v>-548.16802014150835</v>
      </c>
    </row>
    <row r="54" spans="2:16">
      <c r="B54" s="56">
        <v>2058</v>
      </c>
      <c r="C54" s="57">
        <v>0</v>
      </c>
      <c r="D54" s="54">
        <v>0</v>
      </c>
      <c r="E54" s="54">
        <v>168.00447243517115</v>
      </c>
      <c r="F54" s="54">
        <v>0</v>
      </c>
      <c r="G54" s="54">
        <v>0</v>
      </c>
      <c r="H54" s="54">
        <v>0</v>
      </c>
      <c r="I54" s="54">
        <v>168.00447243517115</v>
      </c>
      <c r="J54" s="54">
        <v>15.742240980474788</v>
      </c>
      <c r="K54" s="58">
        <v>45.149305762213714</v>
      </c>
      <c r="L54" s="57">
        <v>143.77195883241384</v>
      </c>
      <c r="M54" s="54">
        <v>58.578376292787745</v>
      </c>
      <c r="N54" s="54">
        <v>458.90721594236419</v>
      </c>
      <c r="O54" s="54">
        <v>174.45438673877027</v>
      </c>
      <c r="P54" s="58">
        <v>-548.16802014150835</v>
      </c>
    </row>
    <row r="55" spans="2:16">
      <c r="B55" s="56">
        <v>2059</v>
      </c>
      <c r="C55" s="57">
        <v>0</v>
      </c>
      <c r="D55" s="54">
        <v>0</v>
      </c>
      <c r="E55" s="54">
        <v>220.74784279388069</v>
      </c>
      <c r="F55" s="54">
        <v>0</v>
      </c>
      <c r="G55" s="54">
        <v>54.807075296820415</v>
      </c>
      <c r="H55" s="54">
        <v>0</v>
      </c>
      <c r="I55" s="54">
        <v>275.55491809070111</v>
      </c>
      <c r="J55" s="54">
        <v>15.742240980474788</v>
      </c>
      <c r="K55" s="58">
        <v>45.149305762213714</v>
      </c>
      <c r="L55" s="57">
        <v>143.77195883241384</v>
      </c>
      <c r="M55" s="54">
        <v>58.578376292787745</v>
      </c>
      <c r="N55" s="54">
        <v>458.90721594236419</v>
      </c>
      <c r="O55" s="54">
        <v>174.45438673877027</v>
      </c>
      <c r="P55" s="58">
        <v>-548.16802014150835</v>
      </c>
    </row>
    <row r="56" spans="2:16">
      <c r="B56" s="56">
        <v>2060</v>
      </c>
      <c r="C56" s="57">
        <v>0</v>
      </c>
      <c r="D56" s="54">
        <v>0</v>
      </c>
      <c r="E56" s="54">
        <v>98.868639807846236</v>
      </c>
      <c r="F56" s="54">
        <v>0</v>
      </c>
      <c r="G56" s="54">
        <v>0</v>
      </c>
      <c r="H56" s="54">
        <v>0</v>
      </c>
      <c r="I56" s="54">
        <v>98.868639807846236</v>
      </c>
      <c r="J56" s="54">
        <v>15.742240980474788</v>
      </c>
      <c r="K56" s="58">
        <v>45.149305762213714</v>
      </c>
      <c r="L56" s="57">
        <v>143.77195883241384</v>
      </c>
      <c r="M56" s="54">
        <v>58.578376292787745</v>
      </c>
      <c r="N56" s="54">
        <v>458.90721594236419</v>
      </c>
      <c r="O56" s="54">
        <v>174.45438673877027</v>
      </c>
      <c r="P56" s="58">
        <v>-548.16802014150835</v>
      </c>
    </row>
    <row r="57" spans="2:16">
      <c r="B57" s="56">
        <v>2061</v>
      </c>
      <c r="C57" s="57">
        <v>0</v>
      </c>
      <c r="D57" s="54">
        <v>0</v>
      </c>
      <c r="E57" s="54">
        <v>7.2704621712355202</v>
      </c>
      <c r="F57" s="54">
        <v>0</v>
      </c>
      <c r="G57" s="54">
        <v>0</v>
      </c>
      <c r="H57" s="54">
        <v>0</v>
      </c>
      <c r="I57" s="54">
        <v>7.2704621712355202</v>
      </c>
      <c r="J57" s="54">
        <v>15.742240980474788</v>
      </c>
      <c r="K57" s="58">
        <v>45.149305762213714</v>
      </c>
      <c r="L57" s="57">
        <v>143.77195883241384</v>
      </c>
      <c r="M57" s="54">
        <v>58.578376292787745</v>
      </c>
      <c r="N57" s="54">
        <v>458.90721594236419</v>
      </c>
      <c r="O57" s="54">
        <v>174.45438673877027</v>
      </c>
      <c r="P57" s="58">
        <v>-548.16802014150835</v>
      </c>
    </row>
    <row r="58" spans="2:16">
      <c r="B58" s="56">
        <v>2062</v>
      </c>
      <c r="C58" s="57">
        <v>0</v>
      </c>
      <c r="D58" s="54">
        <v>0</v>
      </c>
      <c r="E58" s="54">
        <v>75.616796339609877</v>
      </c>
      <c r="F58" s="54">
        <v>0</v>
      </c>
      <c r="G58" s="54">
        <v>0</v>
      </c>
      <c r="H58" s="54">
        <v>0</v>
      </c>
      <c r="I58" s="54">
        <v>75.616796339609877</v>
      </c>
      <c r="J58" s="54">
        <v>15.742240980474788</v>
      </c>
      <c r="K58" s="58">
        <v>45.149305762213714</v>
      </c>
      <c r="L58" s="57">
        <v>143.77195883241384</v>
      </c>
      <c r="M58" s="54">
        <v>58.578376292787745</v>
      </c>
      <c r="N58" s="54">
        <v>458.90721594236419</v>
      </c>
      <c r="O58" s="54">
        <v>174.45438673877027</v>
      </c>
      <c r="P58" s="58">
        <v>-548.16802014150835</v>
      </c>
    </row>
    <row r="59" spans="2:16">
      <c r="B59" s="56">
        <v>2063</v>
      </c>
      <c r="C59" s="57">
        <v>0</v>
      </c>
      <c r="D59" s="54">
        <v>0</v>
      </c>
      <c r="E59" s="54">
        <v>103.27509376998259</v>
      </c>
      <c r="F59" s="54">
        <v>0</v>
      </c>
      <c r="G59" s="54">
        <v>0</v>
      </c>
      <c r="H59" s="54">
        <v>0</v>
      </c>
      <c r="I59" s="54">
        <v>103.27509376998259</v>
      </c>
      <c r="J59" s="54">
        <v>15.742240980474788</v>
      </c>
      <c r="K59" s="58">
        <v>45.149305762213714</v>
      </c>
      <c r="L59" s="57">
        <v>143.77195883241384</v>
      </c>
      <c r="M59" s="54">
        <v>58.578376292787745</v>
      </c>
      <c r="N59" s="54">
        <v>458.90721594236419</v>
      </c>
      <c r="O59" s="54">
        <v>174.45438673877027</v>
      </c>
      <c r="P59" s="58">
        <v>-548.16802014150835</v>
      </c>
    </row>
    <row r="60" spans="2:16">
      <c r="B60" s="56">
        <v>2064</v>
      </c>
      <c r="C60" s="57">
        <v>0</v>
      </c>
      <c r="D60" s="54">
        <v>0</v>
      </c>
      <c r="E60" s="54">
        <v>173.10802987476501</v>
      </c>
      <c r="F60" s="54">
        <v>0</v>
      </c>
      <c r="G60" s="54">
        <v>0</v>
      </c>
      <c r="H60" s="54">
        <v>0</v>
      </c>
      <c r="I60" s="54">
        <v>173.10802987476501</v>
      </c>
      <c r="J60" s="54">
        <v>15.742240980474788</v>
      </c>
      <c r="K60" s="58">
        <v>45.149305762213714</v>
      </c>
      <c r="L60" s="57">
        <v>143.77195883241384</v>
      </c>
      <c r="M60" s="54">
        <v>58.578376292787745</v>
      </c>
      <c r="N60" s="54">
        <v>458.90721594236419</v>
      </c>
      <c r="O60" s="54">
        <v>174.45438673877027</v>
      </c>
      <c r="P60" s="58">
        <v>-548.16802014150835</v>
      </c>
    </row>
    <row r="61" spans="2:16">
      <c r="B61" s="56">
        <v>2065</v>
      </c>
      <c r="C61" s="57">
        <v>0</v>
      </c>
      <c r="D61" s="54">
        <v>0</v>
      </c>
      <c r="E61" s="54">
        <v>227.45361246200508</v>
      </c>
      <c r="F61" s="54">
        <v>0</v>
      </c>
      <c r="G61" s="54">
        <v>9.2794960211372324</v>
      </c>
      <c r="H61" s="54">
        <v>0</v>
      </c>
      <c r="I61" s="54">
        <v>236.7331084831423</v>
      </c>
      <c r="J61" s="54">
        <v>15.742240980474788</v>
      </c>
      <c r="K61" s="58">
        <v>45.149305762213714</v>
      </c>
      <c r="L61" s="57">
        <v>143.77195883241384</v>
      </c>
      <c r="M61" s="54">
        <v>58.578376292787745</v>
      </c>
      <c r="N61" s="54">
        <v>458.90721594236419</v>
      </c>
      <c r="O61" s="54">
        <v>174.45438673877027</v>
      </c>
      <c r="P61" s="58">
        <v>-548.16802014150835</v>
      </c>
    </row>
    <row r="62" spans="2:16">
      <c r="B62" s="56">
        <v>2066</v>
      </c>
      <c r="C62" s="57">
        <v>0</v>
      </c>
      <c r="D62" s="54">
        <v>0</v>
      </c>
      <c r="E62" s="54">
        <v>101.87202284235779</v>
      </c>
      <c r="F62" s="54">
        <v>0</v>
      </c>
      <c r="G62" s="54">
        <v>0</v>
      </c>
      <c r="H62" s="54">
        <v>0</v>
      </c>
      <c r="I62" s="54">
        <v>101.87202284235779</v>
      </c>
      <c r="J62" s="54">
        <v>15.742240980474788</v>
      </c>
      <c r="K62" s="58">
        <v>45.149305762213714</v>
      </c>
      <c r="L62" s="57">
        <v>143.77195883241384</v>
      </c>
      <c r="M62" s="54">
        <v>58.578376292787745</v>
      </c>
      <c r="N62" s="54">
        <v>458.90721594236419</v>
      </c>
      <c r="O62" s="54">
        <v>174.45438673877027</v>
      </c>
      <c r="P62" s="58">
        <v>-548.16802014150835</v>
      </c>
    </row>
    <row r="63" spans="2:16">
      <c r="B63" s="56">
        <v>2067</v>
      </c>
      <c r="C63" s="57">
        <v>0</v>
      </c>
      <c r="D63" s="54">
        <v>0</v>
      </c>
      <c r="E63" s="54">
        <v>167.30616239244301</v>
      </c>
      <c r="F63" s="54">
        <v>0</v>
      </c>
      <c r="G63" s="54">
        <v>0</v>
      </c>
      <c r="H63" s="54">
        <v>0</v>
      </c>
      <c r="I63" s="54">
        <v>167.30616239244301</v>
      </c>
      <c r="J63" s="54">
        <v>15.742240980474788</v>
      </c>
      <c r="K63" s="58">
        <v>45.149305762213714</v>
      </c>
      <c r="L63" s="57">
        <v>143.77195883241384</v>
      </c>
      <c r="M63" s="54">
        <v>58.578376292787745</v>
      </c>
      <c r="N63" s="54">
        <v>458.90721594236419</v>
      </c>
      <c r="O63" s="54">
        <v>174.45438673877027</v>
      </c>
      <c r="P63" s="58">
        <v>-548.16802014150835</v>
      </c>
    </row>
    <row r="64" spans="2:16">
      <c r="B64" s="56">
        <v>2068</v>
      </c>
      <c r="C64" s="57">
        <v>0</v>
      </c>
      <c r="D64" s="54">
        <v>0</v>
      </c>
      <c r="E64" s="54">
        <v>230.8825041015713</v>
      </c>
      <c r="F64" s="54">
        <v>0</v>
      </c>
      <c r="G64" s="54">
        <v>46.107495855025633</v>
      </c>
      <c r="H64" s="54">
        <v>0</v>
      </c>
      <c r="I64" s="54">
        <v>276.98999995659693</v>
      </c>
      <c r="J64" s="54">
        <v>15.742240980474788</v>
      </c>
      <c r="K64" s="58">
        <v>45.149305762213714</v>
      </c>
      <c r="L64" s="57">
        <v>143.77195883241384</v>
      </c>
      <c r="M64" s="54">
        <v>58.578376292787745</v>
      </c>
      <c r="N64" s="54">
        <v>458.90721594236419</v>
      </c>
      <c r="O64" s="54">
        <v>174.45438673877027</v>
      </c>
      <c r="P64" s="58">
        <v>-548.16802014150835</v>
      </c>
    </row>
    <row r="65" spans="2:16">
      <c r="B65" s="56">
        <v>2069</v>
      </c>
      <c r="C65" s="57">
        <v>0</v>
      </c>
      <c r="D65" s="54">
        <v>0</v>
      </c>
      <c r="E65" s="54">
        <v>103.40775632070918</v>
      </c>
      <c r="F65" s="54">
        <v>0</v>
      </c>
      <c r="G65" s="54">
        <v>0</v>
      </c>
      <c r="H65" s="54">
        <v>0</v>
      </c>
      <c r="I65" s="54">
        <v>103.40775632070918</v>
      </c>
      <c r="J65" s="54">
        <v>15.742240980474788</v>
      </c>
      <c r="K65" s="58">
        <v>45.149305762213714</v>
      </c>
      <c r="L65" s="57">
        <v>143.77195883241384</v>
      </c>
      <c r="M65" s="54">
        <v>58.578376292787745</v>
      </c>
      <c r="N65" s="54">
        <v>458.90721594236419</v>
      </c>
      <c r="O65" s="54">
        <v>174.45438673877027</v>
      </c>
      <c r="P65" s="58">
        <v>-548.16802014150835</v>
      </c>
    </row>
    <row r="66" spans="2:16">
      <c r="B66" s="56">
        <v>2070</v>
      </c>
      <c r="C66" s="57">
        <v>0</v>
      </c>
      <c r="D66" s="54">
        <v>0</v>
      </c>
      <c r="E66" s="54">
        <v>7.6042533001692227</v>
      </c>
      <c r="F66" s="54">
        <v>0</v>
      </c>
      <c r="G66" s="54">
        <v>0</v>
      </c>
      <c r="H66" s="54">
        <v>0</v>
      </c>
      <c r="I66" s="54">
        <v>7.6042533001692227</v>
      </c>
      <c r="J66" s="54">
        <v>15.742240980474788</v>
      </c>
      <c r="K66" s="58">
        <v>45.149305762213714</v>
      </c>
      <c r="L66" s="57">
        <v>143.77195883241384</v>
      </c>
      <c r="M66" s="54">
        <v>58.578376292787745</v>
      </c>
      <c r="N66" s="54">
        <v>458.90721594236419</v>
      </c>
      <c r="O66" s="54">
        <v>174.45438673877027</v>
      </c>
      <c r="P66" s="58">
        <v>-548.16802014150835</v>
      </c>
    </row>
    <row r="67" spans="2:16">
      <c r="B67" s="56">
        <v>2071</v>
      </c>
      <c r="C67" s="57">
        <v>0</v>
      </c>
      <c r="D67" s="54">
        <v>0</v>
      </c>
      <c r="E67" s="54">
        <v>163.03519075562809</v>
      </c>
      <c r="F67" s="54">
        <v>0</v>
      </c>
      <c r="G67" s="54">
        <v>0</v>
      </c>
      <c r="H67" s="54">
        <v>0</v>
      </c>
      <c r="I67" s="54">
        <v>163.03519075562809</v>
      </c>
      <c r="J67" s="54">
        <v>15.742240980474788</v>
      </c>
      <c r="K67" s="58">
        <v>45.149305762213714</v>
      </c>
      <c r="L67" s="57">
        <v>143.77195883241384</v>
      </c>
      <c r="M67" s="54">
        <v>58.578376292787745</v>
      </c>
      <c r="N67" s="54">
        <v>458.90721594236419</v>
      </c>
      <c r="O67" s="54">
        <v>174.45438673877027</v>
      </c>
      <c r="P67" s="58">
        <v>-548.16802014150835</v>
      </c>
    </row>
    <row r="68" spans="2:16">
      <c r="B68" s="56">
        <v>2072</v>
      </c>
      <c r="C68" s="57">
        <v>0</v>
      </c>
      <c r="D68" s="54">
        <v>0</v>
      </c>
      <c r="E68" s="54">
        <v>235.53490214477142</v>
      </c>
      <c r="F68" s="54">
        <v>0</v>
      </c>
      <c r="G68" s="54">
        <v>0</v>
      </c>
      <c r="H68" s="54">
        <v>0</v>
      </c>
      <c r="I68" s="54">
        <v>235.53490214477142</v>
      </c>
      <c r="J68" s="54">
        <v>15.742240980474788</v>
      </c>
      <c r="K68" s="58">
        <v>45.149305762213714</v>
      </c>
      <c r="L68" s="57">
        <v>143.77195883241384</v>
      </c>
      <c r="M68" s="54">
        <v>58.578376292787745</v>
      </c>
      <c r="N68" s="54">
        <v>458.90721594236419</v>
      </c>
      <c r="O68" s="54">
        <v>174.45438673877027</v>
      </c>
      <c r="P68" s="58">
        <v>-548.16802014150835</v>
      </c>
    </row>
    <row r="69" spans="2:16">
      <c r="B69" s="56">
        <v>2073</v>
      </c>
      <c r="C69" s="57">
        <v>0</v>
      </c>
      <c r="D69" s="54">
        <v>0</v>
      </c>
      <c r="E69" s="54">
        <v>105.49147437907941</v>
      </c>
      <c r="F69" s="54">
        <v>0</v>
      </c>
      <c r="G69" s="54">
        <v>0</v>
      </c>
      <c r="H69" s="54">
        <v>0</v>
      </c>
      <c r="I69" s="54">
        <v>105.49147437907941</v>
      </c>
      <c r="J69" s="54">
        <v>15.742240980474788</v>
      </c>
      <c r="K69" s="58">
        <v>45.149305762213714</v>
      </c>
      <c r="L69" s="57">
        <v>143.77195883241384</v>
      </c>
      <c r="M69" s="54">
        <v>58.578376292787745</v>
      </c>
      <c r="N69" s="54">
        <v>458.90721594236419</v>
      </c>
      <c r="O69" s="54">
        <v>174.45438673877027</v>
      </c>
      <c r="P69" s="58">
        <v>-548.16802014150835</v>
      </c>
    </row>
    <row r="70" spans="2:16">
      <c r="B70" s="56">
        <v>2074</v>
      </c>
      <c r="C70" s="57">
        <v>0</v>
      </c>
      <c r="D70" s="54">
        <v>0</v>
      </c>
      <c r="E70" s="54">
        <v>7.7574828110469349</v>
      </c>
      <c r="F70" s="54">
        <v>0</v>
      </c>
      <c r="G70" s="54">
        <v>18.269059713592561</v>
      </c>
      <c r="H70" s="54">
        <v>0</v>
      </c>
      <c r="I70" s="54">
        <v>26.026542524639495</v>
      </c>
      <c r="J70" s="54">
        <v>15.742240980474788</v>
      </c>
      <c r="K70" s="58">
        <v>45.149305762213714</v>
      </c>
      <c r="L70" s="57">
        <v>143.77195883241384</v>
      </c>
      <c r="M70" s="54">
        <v>58.578376292787745</v>
      </c>
      <c r="N70" s="54">
        <v>458.90721594236419</v>
      </c>
      <c r="O70" s="54">
        <v>174.45438673877027</v>
      </c>
      <c r="P70" s="58">
        <v>-548.16802014150835</v>
      </c>
    </row>
    <row r="71" spans="2:16">
      <c r="B71" s="56">
        <v>2075</v>
      </c>
      <c r="C71" s="57">
        <v>0</v>
      </c>
      <c r="D71" s="54">
        <v>0</v>
      </c>
      <c r="E71" s="54">
        <v>35.490326020048258</v>
      </c>
      <c r="F71" s="54">
        <v>0</v>
      </c>
      <c r="G71" s="54">
        <v>0</v>
      </c>
      <c r="H71" s="54">
        <v>0</v>
      </c>
      <c r="I71" s="54">
        <v>35.490326020048258</v>
      </c>
      <c r="J71" s="54">
        <v>15.742240980474788</v>
      </c>
      <c r="K71" s="58">
        <v>45.149305762213714</v>
      </c>
      <c r="L71" s="57">
        <v>143.77195883241384</v>
      </c>
      <c r="M71" s="54">
        <v>58.578376292787745</v>
      </c>
      <c r="N71" s="54">
        <v>458.90721594236419</v>
      </c>
      <c r="O71" s="54">
        <v>174.45438673877027</v>
      </c>
      <c r="P71" s="58">
        <v>-548.16802014150835</v>
      </c>
    </row>
    <row r="72" spans="2:16">
      <c r="B72" s="56">
        <v>2076</v>
      </c>
      <c r="C72" s="57">
        <v>0</v>
      </c>
      <c r="D72" s="54">
        <v>0</v>
      </c>
      <c r="E72" s="54">
        <v>48.471595268150516</v>
      </c>
      <c r="F72" s="54">
        <v>0</v>
      </c>
      <c r="G72" s="54">
        <v>0</v>
      </c>
      <c r="H72" s="54">
        <v>0</v>
      </c>
      <c r="I72" s="54">
        <v>48.471595268150516</v>
      </c>
      <c r="J72" s="54">
        <v>15.742240980474788</v>
      </c>
      <c r="K72" s="58">
        <v>45.149305762213714</v>
      </c>
      <c r="L72" s="57">
        <v>143.77195883241384</v>
      </c>
      <c r="M72" s="54">
        <v>58.578376292787745</v>
      </c>
      <c r="N72" s="54">
        <v>458.90721594236419</v>
      </c>
      <c r="O72" s="54">
        <v>174.45438673877027</v>
      </c>
      <c r="P72" s="58">
        <v>-548.16802014150835</v>
      </c>
    </row>
    <row r="73" spans="2:16">
      <c r="B73" s="56">
        <v>2077</v>
      </c>
      <c r="C73" s="57">
        <v>0</v>
      </c>
      <c r="D73" s="54">
        <v>0</v>
      </c>
      <c r="E73" s="54">
        <v>7.3530495463383039</v>
      </c>
      <c r="F73" s="54">
        <v>0</v>
      </c>
      <c r="G73" s="54">
        <v>0</v>
      </c>
      <c r="H73" s="54">
        <v>0</v>
      </c>
      <c r="I73" s="54">
        <v>7.3530495463383039</v>
      </c>
      <c r="J73" s="54">
        <v>15.742240980474788</v>
      </c>
      <c r="K73" s="58">
        <v>45.149305762213714</v>
      </c>
      <c r="L73" s="57">
        <v>143.77195883241384</v>
      </c>
      <c r="M73" s="54">
        <v>58.578376292787745</v>
      </c>
      <c r="N73" s="54">
        <v>458.90721594236419</v>
      </c>
      <c r="O73" s="54">
        <v>174.45438673877027</v>
      </c>
      <c r="P73" s="58">
        <v>-548.16802014150835</v>
      </c>
    </row>
    <row r="74" spans="2:16">
      <c r="B74" s="56">
        <v>2078</v>
      </c>
      <c r="C74" s="57">
        <v>0</v>
      </c>
      <c r="D74" s="54">
        <v>0</v>
      </c>
      <c r="E74" s="54">
        <v>0</v>
      </c>
      <c r="F74" s="54">
        <v>0</v>
      </c>
      <c r="G74" s="54">
        <v>46.107495855025633</v>
      </c>
      <c r="H74" s="54">
        <v>0</v>
      </c>
      <c r="I74" s="54">
        <v>46.107495855025633</v>
      </c>
      <c r="J74" s="54">
        <v>15.742240980474788</v>
      </c>
      <c r="K74" s="58">
        <v>45.149305762213714</v>
      </c>
      <c r="L74" s="57">
        <v>143.77195883241384</v>
      </c>
      <c r="M74" s="54">
        <v>58.578376292787745</v>
      </c>
      <c r="N74" s="54">
        <v>458.90721594236419</v>
      </c>
      <c r="O74" s="54">
        <v>174.45438673877027</v>
      </c>
      <c r="P74" s="58">
        <v>-548.16802014150835</v>
      </c>
    </row>
    <row r="75" spans="2:16">
      <c r="B75" s="56">
        <v>2079</v>
      </c>
      <c r="C75" s="57">
        <v>0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54">
        <v>15.742240980474788</v>
      </c>
      <c r="K75" s="58">
        <v>45.149305762213714</v>
      </c>
      <c r="L75" s="57">
        <v>143.77195883241384</v>
      </c>
      <c r="M75" s="54">
        <v>58.578376292787745</v>
      </c>
      <c r="N75" s="54">
        <v>458.90721594236419</v>
      </c>
      <c r="O75" s="54">
        <v>174.45438673877027</v>
      </c>
      <c r="P75" s="58">
        <v>-548.16802014150835</v>
      </c>
    </row>
    <row r="76" spans="2:16">
      <c r="B76" s="56">
        <v>2080</v>
      </c>
      <c r="C76" s="57">
        <v>0</v>
      </c>
      <c r="D76" s="54">
        <v>0</v>
      </c>
      <c r="E76" s="54">
        <v>71.22386424070892</v>
      </c>
      <c r="F76" s="54">
        <v>0</v>
      </c>
      <c r="G76" s="54">
        <v>0</v>
      </c>
      <c r="H76" s="54">
        <v>0</v>
      </c>
      <c r="I76" s="54">
        <v>71.22386424070892</v>
      </c>
      <c r="J76" s="54">
        <v>15.742240980474788</v>
      </c>
      <c r="K76" s="58">
        <v>45.149305762213714</v>
      </c>
      <c r="L76" s="57">
        <v>143.77195883241384</v>
      </c>
      <c r="M76" s="54">
        <v>58.578376292787745</v>
      </c>
      <c r="N76" s="54">
        <v>458.90721594236419</v>
      </c>
      <c r="O76" s="54">
        <v>174.45438673877027</v>
      </c>
      <c r="P76" s="58">
        <v>-548.16802014150835</v>
      </c>
    </row>
    <row r="77" spans="2:16">
      <c r="B77" s="56">
        <v>2081</v>
      </c>
      <c r="C77" s="57">
        <v>0</v>
      </c>
      <c r="D77" s="54">
        <v>0</v>
      </c>
      <c r="E77" s="54">
        <v>97.275362276445151</v>
      </c>
      <c r="F77" s="54">
        <v>0</v>
      </c>
      <c r="G77" s="54">
        <v>0</v>
      </c>
      <c r="H77" s="54">
        <v>0</v>
      </c>
      <c r="I77" s="54">
        <v>97.275362276445151</v>
      </c>
      <c r="J77" s="54">
        <v>15.742240980474788</v>
      </c>
      <c r="K77" s="58">
        <v>45.149305762213714</v>
      </c>
      <c r="L77" s="57">
        <v>143.77195883241384</v>
      </c>
      <c r="M77" s="54">
        <v>58.578376292787745</v>
      </c>
      <c r="N77" s="54">
        <v>458.90721594236419</v>
      </c>
      <c r="O77" s="54">
        <v>174.45438673877027</v>
      </c>
      <c r="P77" s="58">
        <v>-548.16802014150835</v>
      </c>
    </row>
    <row r="78" spans="2:16">
      <c r="B78" s="56">
        <v>2082</v>
      </c>
      <c r="C78" s="57">
        <v>0</v>
      </c>
      <c r="D78" s="54">
        <v>0</v>
      </c>
      <c r="E78" s="54">
        <v>14.75648891891734</v>
      </c>
      <c r="F78" s="54">
        <v>0</v>
      </c>
      <c r="G78" s="54">
        <v>0</v>
      </c>
      <c r="H78" s="54">
        <v>0</v>
      </c>
      <c r="I78" s="54">
        <v>14.75648891891734</v>
      </c>
      <c r="J78" s="54">
        <v>15.742240980474788</v>
      </c>
      <c r="K78" s="58">
        <v>45.149305762213714</v>
      </c>
      <c r="L78" s="57">
        <v>143.77195883241384</v>
      </c>
      <c r="M78" s="54">
        <v>58.578376292787745</v>
      </c>
      <c r="N78" s="54">
        <v>458.90721594236419</v>
      </c>
      <c r="O78" s="54">
        <v>174.45438673877027</v>
      </c>
      <c r="P78" s="58">
        <v>-548.16802014150835</v>
      </c>
    </row>
    <row r="79" spans="2:16">
      <c r="B79" s="56">
        <v>2083</v>
      </c>
      <c r="C79" s="57">
        <v>0</v>
      </c>
      <c r="D79" s="54">
        <v>0</v>
      </c>
      <c r="E79" s="54">
        <v>72.297572897120617</v>
      </c>
      <c r="F79" s="54">
        <v>0</v>
      </c>
      <c r="G79" s="54">
        <v>15.369165285008542</v>
      </c>
      <c r="H79" s="54">
        <v>0</v>
      </c>
      <c r="I79" s="54">
        <v>87.666738182129166</v>
      </c>
      <c r="J79" s="54">
        <v>15.742240980474788</v>
      </c>
      <c r="K79" s="58">
        <v>45.149305762213714</v>
      </c>
      <c r="L79" s="57">
        <v>143.77195883241384</v>
      </c>
      <c r="M79" s="54">
        <v>58.578376292787745</v>
      </c>
      <c r="N79" s="54">
        <v>458.90721594236419</v>
      </c>
      <c r="O79" s="54">
        <v>174.45438673877027</v>
      </c>
      <c r="P79" s="58">
        <v>-548.16802014150835</v>
      </c>
    </row>
    <row r="80" spans="2:16">
      <c r="B80" s="56">
        <v>2084</v>
      </c>
      <c r="C80" s="57">
        <v>0</v>
      </c>
      <c r="D80" s="54">
        <v>0</v>
      </c>
      <c r="E80" s="54">
        <v>98.741800522182814</v>
      </c>
      <c r="F80" s="54">
        <v>0</v>
      </c>
      <c r="G80" s="54">
        <v>9.8651759401078465</v>
      </c>
      <c r="H80" s="54">
        <v>0</v>
      </c>
      <c r="I80" s="54">
        <v>108.60697646229066</v>
      </c>
      <c r="J80" s="54">
        <v>15.742240980474788</v>
      </c>
      <c r="K80" s="58">
        <v>45.149305762213714</v>
      </c>
      <c r="L80" s="57">
        <v>143.77195883241384</v>
      </c>
      <c r="M80" s="54">
        <v>58.578376292787745</v>
      </c>
      <c r="N80" s="54">
        <v>458.90721594236419</v>
      </c>
      <c r="O80" s="54">
        <v>174.45438673877027</v>
      </c>
      <c r="P80" s="58">
        <v>-548.16802014150835</v>
      </c>
    </row>
    <row r="81" spans="1:16">
      <c r="B81" s="56">
        <v>2085</v>
      </c>
      <c r="C81" s="57">
        <v>0</v>
      </c>
      <c r="D81" s="54">
        <v>0</v>
      </c>
      <c r="E81" s="54">
        <v>14.978944833931125</v>
      </c>
      <c r="F81" s="54">
        <v>0</v>
      </c>
      <c r="G81" s="54">
        <v>9.8651759401078465</v>
      </c>
      <c r="H81" s="54">
        <v>0</v>
      </c>
      <c r="I81" s="54">
        <v>24.84412077403897</v>
      </c>
      <c r="J81" s="54">
        <v>15.742240980474788</v>
      </c>
      <c r="K81" s="58">
        <v>45.149305762213714</v>
      </c>
      <c r="L81" s="57">
        <v>143.77195883241384</v>
      </c>
      <c r="M81" s="54">
        <v>58.578376292787745</v>
      </c>
      <c r="N81" s="54">
        <v>458.90721594236419</v>
      </c>
      <c r="O81" s="54">
        <v>174.45438673877027</v>
      </c>
      <c r="P81" s="58">
        <v>-548.16802014150835</v>
      </c>
    </row>
    <row r="82" spans="1:16">
      <c r="B82" s="56">
        <v>2086</v>
      </c>
      <c r="C82" s="57">
        <v>0</v>
      </c>
      <c r="D82" s="54">
        <v>0</v>
      </c>
      <c r="E82" s="54">
        <v>73.387467845741284</v>
      </c>
      <c r="F82" s="54">
        <v>0</v>
      </c>
      <c r="G82" s="54">
        <v>9.8651759401078465</v>
      </c>
      <c r="H82" s="54">
        <v>0</v>
      </c>
      <c r="I82" s="54">
        <v>83.252643785849131</v>
      </c>
      <c r="J82" s="54">
        <v>15.742240980474788</v>
      </c>
      <c r="K82" s="58">
        <v>45.149305762213714</v>
      </c>
      <c r="L82" s="57">
        <v>143.77195883241384</v>
      </c>
      <c r="M82" s="54">
        <v>58.578376292787745</v>
      </c>
      <c r="N82" s="54">
        <v>458.90721594236419</v>
      </c>
      <c r="O82" s="54">
        <v>174.45438673877027</v>
      </c>
      <c r="P82" s="58">
        <v>-548.16802014150835</v>
      </c>
    </row>
    <row r="83" spans="1:16">
      <c r="B83" s="56">
        <v>2087</v>
      </c>
      <c r="C83" s="57">
        <v>0</v>
      </c>
      <c r="D83" s="54">
        <v>0</v>
      </c>
      <c r="E83" s="54">
        <v>100.23034550777973</v>
      </c>
      <c r="F83" s="54">
        <v>0</v>
      </c>
      <c r="G83" s="54">
        <v>9.8651759401078465</v>
      </c>
      <c r="H83" s="54">
        <v>0</v>
      </c>
      <c r="I83" s="54">
        <v>110.09552144788758</v>
      </c>
      <c r="J83" s="54">
        <v>15.742240980474788</v>
      </c>
      <c r="K83" s="58">
        <v>45.149305762213714</v>
      </c>
      <c r="L83" s="57">
        <v>143.77195883241384</v>
      </c>
      <c r="M83" s="54">
        <v>58.578376292787745</v>
      </c>
      <c r="N83" s="54">
        <v>458.90721594236419</v>
      </c>
      <c r="O83" s="54">
        <v>174.45438673877027</v>
      </c>
      <c r="P83" s="58">
        <v>-548.16802014150835</v>
      </c>
    </row>
    <row r="84" spans="1:16">
      <c r="B84" s="56">
        <v>2088</v>
      </c>
      <c r="C84" s="57">
        <v>0</v>
      </c>
      <c r="D84" s="54">
        <v>0</v>
      </c>
      <c r="E84" s="54">
        <v>15.204754299670732</v>
      </c>
      <c r="F84" s="54">
        <v>0</v>
      </c>
      <c r="G84" s="54">
        <v>0</v>
      </c>
      <c r="H84" s="54">
        <v>0</v>
      </c>
      <c r="I84" s="54">
        <v>15.204754299670732</v>
      </c>
      <c r="J84" s="54">
        <v>15.742240980474788</v>
      </c>
      <c r="K84" s="58">
        <v>45.149305762213714</v>
      </c>
      <c r="L84" s="57">
        <v>143.77195883241384</v>
      </c>
      <c r="M84" s="54">
        <v>58.578376292787745</v>
      </c>
      <c r="N84" s="54">
        <v>458.90721594236419</v>
      </c>
      <c r="O84" s="54">
        <v>174.45438673877027</v>
      </c>
      <c r="P84" s="58">
        <v>-548.16802014150835</v>
      </c>
    </row>
    <row r="85" spans="1:16">
      <c r="B85" s="56">
        <v>2089</v>
      </c>
      <c r="C85" s="57">
        <v>0</v>
      </c>
      <c r="D85" s="54">
        <v>0</v>
      </c>
      <c r="E85" s="54">
        <v>0</v>
      </c>
      <c r="F85" s="54">
        <v>0</v>
      </c>
      <c r="G85" s="54">
        <v>0</v>
      </c>
      <c r="H85" s="54">
        <v>0</v>
      </c>
      <c r="I85" s="54">
        <v>0</v>
      </c>
      <c r="J85" s="54">
        <v>15.742240980474788</v>
      </c>
      <c r="K85" s="58">
        <v>45.149305762213714</v>
      </c>
      <c r="L85" s="57">
        <v>143.77195883241384</v>
      </c>
      <c r="M85" s="54">
        <v>58.578376292787745</v>
      </c>
      <c r="N85" s="54">
        <v>458.90721594236419</v>
      </c>
      <c r="O85" s="54">
        <v>174.45438673877027</v>
      </c>
      <c r="P85" s="58">
        <v>-548.16802014150835</v>
      </c>
    </row>
    <row r="86" spans="1:16">
      <c r="B86" s="60">
        <v>2090</v>
      </c>
      <c r="C86" s="61">
        <v>0</v>
      </c>
      <c r="D86" s="62">
        <v>0</v>
      </c>
      <c r="E86" s="54">
        <v>0</v>
      </c>
      <c r="F86" s="62">
        <v>0</v>
      </c>
      <c r="G86" s="62">
        <v>0</v>
      </c>
      <c r="H86" s="62">
        <v>0</v>
      </c>
      <c r="I86" s="62">
        <v>0</v>
      </c>
      <c r="J86" s="54">
        <v>15.742240980474788</v>
      </c>
      <c r="K86" s="58">
        <v>45.149305762213714</v>
      </c>
      <c r="L86" s="61">
        <v>143.77195883241384</v>
      </c>
      <c r="M86" s="62">
        <v>58.578376292787745</v>
      </c>
      <c r="N86" s="62">
        <v>458.90721594236419</v>
      </c>
      <c r="O86" s="62">
        <v>174.45438673877027</v>
      </c>
      <c r="P86" s="63">
        <v>-548.16802014150835</v>
      </c>
    </row>
    <row r="87" spans="1:16" ht="15.75" thickBot="1">
      <c r="B87" s="64" t="s">
        <v>60</v>
      </c>
      <c r="C87" s="65">
        <v>0</v>
      </c>
      <c r="D87" s="66">
        <v>0</v>
      </c>
      <c r="E87" s="66">
        <v>41.106153777067576</v>
      </c>
      <c r="F87" s="66">
        <v>0</v>
      </c>
      <c r="G87" s="66">
        <v>2.723612610147454</v>
      </c>
      <c r="H87" s="66">
        <v>0</v>
      </c>
      <c r="I87" s="66">
        <v>43.829766387215031</v>
      </c>
      <c r="J87" s="66">
        <v>0</v>
      </c>
      <c r="K87" s="67">
        <v>0</v>
      </c>
      <c r="L87" s="65">
        <v>0</v>
      </c>
      <c r="M87" s="66">
        <v>0</v>
      </c>
      <c r="N87" s="66">
        <v>0</v>
      </c>
      <c r="O87" s="66">
        <v>0</v>
      </c>
      <c r="P87" s="67">
        <v>0</v>
      </c>
    </row>
    <row r="88" spans="1:16" ht="7.5" customHeight="1" thickBot="1">
      <c r="B88" s="29"/>
      <c r="C88" s="32"/>
      <c r="D88" s="35"/>
      <c r="E88" s="68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32"/>
    </row>
    <row r="89" spans="1:16" ht="15.75" thickBot="1">
      <c r="A89" s="69"/>
      <c r="B89" s="70" t="s">
        <v>61</v>
      </c>
      <c r="C89" s="71">
        <v>0</v>
      </c>
      <c r="D89" s="72">
        <v>62.955526422134305</v>
      </c>
      <c r="E89" s="72">
        <v>1405.0324082771956</v>
      </c>
      <c r="F89" s="72">
        <v>0</v>
      </c>
      <c r="G89" s="72">
        <v>150.52604555612427</v>
      </c>
      <c r="H89" s="72">
        <v>0</v>
      </c>
      <c r="I89" s="72">
        <v>1618.5139802554543</v>
      </c>
      <c r="J89" s="72">
        <v>130.92201122258277</v>
      </c>
      <c r="K89" s="39">
        <v>343.47916669991889</v>
      </c>
      <c r="L89" s="71">
        <v>5197.1474969736437</v>
      </c>
      <c r="M89" s="72">
        <v>1624.6275369844584</v>
      </c>
      <c r="N89" s="72">
        <v>3260.168575711542</v>
      </c>
      <c r="O89" s="72">
        <v>2836.8252885297825</v>
      </c>
      <c r="P89" s="39">
        <v>-2524.4739042521423</v>
      </c>
    </row>
    <row r="90" spans="1:16" ht="15.75" thickBot="1"/>
    <row r="91" spans="1:16" ht="15.75" thickBot="1">
      <c r="N91" s="24" t="s">
        <v>62</v>
      </c>
      <c r="P91" s="73">
        <v>-4617.3890624300984</v>
      </c>
    </row>
  </sheetData>
  <mergeCells count="3">
    <mergeCell ref="G1:I1"/>
    <mergeCell ref="G2:I2"/>
    <mergeCell ref="G6:H6"/>
  </mergeCells>
  <printOptions horizontalCentered="1" verticalCentered="1"/>
  <pageMargins left="0.74803149606299213" right="0.74803149606299213" top="0.98425196850393704" bottom="0.98425196850393704" header="0.51181102362204722" footer="0.51181102362204722"/>
  <pageSetup scale="4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E13"/>
  <sheetViews>
    <sheetView workbookViewId="0">
      <selection activeCell="D28" sqref="D28"/>
    </sheetView>
  </sheetViews>
  <sheetFormatPr defaultRowHeight="15"/>
  <cols>
    <col min="1" max="1" width="17.85546875" style="24" bestFit="1" customWidth="1"/>
    <col min="2" max="2" width="9.140625" style="24"/>
    <col min="3" max="3" width="17.7109375" style="24" bestFit="1" customWidth="1"/>
    <col min="4" max="4" width="66.7109375" style="24" customWidth="1"/>
    <col min="5" max="5" width="35.140625" style="24" customWidth="1"/>
  </cols>
  <sheetData>
    <row r="1" spans="1:5">
      <c r="A1" s="96" t="s">
        <v>75</v>
      </c>
      <c r="B1" s="97"/>
      <c r="C1" s="97"/>
      <c r="D1" s="97"/>
      <c r="E1" s="98"/>
    </row>
    <row r="2" spans="1:5">
      <c r="A2" s="93" t="s">
        <v>76</v>
      </c>
      <c r="B2" s="93" t="s">
        <v>77</v>
      </c>
      <c r="C2" s="93" t="s">
        <v>78</v>
      </c>
      <c r="D2" s="93" t="s">
        <v>79</v>
      </c>
      <c r="E2" s="93" t="s">
        <v>80</v>
      </c>
    </row>
    <row r="3" spans="1:5" ht="30">
      <c r="A3" s="94" t="s">
        <v>81</v>
      </c>
      <c r="B3" s="75" t="s">
        <v>83</v>
      </c>
      <c r="C3" s="75" t="s">
        <v>94</v>
      </c>
      <c r="D3" s="95" t="s">
        <v>93</v>
      </c>
      <c r="E3" s="95" t="s">
        <v>122</v>
      </c>
    </row>
    <row r="4" spans="1:5" s="24" customFormat="1" ht="30">
      <c r="A4" s="94" t="s">
        <v>82</v>
      </c>
      <c r="B4" s="75" t="s">
        <v>83</v>
      </c>
      <c r="C4" s="75" t="s">
        <v>96</v>
      </c>
      <c r="D4" s="95" t="s">
        <v>95</v>
      </c>
      <c r="E4" s="95" t="s">
        <v>123</v>
      </c>
    </row>
    <row r="5" spans="1:5" s="24" customFormat="1" ht="30">
      <c r="A5" s="94" t="s">
        <v>84</v>
      </c>
      <c r="B5" s="75" t="s">
        <v>83</v>
      </c>
      <c r="C5" s="75" t="s">
        <v>98</v>
      </c>
      <c r="D5" s="95" t="s">
        <v>97</v>
      </c>
      <c r="E5" s="95" t="s">
        <v>124</v>
      </c>
    </row>
    <row r="6" spans="1:5" s="24" customFormat="1" ht="30">
      <c r="A6" s="94" t="s">
        <v>85</v>
      </c>
      <c r="B6" s="75" t="s">
        <v>83</v>
      </c>
      <c r="C6" s="75" t="s">
        <v>98</v>
      </c>
      <c r="D6" s="95" t="s">
        <v>99</v>
      </c>
      <c r="E6" s="95" t="s">
        <v>121</v>
      </c>
    </row>
    <row r="7" spans="1:5" s="24" customFormat="1" ht="30">
      <c r="A7" s="94" t="s">
        <v>86</v>
      </c>
      <c r="B7" s="75" t="s">
        <v>83</v>
      </c>
      <c r="C7" s="75" t="s">
        <v>100</v>
      </c>
      <c r="D7" s="95" t="s">
        <v>101</v>
      </c>
      <c r="E7" s="95" t="s">
        <v>120</v>
      </c>
    </row>
    <row r="8" spans="1:5" s="24" customFormat="1" ht="45">
      <c r="A8" s="94" t="s">
        <v>87</v>
      </c>
      <c r="B8" s="75" t="s">
        <v>83</v>
      </c>
      <c r="C8" s="75" t="s">
        <v>103</v>
      </c>
      <c r="D8" s="95" t="s">
        <v>102</v>
      </c>
      <c r="E8" s="95" t="s">
        <v>119</v>
      </c>
    </row>
    <row r="9" spans="1:5" s="24" customFormat="1" ht="30">
      <c r="A9" s="94" t="s">
        <v>88</v>
      </c>
      <c r="B9" s="75" t="s">
        <v>83</v>
      </c>
      <c r="C9" s="75" t="s">
        <v>104</v>
      </c>
      <c r="D9" s="95" t="s">
        <v>105</v>
      </c>
      <c r="E9" s="95" t="s">
        <v>118</v>
      </c>
    </row>
    <row r="10" spans="1:5" s="24" customFormat="1" ht="30">
      <c r="A10" s="94" t="s">
        <v>89</v>
      </c>
      <c r="B10" s="75" t="s">
        <v>83</v>
      </c>
      <c r="C10" s="75" t="s">
        <v>106</v>
      </c>
      <c r="D10" s="95" t="s">
        <v>107</v>
      </c>
      <c r="E10" s="95" t="s">
        <v>117</v>
      </c>
    </row>
    <row r="11" spans="1:5" s="24" customFormat="1" ht="30">
      <c r="A11" s="94" t="s">
        <v>90</v>
      </c>
      <c r="B11" s="75" t="s">
        <v>83</v>
      </c>
      <c r="C11" s="75" t="s">
        <v>108</v>
      </c>
      <c r="D11" s="95" t="s">
        <v>109</v>
      </c>
      <c r="E11" s="95" t="s">
        <v>116</v>
      </c>
    </row>
    <row r="12" spans="1:5" ht="30">
      <c r="A12" s="94" t="s">
        <v>91</v>
      </c>
      <c r="B12" s="75" t="s">
        <v>83</v>
      </c>
      <c r="C12" s="75" t="s">
        <v>110</v>
      </c>
      <c r="D12" s="95" t="s">
        <v>111</v>
      </c>
      <c r="E12" s="95" t="s">
        <v>115</v>
      </c>
    </row>
    <row r="13" spans="1:5">
      <c r="A13" s="94" t="s">
        <v>92</v>
      </c>
      <c r="B13" s="75" t="s">
        <v>83</v>
      </c>
      <c r="C13" s="75" t="s">
        <v>113</v>
      </c>
      <c r="D13" s="95" t="s">
        <v>112</v>
      </c>
      <c r="E13" s="95" t="s">
        <v>114</v>
      </c>
    </row>
  </sheetData>
  <mergeCells count="1"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D35" sqref="D35"/>
    </sheetView>
  </sheetViews>
  <sheetFormatPr defaultRowHeight="15"/>
  <cols>
    <col min="1" max="16384" width="9.140625" style="23"/>
  </cols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B23"/>
  <sheetViews>
    <sheetView workbookViewId="0">
      <selection activeCell="H37" sqref="H37"/>
    </sheetView>
  </sheetViews>
  <sheetFormatPr defaultRowHeight="15"/>
  <cols>
    <col min="1" max="16384" width="9.140625" style="23"/>
  </cols>
  <sheetData>
    <row r="23" spans="2:2">
      <c r="B23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B33" sqref="B33"/>
    </sheetView>
  </sheetViews>
  <sheetFormatPr defaultRowHeight="15"/>
  <cols>
    <col min="1" max="16384" width="9.140625" style="21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Q21" sqref="Q21"/>
    </sheetView>
  </sheetViews>
  <sheetFormatPr defaultRowHeight="15"/>
  <cols>
    <col min="1" max="16384" width="9.140625" style="2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M39" sqref="M39"/>
    </sheetView>
  </sheetViews>
  <sheetFormatPr defaultRowHeight="15"/>
  <cols>
    <col min="1" max="16384" width="9.140625" style="20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C24" sqref="C24"/>
    </sheetView>
  </sheetViews>
  <sheetFormatPr defaultRowHeight="15"/>
  <cols>
    <col min="1" max="16384" width="9.140625" style="20"/>
  </cols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/>
  </sheetPr>
  <dimension ref="A1"/>
  <sheetViews>
    <sheetView workbookViewId="0">
      <selection activeCell="K38" sqref="K38"/>
    </sheetView>
  </sheetViews>
  <sheetFormatPr defaultRowHeight="15"/>
  <cols>
    <col min="1" max="16384" width="9.140625" style="20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Documentation</vt:lpstr>
      <vt:lpstr>TA-9A Figures</vt:lpstr>
      <vt:lpstr>Difference from All Gas Plan 6</vt:lpstr>
      <vt:lpstr>Plan 6</vt:lpstr>
      <vt:lpstr>Difference From All Gas Plan 4</vt:lpstr>
      <vt:lpstr>Plan 4</vt:lpstr>
      <vt:lpstr>Difference from All Gas Plan 5</vt:lpstr>
      <vt:lpstr>Plan 5</vt:lpstr>
      <vt:lpstr>Difference from All Gas Plan 14</vt:lpstr>
      <vt:lpstr>Plan 14</vt:lpstr>
      <vt:lpstr>All Gas</vt:lpstr>
      <vt:lpstr>CPV Four Plans</vt:lpstr>
      <vt:lpstr>CPV Four Plans 2</vt:lpstr>
      <vt:lpstr>Data for Graphs</vt:lpstr>
      <vt:lpstr>001 (Plan 14)</vt:lpstr>
      <vt:lpstr>003 (Plan 5)</vt:lpstr>
      <vt:lpstr>005 (Plan 6)</vt:lpstr>
      <vt:lpstr>007 (Plan 4)</vt:lpstr>
      <vt:lpstr>009 (Plan 1)</vt:lpstr>
      <vt:lpstr>'001 (Plan 14)'!Print_Area</vt:lpstr>
      <vt:lpstr>'003 (Plan 5)'!Print_Area</vt:lpstr>
      <vt:lpstr>'005 (Plan 6)'!Print_Area</vt:lpstr>
      <vt:lpstr>'007 (Plan 4)'!Print_Area</vt:lpstr>
      <vt:lpstr>'009 (Plan 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Kier</dc:creator>
  <cp:lastModifiedBy>Manitoba Hydro</cp:lastModifiedBy>
  <dcterms:created xsi:type="dcterms:W3CDTF">2013-10-25T15:19:31Z</dcterms:created>
  <dcterms:modified xsi:type="dcterms:W3CDTF">2014-02-06T14:14:18Z</dcterms:modified>
</cp:coreProperties>
</file>