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theme/themeOverride4.xml" ContentType="application/vnd.openxmlformats-officedocument.themeOverrid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Override1.xml" ContentType="application/vnd.openxmlformats-officedocument.themeOverride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30" yWindow="315" windowWidth="22590" windowHeight="7545" tabRatio="823"/>
  </bookViews>
  <sheets>
    <sheet name="Documentation" sheetId="22" r:id="rId1"/>
    <sheet name="TA-9A Figures" sheetId="27" r:id="rId2"/>
    <sheet name="1" sheetId="28" r:id="rId3"/>
    <sheet name="2" sheetId="37" r:id="rId4"/>
    <sheet name="3" sheetId="36" r:id="rId5"/>
    <sheet name="4" sheetId="34" r:id="rId6"/>
    <sheet name="5" sheetId="30" r:id="rId7"/>
    <sheet name="6" sheetId="32" r:id="rId8"/>
    <sheet name="7" sheetId="39" r:id="rId9"/>
    <sheet name="8" sheetId="40" r:id="rId10"/>
    <sheet name="9" sheetId="42" r:id="rId11"/>
    <sheet name="10" sheetId="38" r:id="rId12"/>
    <sheet name="11" sheetId="35" r:id="rId13"/>
    <sheet name="12" sheetId="31" r:id="rId14"/>
    <sheet name="13" sheetId="33" r:id="rId15"/>
    <sheet name="14" sheetId="41" r:id="rId16"/>
    <sheet name="15" sheetId="29" r:id="rId17"/>
    <sheet name="Summary Data and Calcs" sheetId="20" r:id="rId18"/>
    <sheet name="78 Years" sheetId="23" r:id="rId19"/>
    <sheet name="50 Years" sheetId="24" r:id="rId20"/>
    <sheet name="35 Years" sheetId="25" r:id="rId21"/>
    <sheet name="20 Years" sheetId="26" r:id="rId22"/>
  </sheets>
  <externalReferences>
    <externalReference r:id="rId23"/>
    <externalReference r:id="rId24"/>
  </externalReferences>
  <definedNames>
    <definedName name="Case_List">[1]Lists!$C$2:$C$16</definedName>
    <definedName name="Case_Num">'[1]Check Sheet'!$A$8:$A$23</definedName>
    <definedName name="Case_Ref">[1]Lists!$C$2:$D$16</definedName>
    <definedName name="_xlnm.Print_Area" localSheetId="2">'1'!$B$1:$P$91</definedName>
    <definedName name="_xlnm.Print_Area" localSheetId="11">'10'!$B$1:$P$91</definedName>
    <definedName name="_xlnm.Print_Area" localSheetId="12">'11'!$B$1:$P$91</definedName>
    <definedName name="_xlnm.Print_Area" localSheetId="13">'12'!$B$1:$P$91</definedName>
    <definedName name="_xlnm.Print_Area" localSheetId="14">'13'!$B$1:$P$91</definedName>
    <definedName name="_xlnm.Print_Area" localSheetId="15">'14'!$B$1:$P$91</definedName>
    <definedName name="_xlnm.Print_Area" localSheetId="16">'15'!$B$1:$P$91</definedName>
    <definedName name="_xlnm.Print_Area" localSheetId="3">'2'!$B$1:$P$91</definedName>
    <definedName name="_xlnm.Print_Area" localSheetId="4">'3'!$B$1:$P$91</definedName>
    <definedName name="_xlnm.Print_Area" localSheetId="5">'4'!$B$1:$P$91</definedName>
    <definedName name="_xlnm.Print_Area" localSheetId="6">'5'!$B$1:$P$91</definedName>
    <definedName name="_xlnm.Print_Area" localSheetId="7">'6'!$B$1:$P$91</definedName>
    <definedName name="_xlnm.Print_Area" localSheetId="8">'7'!$B$1:$P$91</definedName>
    <definedName name="_xlnm.Print_Area" localSheetId="9">'8'!$B$1:$P$91</definedName>
    <definedName name="_xlnm.Print_Area" localSheetId="10">'9'!$B$1:$P$91</definedName>
    <definedName name="PTree_RiskProfile_IncludeCumulativeChart" hidden="1">TRUE</definedName>
    <definedName name="PTree_RiskProfile_IncludeProbabilityChart" hidden="1">TRUE</definedName>
    <definedName name="PTree_RiskProfile_IncludeStatisticalSummary" hidden="1">TRUE</definedName>
    <definedName name="PTree_RiskProfile_Model" localSheetId="1" hidden="1">PTreeObjectReference(PTDecisionTree_2,[2]treeCalc_2!$A$1)</definedName>
    <definedName name="PTree_RiskProfile_Model" hidden="1">PTreeObjectReference(PTDecisionTree_2,[2]treeCalc_2!$A$1)</definedName>
    <definedName name="PTree_RiskProfile_PathsToAnalyze" hidden="1">1</definedName>
    <definedName name="PTree_RiskProfile_StartingNode" localSheetId="1" hidden="1">PTreeObjectReference(NULL,NULL)</definedName>
    <definedName name="PTree_RiskProfile_StartingNode" hidden="1">PTreeObjectReference(NULL,NULL)</definedName>
    <definedName name="PTree_SensitivityAnalysis_AnalysisType" hidden="1">0</definedName>
    <definedName name="PTree_SensitivityAnalysis_GraphsDisplayPercentageChange" hidden="1">FALSE</definedName>
    <definedName name="PTree_SensitivityAnalysis_IncludeSensitivityGraph" hidden="1">TRUE</definedName>
    <definedName name="PTree_SensitivityAnalysis_IncludeSpiderGraph" hidden="1">TRUE</definedName>
    <definedName name="PTree_SensitivityAnalysis_IncludeStrategyRegion" hidden="1">TRUE</definedName>
    <definedName name="PTree_SensitivityAnalysis_IncludeTornadoGraph" hidden="1">TRUE</definedName>
    <definedName name="PTree_SensitivityAnalysis_Inputs_1_AlternateCellLabel" hidden="1">""</definedName>
    <definedName name="PTree_SensitivityAnalysis_Inputs_1_BaseValueIsAutomatic" hidden="1">TRUE</definedName>
    <definedName name="PTree_SensitivityAnalysis_Inputs_1_MaintainProbabilityNormalization" hidden="1">FALSE</definedName>
    <definedName name="PTree_SensitivityAnalysis_Inputs_1_ManualBaseValue" hidden="1">0</definedName>
    <definedName name="PTree_SensitivityAnalysis_Inputs_1_Maximum" hidden="1">100</definedName>
    <definedName name="PTree_SensitivityAnalysis_Inputs_1_Minimum" hidden="1">-100</definedName>
    <definedName name="PTree_SensitivityAnalysis_Inputs_1_OneWayAnalysis" hidden="1">1</definedName>
    <definedName name="PTree_SensitivityAnalysis_Inputs_1_Steps" hidden="1">21</definedName>
    <definedName name="PTree_SensitivityAnalysis_Inputs_1_TwoWayAnalysis" hidden="1">0</definedName>
    <definedName name="PTree_SensitivityAnalysis_Inputs_1_VariationMethod" hidden="1">0</definedName>
    <definedName name="PTree_SensitivityAnalysis_Inputs_Count" hidden="1">1</definedName>
    <definedName name="PTree_SensitivityAnalysis_Output_AlternateCellLabel" hidden="1">""</definedName>
    <definedName name="PTree_SensitivityAnalysis_Output_Model" localSheetId="1" hidden="1">PTreeObjectReference(PTDecisionTree_2,[2]treeCalc_2!$A$1)</definedName>
    <definedName name="PTree_SensitivityAnalysis_Output_Model" hidden="1">PTreeObjectReference(PTDecisionTree_2,[2]treeCalc_2!$A$1)</definedName>
    <definedName name="PTree_SensitivityAnalysis_Output_OutputType" hidden="1">1</definedName>
    <definedName name="PTree_SensitivityAnalysis_Output_StartingNode" localSheetId="1" hidden="1">PTreeObjectReference(NULL,NULL)</definedName>
    <definedName name="PTree_SensitivityAnalysis_Output_StartingNode" hidden="1">PTreeObjectReference(NULL,NULL)</definedName>
    <definedName name="PTree_SensitivityAnalysis_UpdateDisplay" hidden="1">FALSE</definedName>
    <definedName name="Rate" localSheetId="1">#REF!</definedName>
    <definedName name="Rate">#REF!</definedName>
    <definedName name="Thermal_GOT_Cost">'[1]Thermal Costs'!$AN$8:$AP$11</definedName>
    <definedName name="Thermal_GS_Cost">'[1]Thermal Costs'!$B$8:$AM$12</definedName>
    <definedName name="Thermal_LGLA_Costs">'[1]Thermal O&amp;M'!$AS$5:$AU$8</definedName>
    <definedName name="treeList" hidden="1">"11111111111100000000000000000000000000000000000000000000000000000000000000000000000000000000000000000000000000000000000000000000000000000000000000000000000000000000000000000000000000000000000000000000"</definedName>
  </definedNames>
  <calcPr calcId="125725"/>
</workbook>
</file>

<file path=xl/calcChain.xml><?xml version="1.0" encoding="utf-8"?>
<calcChain xmlns="http://schemas.openxmlformats.org/spreadsheetml/2006/main">
  <c r="Q90" i="37"/>
  <c r="Q93" i="29"/>
  <c r="Q92"/>
  <c r="Q91"/>
  <c r="Q93" i="30"/>
  <c r="Q92"/>
  <c r="Q91"/>
  <c r="Q93" i="31"/>
  <c r="Q92"/>
  <c r="Q91"/>
  <c r="Q93" i="32"/>
  <c r="Q92"/>
  <c r="Q91"/>
  <c r="Q93" i="33"/>
  <c r="Q92"/>
  <c r="Q91"/>
  <c r="Q93" i="34"/>
  <c r="Q92"/>
  <c r="Q91"/>
  <c r="Q93" i="35"/>
  <c r="Q92"/>
  <c r="Q91"/>
  <c r="Q93" i="36"/>
  <c r="Q92"/>
  <c r="Q91"/>
  <c r="Q93" i="37"/>
  <c r="Q92"/>
  <c r="Q91"/>
  <c r="Q93" i="38"/>
  <c r="Q92"/>
  <c r="Q91"/>
  <c r="Q93" i="39"/>
  <c r="Q92"/>
  <c r="Q91"/>
  <c r="Q93" i="40"/>
  <c r="Q92"/>
  <c r="Q91"/>
  <c r="Q93" i="41"/>
  <c r="Q92"/>
  <c r="Q91"/>
  <c r="Q93" i="42"/>
  <c r="Q92"/>
  <c r="Q91"/>
  <c r="Q93" i="28"/>
  <c r="Q92"/>
  <c r="Q91"/>
  <c r="M93" i="29"/>
  <c r="M92"/>
  <c r="M91"/>
  <c r="M93" i="30"/>
  <c r="M92"/>
  <c r="M91"/>
  <c r="M93" i="31"/>
  <c r="M92"/>
  <c r="M91"/>
  <c r="M93" i="32"/>
  <c r="M92"/>
  <c r="M91"/>
  <c r="M93" i="33"/>
  <c r="M92"/>
  <c r="M91"/>
  <c r="M93" i="34"/>
  <c r="M92"/>
  <c r="M91"/>
  <c r="M93" i="35"/>
  <c r="M92"/>
  <c r="M91"/>
  <c r="M93" i="36"/>
  <c r="M92"/>
  <c r="M91"/>
  <c r="M93" i="37"/>
  <c r="M92"/>
  <c r="M91"/>
  <c r="M93" i="38"/>
  <c r="M92"/>
  <c r="M91"/>
  <c r="M93" i="39"/>
  <c r="M92"/>
  <c r="M91"/>
  <c r="M93" i="40"/>
  <c r="M92"/>
  <c r="M91"/>
  <c r="M93" i="41"/>
  <c r="M92"/>
  <c r="M91"/>
  <c r="M93" i="42"/>
  <c r="M92"/>
  <c r="M91"/>
  <c r="M93" i="28"/>
  <c r="M92"/>
  <c r="M91"/>
  <c r="J93" i="29"/>
  <c r="J93" i="30"/>
  <c r="J93" i="31"/>
  <c r="J93" i="32"/>
  <c r="J93" i="33"/>
  <c r="J93" i="34"/>
  <c r="J93" i="35"/>
  <c r="J93" i="36"/>
  <c r="J93" i="37"/>
  <c r="J93" i="38"/>
  <c r="J93" i="39"/>
  <c r="J93" i="40"/>
  <c r="J93" i="41"/>
  <c r="J93" i="42"/>
  <c r="J93" i="28"/>
  <c r="J92" i="29"/>
  <c r="J92" i="30"/>
  <c r="J92" i="31"/>
  <c r="J92" i="32"/>
  <c r="J92" i="33"/>
  <c r="J92" i="34"/>
  <c r="J92" i="35"/>
  <c r="J92" i="36"/>
  <c r="J92" i="37"/>
  <c r="J92" i="38"/>
  <c r="J92" i="39"/>
  <c r="J92" i="40"/>
  <c r="J92" i="41"/>
  <c r="J92" i="42"/>
  <c r="J92" i="28"/>
  <c r="J91" i="29"/>
  <c r="J91" i="30"/>
  <c r="J91" i="31"/>
  <c r="J91" i="32"/>
  <c r="J91" i="33"/>
  <c r="J91" i="34"/>
  <c r="J91" i="35"/>
  <c r="J91" i="36"/>
  <c r="J91" i="37"/>
  <c r="J91" i="38"/>
  <c r="J91" i="39"/>
  <c r="J91" i="40"/>
  <c r="J91" i="41"/>
  <c r="J91" i="42"/>
  <c r="J91" i="28"/>
  <c r="Q87" i="42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41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40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39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38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3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36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35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34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33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32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31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30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29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87" i="28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C24" i="20"/>
  <c r="B24"/>
  <c r="G23"/>
  <c r="C21"/>
  <c r="G21"/>
  <c r="L19"/>
  <c r="K19"/>
  <c r="E18"/>
  <c r="O18"/>
  <c r="D16"/>
  <c r="J16"/>
  <c r="F14"/>
  <c r="L14"/>
  <c r="H13"/>
  <c r="N13"/>
  <c r="E11"/>
  <c r="B11"/>
  <c r="J9"/>
  <c r="N9"/>
  <c r="L8"/>
  <c r="B8"/>
  <c r="L6"/>
  <c r="J24"/>
  <c r="G16"/>
  <c r="D14"/>
  <c r="C11"/>
  <c r="O9"/>
  <c r="J8"/>
  <c r="M23"/>
  <c r="D21"/>
  <c r="F18"/>
  <c r="B16"/>
  <c r="D13"/>
  <c r="K11"/>
  <c r="F9"/>
  <c r="H6"/>
  <c r="F24"/>
  <c r="H24"/>
  <c r="J23"/>
  <c r="L23"/>
  <c r="F21"/>
  <c r="P21"/>
  <c r="J19"/>
  <c r="B19"/>
  <c r="N18"/>
  <c r="C16"/>
  <c r="I16"/>
  <c r="E14"/>
  <c r="O14"/>
  <c r="K13"/>
  <c r="M13"/>
  <c r="H11"/>
  <c r="N11"/>
  <c r="D9"/>
  <c r="B9"/>
  <c r="P8"/>
  <c r="G6"/>
  <c r="P6"/>
  <c r="E24"/>
  <c r="L24"/>
  <c r="N23"/>
  <c r="P23"/>
  <c r="J21"/>
  <c r="B21"/>
  <c r="N19"/>
  <c r="M18"/>
  <c r="H18"/>
  <c r="M16"/>
  <c r="N14"/>
  <c r="O13"/>
  <c r="L11"/>
  <c r="H9"/>
  <c r="D8"/>
  <c r="K6"/>
  <c r="I24"/>
  <c r="O24"/>
  <c r="C23"/>
  <c r="B23"/>
  <c r="C19"/>
  <c r="H19"/>
  <c r="K18"/>
  <c r="P16"/>
  <c r="M14"/>
  <c r="C13"/>
  <c r="J13"/>
  <c r="F11"/>
  <c r="L9"/>
  <c r="O6"/>
  <c r="M24"/>
  <c r="D24"/>
  <c r="F23"/>
  <c r="H23"/>
  <c r="M21"/>
  <c r="L21"/>
  <c r="F19"/>
  <c r="P19"/>
  <c r="J18"/>
  <c r="B18"/>
  <c r="E16"/>
  <c r="C14"/>
  <c r="K14"/>
  <c r="G13"/>
  <c r="I13"/>
  <c r="D11"/>
  <c r="J11"/>
  <c r="G9"/>
  <c r="P9"/>
  <c r="K8"/>
  <c r="M8"/>
  <c r="I6"/>
  <c r="F6"/>
  <c r="C18"/>
  <c r="K16"/>
  <c r="P13"/>
  <c r="G11"/>
  <c r="C8"/>
  <c r="E6"/>
  <c r="I21"/>
  <c r="G19"/>
  <c r="O16"/>
  <c r="G14"/>
  <c r="O11"/>
  <c r="C9"/>
  <c r="I8"/>
  <c r="C6"/>
  <c r="G24"/>
  <c r="E23"/>
  <c r="K23"/>
  <c r="H21"/>
  <c r="K21"/>
  <c r="E19"/>
  <c r="O19"/>
  <c r="I18"/>
  <c r="D18"/>
  <c r="H16"/>
  <c r="N16"/>
  <c r="J14"/>
  <c r="P14"/>
  <c r="L13"/>
  <c r="B13"/>
  <c r="I11"/>
  <c r="K9"/>
  <c r="E9"/>
  <c r="O8"/>
  <c r="F8"/>
  <c r="J6"/>
  <c r="N6"/>
  <c r="K24"/>
  <c r="I23"/>
  <c r="O23"/>
  <c r="E21"/>
  <c r="O21"/>
  <c r="I19"/>
  <c r="D19"/>
  <c r="G18"/>
  <c r="L16"/>
  <c r="I14"/>
  <c r="B14"/>
  <c r="F13"/>
  <c r="M11"/>
  <c r="M9"/>
  <c r="E8"/>
  <c r="D6"/>
  <c r="N24"/>
  <c r="P24"/>
  <c r="D23"/>
  <c r="N21"/>
  <c r="M19"/>
  <c r="L18"/>
  <c r="P18"/>
  <c r="F16"/>
  <c r="H14"/>
  <c r="E13"/>
  <c r="P11"/>
  <c r="I9"/>
  <c r="G8"/>
  <c r="N8"/>
  <c r="M6"/>
  <c r="H8"/>
  <c r="Q90" i="29" l="1"/>
  <c r="Q90" i="30"/>
  <c r="Q90" i="31"/>
  <c r="Q90" i="33"/>
  <c r="Q90" i="34"/>
  <c r="Q90" i="35"/>
  <c r="Q90" i="38"/>
  <c r="Q90" i="39"/>
  <c r="Q90" i="41"/>
  <c r="Q90" i="42"/>
  <c r="Q90" i="28"/>
  <c r="Q90" i="32"/>
  <c r="Q90" i="36"/>
  <c r="Q90" i="40"/>
  <c r="B6" i="20"/>
  <c r="D5" l="1"/>
  <c r="E5" s="1"/>
  <c r="F5" s="1"/>
  <c r="G5" s="1"/>
  <c r="H5" s="1"/>
  <c r="I5" s="1"/>
  <c r="J5" s="1"/>
  <c r="K5" s="1"/>
  <c r="L5" s="1"/>
  <c r="M5" s="1"/>
  <c r="N5" s="1"/>
  <c r="O5" s="1"/>
  <c r="P5" s="1"/>
  <c r="C46" l="1"/>
  <c r="D46"/>
  <c r="E46"/>
  <c r="F46"/>
  <c r="G46"/>
  <c r="H46"/>
  <c r="I46"/>
  <c r="J46"/>
  <c r="K46"/>
  <c r="L46"/>
  <c r="M46"/>
  <c r="N46"/>
  <c r="O46"/>
  <c r="P46"/>
  <c r="B46"/>
  <c r="C41"/>
  <c r="D41"/>
  <c r="E41"/>
  <c r="F41"/>
  <c r="G41"/>
  <c r="H41"/>
  <c r="I41"/>
  <c r="J41"/>
  <c r="K41"/>
  <c r="L41"/>
  <c r="M41"/>
  <c r="N41"/>
  <c r="O41"/>
  <c r="P41"/>
  <c r="B41"/>
  <c r="C36"/>
  <c r="D36"/>
  <c r="E36"/>
  <c r="F36"/>
  <c r="G36"/>
  <c r="H36"/>
  <c r="I36"/>
  <c r="J36"/>
  <c r="K36"/>
  <c r="L36"/>
  <c r="M36"/>
  <c r="N36"/>
  <c r="O36"/>
  <c r="P36"/>
  <c r="B36"/>
  <c r="C31"/>
  <c r="D31"/>
  <c r="E31"/>
  <c r="F31"/>
  <c r="G31"/>
  <c r="H31"/>
  <c r="I31"/>
  <c r="J31"/>
  <c r="K31"/>
  <c r="L31"/>
  <c r="M31"/>
  <c r="N31"/>
  <c r="O31"/>
  <c r="P31"/>
  <c r="B31"/>
  <c r="N17" l="1"/>
  <c r="N42" s="1"/>
  <c r="M17"/>
  <c r="M42" s="1"/>
  <c r="J17"/>
  <c r="J42" s="1"/>
  <c r="I17"/>
  <c r="I42" s="1"/>
  <c r="F17"/>
  <c r="F42" s="1"/>
  <c r="E17"/>
  <c r="E42" s="1"/>
  <c r="B17"/>
  <c r="B42" s="1"/>
  <c r="M22"/>
  <c r="I22"/>
  <c r="E22"/>
  <c r="D22"/>
  <c r="C22"/>
  <c r="F22"/>
  <c r="G22"/>
  <c r="J22"/>
  <c r="K22"/>
  <c r="N22"/>
  <c r="O22"/>
  <c r="C17"/>
  <c r="C42" s="1"/>
  <c r="D17"/>
  <c r="D42" s="1"/>
  <c r="G17"/>
  <c r="G42" s="1"/>
  <c r="H17"/>
  <c r="H42" s="1"/>
  <c r="K17"/>
  <c r="K42" s="1"/>
  <c r="L17"/>
  <c r="L42" s="1"/>
  <c r="O17"/>
  <c r="O42" s="1"/>
  <c r="P17"/>
  <c r="P42" s="1"/>
  <c r="D12"/>
  <c r="E12"/>
  <c r="F12"/>
  <c r="G12"/>
  <c r="H12"/>
  <c r="I12"/>
  <c r="J12"/>
  <c r="K12"/>
  <c r="L12"/>
  <c r="M12"/>
  <c r="N12"/>
  <c r="O12"/>
  <c r="P12"/>
  <c r="C12"/>
  <c r="B12"/>
  <c r="D7"/>
  <c r="E7"/>
  <c r="F7"/>
  <c r="G7"/>
  <c r="H7"/>
  <c r="I7"/>
  <c r="J7"/>
  <c r="K7"/>
  <c r="L7"/>
  <c r="M7"/>
  <c r="N7"/>
  <c r="O7"/>
  <c r="P7"/>
  <c r="C7"/>
  <c r="B7"/>
  <c r="B22" l="1"/>
  <c r="P22"/>
  <c r="L22"/>
  <c r="H22"/>
  <c r="K25" l="1"/>
  <c r="N25"/>
  <c r="J25"/>
  <c r="F25"/>
  <c r="M25"/>
  <c r="I25"/>
  <c r="E25"/>
  <c r="P25"/>
  <c r="L25"/>
  <c r="H25"/>
  <c r="O25"/>
  <c r="K20"/>
  <c r="N20"/>
  <c r="J20"/>
  <c r="F20"/>
  <c r="M20"/>
  <c r="I20"/>
  <c r="E20"/>
  <c r="P20"/>
  <c r="L20"/>
  <c r="H20"/>
  <c r="O20"/>
  <c r="N15"/>
  <c r="J15"/>
  <c r="F15"/>
  <c r="M15"/>
  <c r="I15"/>
  <c r="E15"/>
  <c r="P15"/>
  <c r="L15"/>
  <c r="H15"/>
  <c r="O15"/>
  <c r="K15"/>
  <c r="M10" l="1"/>
  <c r="N10"/>
  <c r="O10"/>
  <c r="P10"/>
  <c r="E10"/>
  <c r="F10"/>
  <c r="H10"/>
  <c r="I10"/>
  <c r="J10"/>
  <c r="K10"/>
  <c r="L10"/>
  <c r="G10"/>
  <c r="G20"/>
  <c r="G15"/>
  <c r="G25"/>
  <c r="C25"/>
  <c r="C10"/>
  <c r="C15"/>
  <c r="C20"/>
  <c r="B10"/>
  <c r="B25"/>
  <c r="B15"/>
  <c r="B20"/>
  <c r="D15"/>
  <c r="D10"/>
  <c r="D25"/>
  <c r="D20"/>
</calcChain>
</file>

<file path=xl/sharedStrings.xml><?xml version="1.0" encoding="utf-8"?>
<sst xmlns="http://schemas.openxmlformats.org/spreadsheetml/2006/main" count="851" uniqueCount="130">
  <si>
    <t>All Gas</t>
  </si>
  <si>
    <t>Reference</t>
  </si>
  <si>
    <t>Total</t>
  </si>
  <si>
    <t>FYB</t>
  </si>
  <si>
    <t>Salvage Value</t>
  </si>
  <si>
    <t>K22/Gas</t>
  </si>
  <si>
    <t>Wind/Gas</t>
  </si>
  <si>
    <t>K19/Gas24/250MW</t>
  </si>
  <si>
    <t>K19/Gas25/750MW (WPS Sale &amp; INV)</t>
  </si>
  <si>
    <t>K19/Gas31/750MW</t>
  </si>
  <si>
    <t>SCGT/C26</t>
  </si>
  <si>
    <t>CCGT/C26</t>
  </si>
  <si>
    <t>Wind/C26</t>
  </si>
  <si>
    <t>K22/C29</t>
  </si>
  <si>
    <t>K19/C31/250MW</t>
  </si>
  <si>
    <t>K19/C31/750MW</t>
  </si>
  <si>
    <t>K19/C25/250MW</t>
  </si>
  <si>
    <t>K19/C25/750MW (WPS Sale &amp;Inv)</t>
  </si>
  <si>
    <t>K19/C25/750MW</t>
  </si>
  <si>
    <t/>
  </si>
  <si>
    <t>!</t>
  </si>
  <si>
    <t>78 Year NPV</t>
  </si>
  <si>
    <t>50 Year NPV</t>
  </si>
  <si>
    <t>35 Year NPV</t>
  </si>
  <si>
    <t>20 Year NPV</t>
  </si>
  <si>
    <t>WR+CT</t>
  </si>
  <si>
    <t>WR</t>
  </si>
  <si>
    <t>CT</t>
  </si>
  <si>
    <t>Discount Rate</t>
  </si>
  <si>
    <t>K19/Gas25/750MW (WPS)</t>
  </si>
  <si>
    <t>K19/C25/750 (WPS)</t>
  </si>
  <si>
    <t>Benefits</t>
  </si>
  <si>
    <t>Water Rental + Capital Tax= Water Rental (plan) + Capital Tax (plan) - Water Rental (all gas)</t>
  </si>
  <si>
    <t>Benefits to MH: NPV (plan) - NPV (all gas)</t>
  </si>
  <si>
    <t>Notes</t>
  </si>
  <si>
    <t>Benefits to MH</t>
  </si>
  <si>
    <t xml:space="preserve">78 Years </t>
  </si>
  <si>
    <t xml:space="preserve">50 Years </t>
  </si>
  <si>
    <t>Water Rental and Capital Tax</t>
  </si>
  <si>
    <t>1 All Gas</t>
  </si>
  <si>
    <t>2 K22/Gas</t>
  </si>
  <si>
    <t>3 Wind/Gas</t>
  </si>
  <si>
    <t>4 K19/Gas24/250MW</t>
  </si>
  <si>
    <t>5 K19/Gas25/750MW (WPS)</t>
  </si>
  <si>
    <t>6 K19/Gas31/750MW</t>
  </si>
  <si>
    <t>7 SCGT/C26</t>
  </si>
  <si>
    <t>8 CCGT/C26</t>
  </si>
  <si>
    <t>9 Wind/C26</t>
  </si>
  <si>
    <t>10 K22/C29</t>
  </si>
  <si>
    <t>11 K19/C31/250MW</t>
  </si>
  <si>
    <t>12 K19/C31/750MW</t>
  </si>
  <si>
    <t>13 K19/C25/250MW</t>
  </si>
  <si>
    <t>14 K19/C25/750 (WPS)</t>
  </si>
  <si>
    <t>15 K19/C25/750MW</t>
  </si>
  <si>
    <t>20 Years</t>
  </si>
  <si>
    <t xml:space="preserve">35 Years </t>
  </si>
  <si>
    <t>Development Plan CPVs Compared to All Gas- Including Potential Cash Transfers to the Province (78 Years)</t>
  </si>
  <si>
    <t>Development Plan CPVs Compared to All Gas Including Potential Cash Transfers to the Province (50 Years)</t>
  </si>
  <si>
    <t>Development Plan CPVs Compared to All Gas - Including Potential Cash Transfers to the Province (35 Years)</t>
  </si>
  <si>
    <t>Development Plan CPVs Compared to All Gas- Including Potential Cash Transfers to the Province (20 Years)</t>
  </si>
  <si>
    <t>Figure Location and Description</t>
  </si>
  <si>
    <t>Figure Number</t>
  </si>
  <si>
    <t>Section</t>
  </si>
  <si>
    <t xml:space="preserve">Page in Document </t>
  </si>
  <si>
    <t>Figure Title</t>
  </si>
  <si>
    <t>Worksheet location</t>
  </si>
  <si>
    <t>78 Years</t>
  </si>
  <si>
    <t>50 Years</t>
  </si>
  <si>
    <t>35 Years</t>
  </si>
  <si>
    <t>9-76</t>
  </si>
  <si>
    <t>9-77</t>
  </si>
  <si>
    <t>9-78</t>
  </si>
  <si>
    <t>9-79</t>
  </si>
  <si>
    <t>V.D</t>
  </si>
  <si>
    <t>9A-134</t>
  </si>
  <si>
    <t>Resource Plan Economic Benefits after 78 year to the Province of Manitoba LCA Perspective – Millions of 2014 Present Value Dollars</t>
  </si>
  <si>
    <t>Resource Plan Economic Benefits after 50 year to the Province of Manitoba LCA Perspective – Millions of 2014 Present Value Dollars</t>
  </si>
  <si>
    <t>9A-136</t>
  </si>
  <si>
    <t>Resource Plan Economic Benefits after 35 year to the Province of Manitoba LCA Perspective – Millions of 2014 Present Value Dollars</t>
  </si>
  <si>
    <t>9A-137</t>
  </si>
  <si>
    <t>Resource Plan Economic Benefits after 20 year to the Province of Manitoba LCA Perspective – Millions of 2014 Present Value Dollars</t>
  </si>
  <si>
    <t>9A-138</t>
  </si>
  <si>
    <t>TABLE 009</t>
  </si>
  <si>
    <t>Energy Price</t>
  </si>
  <si>
    <t>ECONOMIC SUMMARY</t>
  </si>
  <si>
    <t xml:space="preserve">NFAT 2012  </t>
  </si>
  <si>
    <t>Capital Cost</t>
  </si>
  <si>
    <r>
      <t xml:space="preserve"> Capital and Related Costs </t>
    </r>
    <r>
      <rPr>
        <b/>
        <sz val="8"/>
        <rFont val="Arial"/>
        <family val="2"/>
      </rPr>
      <t>(Millions of 2014$)</t>
    </r>
  </si>
  <si>
    <r>
      <t xml:space="preserve"> Net Average Flow Related Revenue </t>
    </r>
    <r>
      <rPr>
        <b/>
        <sz val="8"/>
        <rFont val="Arial"/>
        <family val="2"/>
      </rPr>
      <t>(Millions of 2014$)</t>
    </r>
  </si>
  <si>
    <t xml:space="preserve">Conawapa </t>
  </si>
  <si>
    <t>Keeyask</t>
  </si>
  <si>
    <t>Thermal</t>
  </si>
  <si>
    <t>Wind</t>
  </si>
  <si>
    <t>Transmission</t>
  </si>
  <si>
    <t xml:space="preserve">Total </t>
  </si>
  <si>
    <t>Capital</t>
  </si>
  <si>
    <t>Fixed</t>
  </si>
  <si>
    <t xml:space="preserve">Gross </t>
  </si>
  <si>
    <t xml:space="preserve">Water </t>
  </si>
  <si>
    <t>Power</t>
  </si>
  <si>
    <t>Net</t>
  </si>
  <si>
    <t>Net Cash Flow</t>
  </si>
  <si>
    <t>GS</t>
  </si>
  <si>
    <t>GOT</t>
  </si>
  <si>
    <t>US T/L</t>
  </si>
  <si>
    <t>Taxes</t>
  </si>
  <si>
    <t>O&amp;M</t>
  </si>
  <si>
    <t>Revenue</t>
  </si>
  <si>
    <t>Rental</t>
  </si>
  <si>
    <t>Burn</t>
  </si>
  <si>
    <t>Purchases</t>
  </si>
  <si>
    <t>PV @ 5.05%</t>
  </si>
  <si>
    <t>Net Present Value</t>
  </si>
  <si>
    <t>TABLE 002</t>
  </si>
  <si>
    <t>TABLE 003</t>
  </si>
  <si>
    <t>TABLE 004</t>
  </si>
  <si>
    <t>TABLE 005</t>
  </si>
  <si>
    <t>TABLE 006</t>
  </si>
  <si>
    <t>TABLE 007</t>
  </si>
  <si>
    <t>TABLE 008</t>
  </si>
  <si>
    <t>TABLE 010</t>
  </si>
  <si>
    <t>TABLE 011</t>
  </si>
  <si>
    <t>TABLE 012</t>
  </si>
  <si>
    <t>TABLE 013</t>
  </si>
  <si>
    <t>TABLE 014</t>
  </si>
  <si>
    <t>TABLE 001</t>
  </si>
  <si>
    <t>TABLE 015</t>
  </si>
  <si>
    <t>50 years</t>
  </si>
  <si>
    <t>35 years</t>
  </si>
  <si>
    <t>20 years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</si>
</sst>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3" borderId="18" applyNumberFormat="0" applyAlignment="0" applyProtection="0"/>
    <xf numFmtId="0" fontId="3" fillId="0" borderId="0"/>
    <xf numFmtId="0" fontId="1" fillId="0" borderId="0"/>
    <xf numFmtId="0" fontId="1" fillId="0" borderId="0"/>
    <xf numFmtId="0" fontId="8" fillId="4" borderId="19" applyNumberFormat="0" applyAlignment="0" applyProtection="0"/>
    <xf numFmtId="9" fontId="3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10" fontId="0" fillId="0" borderId="0" xfId="1" applyNumberFormat="1" applyFont="1"/>
    <xf numFmtId="0" fontId="0" fillId="0" borderId="17" xfId="0" applyBorder="1"/>
    <xf numFmtId="0" fontId="0" fillId="0" borderId="15" xfId="0" applyBorder="1"/>
    <xf numFmtId="0" fontId="0" fillId="0" borderId="6" xfId="0" applyBorder="1"/>
    <xf numFmtId="0" fontId="0" fillId="0" borderId="16" xfId="0" applyBorder="1"/>
    <xf numFmtId="0" fontId="0" fillId="0" borderId="0" xfId="0" applyBorder="1"/>
    <xf numFmtId="0" fontId="0" fillId="0" borderId="5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6" fillId="0" borderId="17" xfId="0" applyFont="1" applyBorder="1"/>
    <xf numFmtId="1" fontId="0" fillId="0" borderId="0" xfId="0" applyNumberFormat="1" applyBorder="1"/>
    <xf numFmtId="1" fontId="0" fillId="0" borderId="5" xfId="0" applyNumberFormat="1" applyBorder="1"/>
    <xf numFmtId="1" fontId="0" fillId="0" borderId="9" xfId="0" applyNumberFormat="1" applyBorder="1"/>
    <xf numFmtId="1" fontId="0" fillId="0" borderId="13" xfId="0" applyNumberFormat="1" applyBorder="1"/>
    <xf numFmtId="1" fontId="0" fillId="0" borderId="0" xfId="0" applyNumberFormat="1"/>
    <xf numFmtId="1" fontId="0" fillId="0" borderId="15" xfId="0" applyNumberFormat="1" applyBorder="1"/>
    <xf numFmtId="1" fontId="0" fillId="0" borderId="16" xfId="0" applyNumberFormat="1" applyBorder="1"/>
    <xf numFmtId="1" fontId="0" fillId="0" borderId="12" xfId="0" applyNumberFormat="1" applyBorder="1"/>
    <xf numFmtId="0" fontId="0" fillId="0" borderId="0" xfId="0" quotePrefix="1" applyFill="1"/>
    <xf numFmtId="1" fontId="0" fillId="0" borderId="8" xfId="0" applyNumberFormat="1" applyBorder="1"/>
    <xf numFmtId="1" fontId="0" fillId="0" borderId="14" xfId="0" applyNumberFormat="1" applyBorder="1"/>
    <xf numFmtId="1" fontId="0" fillId="0" borderId="7" xfId="0" applyNumberFormat="1" applyBorder="1"/>
    <xf numFmtId="0" fontId="6" fillId="0" borderId="7" xfId="0" applyFont="1" applyBorder="1"/>
    <xf numFmtId="0" fontId="0" fillId="0" borderId="8" xfId="0" applyBorder="1"/>
    <xf numFmtId="0" fontId="0" fillId="0" borderId="14" xfId="0" applyBorder="1"/>
    <xf numFmtId="0" fontId="0" fillId="0" borderId="8" xfId="0" applyFill="1" applyBorder="1"/>
    <xf numFmtId="0" fontId="0" fillId="0" borderId="14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6" fillId="2" borderId="3" xfId="0" applyFont="1" applyFill="1" applyBorder="1"/>
    <xf numFmtId="1" fontId="6" fillId="2" borderId="4" xfId="0" applyNumberFormat="1" applyFont="1" applyFill="1" applyBorder="1"/>
    <xf numFmtId="1" fontId="6" fillId="2" borderId="1" xfId="0" applyNumberFormat="1" applyFont="1" applyFill="1" applyBorder="1"/>
    <xf numFmtId="1" fontId="6" fillId="2" borderId="2" xfId="0" applyNumberFormat="1" applyFont="1" applyFill="1" applyBorder="1"/>
    <xf numFmtId="1" fontId="6" fillId="2" borderId="3" xfId="0" applyNumberFormat="1" applyFont="1" applyFill="1" applyBorder="1"/>
    <xf numFmtId="0" fontId="6" fillId="5" borderId="1" xfId="0" applyFont="1" applyFill="1" applyBorder="1" applyAlignment="1">
      <alignment horizontal="center"/>
    </xf>
    <xf numFmtId="2" fontId="0" fillId="0" borderId="1" xfId="0" quotePrefix="1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quotePrefix="1" applyBorder="1"/>
    <xf numFmtId="2" fontId="9" fillId="0" borderId="0" xfId="0" applyNumberFormat="1" applyFont="1" applyAlignment="1"/>
    <xf numFmtId="0" fontId="10" fillId="0" borderId="0" xfId="0" applyFont="1" applyAlignment="1">
      <alignment horizontal="left"/>
    </xf>
    <xf numFmtId="0" fontId="6" fillId="0" borderId="0" xfId="0" applyFont="1"/>
    <xf numFmtId="2" fontId="10" fillId="0" borderId="0" xfId="0" applyNumberFormat="1" applyFont="1" applyAlignment="1">
      <alignment horizontal="left"/>
    </xf>
    <xf numFmtId="0" fontId="2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left"/>
    </xf>
    <xf numFmtId="0" fontId="4" fillId="0" borderId="20" xfId="0" applyFont="1" applyFill="1" applyBorder="1" applyAlignment="1">
      <alignment horizontal="left" vertical="center"/>
    </xf>
    <xf numFmtId="0" fontId="0" fillId="0" borderId="21" xfId="0" applyBorder="1"/>
    <xf numFmtId="2" fontId="2" fillId="0" borderId="22" xfId="0" applyNumberFormat="1" applyFont="1" applyBorder="1" applyAlignment="1">
      <alignment horizontal="center"/>
    </xf>
    <xf numFmtId="0" fontId="4" fillId="0" borderId="20" xfId="0" applyFont="1" applyFill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3" xfId="0" applyFont="1" applyFill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0" xfId="0" applyNumberFormat="1"/>
    <xf numFmtId="0" fontId="2" fillId="0" borderId="33" xfId="0" applyFont="1" applyFill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0" fillId="0" borderId="41" xfId="0" applyNumberFormat="1" applyBorder="1"/>
    <xf numFmtId="0" fontId="0" fillId="6" borderId="41" xfId="0" applyFill="1" applyBorder="1"/>
    <xf numFmtId="0" fontId="6" fillId="0" borderId="0" xfId="0" applyFont="1" applyAlignment="1">
      <alignment wrapText="1"/>
    </xf>
    <xf numFmtId="2" fontId="2" fillId="6" borderId="21" xfId="0" applyNumberFormat="1" applyFont="1" applyFill="1" applyBorder="1" applyAlignment="1">
      <alignment horizontal="center"/>
    </xf>
    <xf numFmtId="0" fontId="6" fillId="0" borderId="30" xfId="0" applyFont="1" applyBorder="1"/>
    <xf numFmtId="1" fontId="0" fillId="0" borderId="31" xfId="0" applyNumberFormat="1" applyBorder="1"/>
    <xf numFmtId="0" fontId="0" fillId="0" borderId="31" xfId="0" applyBorder="1"/>
    <xf numFmtId="1" fontId="0" fillId="0" borderId="32" xfId="0" applyNumberFormat="1" applyBorder="1"/>
    <xf numFmtId="0" fontId="6" fillId="0" borderId="34" xfId="0" applyFont="1" applyBorder="1"/>
    <xf numFmtId="1" fontId="0" fillId="0" borderId="25" xfId="0" applyNumberFormat="1" applyBorder="1"/>
    <xf numFmtId="0" fontId="6" fillId="0" borderId="42" xfId="0" applyFont="1" applyBorder="1"/>
    <xf numFmtId="1" fontId="0" fillId="0" borderId="10" xfId="0" applyNumberFormat="1" applyBorder="1"/>
    <xf numFmtId="0" fontId="0" fillId="0" borderId="10" xfId="0" applyBorder="1"/>
    <xf numFmtId="1" fontId="0" fillId="0" borderId="29" xfId="0" applyNumberFormat="1" applyBorder="1"/>
    <xf numFmtId="0" fontId="12" fillId="0" borderId="30" xfId="0" applyFont="1" applyBorder="1"/>
    <xf numFmtId="0" fontId="12" fillId="0" borderId="34" xfId="0" applyFont="1" applyBorder="1"/>
    <xf numFmtId="0" fontId="12" fillId="0" borderId="42" xfId="0" applyFont="1" applyBorder="1"/>
    <xf numFmtId="1" fontId="0" fillId="0" borderId="23" xfId="0" applyNumberFormat="1" applyBorder="1"/>
    <xf numFmtId="0" fontId="6" fillId="5" borderId="17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2">
    <cellStyle name="Comma 2" xfId="4"/>
    <cellStyle name="Comma 3" xfId="5"/>
    <cellStyle name="Input 2" xfId="6"/>
    <cellStyle name="Normal" xfId="0" builtinId="0"/>
    <cellStyle name="Normal 2" xfId="7"/>
    <cellStyle name="Normal 3" xfId="8"/>
    <cellStyle name="Normal 4" xfId="9"/>
    <cellStyle name="Normal 8" xfId="2"/>
    <cellStyle name="Normal 9" xfId="3"/>
    <cellStyle name="Output 2" xfId="10"/>
    <cellStyle name="Percent" xfId="1" builtinId="5"/>
    <cellStyle name="Percent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918856486753256"/>
          <c:y val="2.6839604690669278E-2"/>
          <c:w val="0.70892761714949981"/>
          <c:h val="0.83072380526425238"/>
        </c:manualLayout>
      </c:layout>
      <c:barChart>
        <c:barDir val="bar"/>
        <c:grouping val="clustered"/>
        <c:ser>
          <c:idx val="0"/>
          <c:order val="0"/>
          <c:tx>
            <c:strRef>
              <c:f>'Summary Data and Calcs'!$A$29</c:f>
              <c:strCache>
                <c:ptCount val="1"/>
                <c:pt idx="0">
                  <c:v>Benefits to MH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strRef>
              <c:f>'Summary Data and Calcs'!$B$28:$P$28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'Summary Data and Calcs'!$B$29:$P$29</c:f>
              <c:numCache>
                <c:formatCode>0</c:formatCode>
                <c:ptCount val="15"/>
                <c:pt idx="0">
                  <c:v>0</c:v>
                </c:pt>
                <c:pt idx="1">
                  <c:v>887.02225024559539</c:v>
                </c:pt>
                <c:pt idx="2">
                  <c:v>-775.26316014475833</c:v>
                </c:pt>
                <c:pt idx="3">
                  <c:v>1346.4896130603902</c:v>
                </c:pt>
                <c:pt idx="4">
                  <c:v>1096.5847110209752</c:v>
                </c:pt>
                <c:pt idx="5">
                  <c:v>1090.8433029777598</c:v>
                </c:pt>
                <c:pt idx="6">
                  <c:v>738.25404614254921</c:v>
                </c:pt>
                <c:pt idx="7">
                  <c:v>783.61637265562695</c:v>
                </c:pt>
                <c:pt idx="8">
                  <c:v>530.8525597666453</c:v>
                </c:pt>
                <c:pt idx="9">
                  <c:v>805.91952252982992</c:v>
                </c:pt>
                <c:pt idx="10">
                  <c:v>1215.1073489307732</c:v>
                </c:pt>
                <c:pt idx="11">
                  <c:v>1360.1075683894992</c:v>
                </c:pt>
                <c:pt idx="12">
                  <c:v>1294.5301896398146</c:v>
                </c:pt>
                <c:pt idx="13">
                  <c:v>1696.0133525311558</c:v>
                </c:pt>
                <c:pt idx="14">
                  <c:v>1426.6184377407681</c:v>
                </c:pt>
              </c:numCache>
            </c:numRef>
          </c:val>
        </c:ser>
        <c:ser>
          <c:idx val="1"/>
          <c:order val="1"/>
          <c:tx>
            <c:strRef>
              <c:f>'Summary Data and Calcs'!$A$30</c:f>
              <c:strCache>
                <c:ptCount val="1"/>
                <c:pt idx="0">
                  <c:v>Water Rental and Capital Tax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strRef>
              <c:f>'Summary Data and Calcs'!$B$28:$P$28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'Summary Data and Calcs'!$B$30:$P$30</c:f>
              <c:numCache>
                <c:formatCode>0</c:formatCode>
                <c:ptCount val="15"/>
                <c:pt idx="0">
                  <c:v>130.9220112225828</c:v>
                </c:pt>
                <c:pt idx="1">
                  <c:v>485.94953574504234</c:v>
                </c:pt>
                <c:pt idx="2">
                  <c:v>311.71612059146764</c:v>
                </c:pt>
                <c:pt idx="3">
                  <c:v>559.12779359395972</c:v>
                </c:pt>
                <c:pt idx="4">
                  <c:v>565.87997305637964</c:v>
                </c:pt>
                <c:pt idx="5">
                  <c:v>575.80832688900318</c:v>
                </c:pt>
                <c:pt idx="6">
                  <c:v>593.42684028262602</c:v>
                </c:pt>
                <c:pt idx="7">
                  <c:v>615.81524428813782</c:v>
                </c:pt>
                <c:pt idx="8">
                  <c:v>668.13155351528576</c:v>
                </c:pt>
                <c:pt idx="9">
                  <c:v>893.44670162865441</c:v>
                </c:pt>
                <c:pt idx="10">
                  <c:v>933.21898208975153</c:v>
                </c:pt>
                <c:pt idx="11">
                  <c:v>961.27146420587815</c:v>
                </c:pt>
                <c:pt idx="12">
                  <c:v>1060.5131404658382</c:v>
                </c:pt>
                <c:pt idx="13">
                  <c:v>1093.9336976346799</c:v>
                </c:pt>
                <c:pt idx="14">
                  <c:v>1108.1094866001858</c:v>
                </c:pt>
              </c:numCache>
            </c:numRef>
          </c:val>
        </c:ser>
        <c:ser>
          <c:idx val="2"/>
          <c:order val="2"/>
          <c:tx>
            <c:v>Total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numFmt formatCode="&quot;$&quot;#,##0" sourceLinked="0"/>
            <c:showVal val="1"/>
          </c:dLbls>
          <c:val>
            <c:numRef>
              <c:f>'Summary Data and Calcs'!$B$31:$P$31</c:f>
              <c:numCache>
                <c:formatCode>0</c:formatCode>
                <c:ptCount val="15"/>
                <c:pt idx="0">
                  <c:v>130.9220112225828</c:v>
                </c:pt>
                <c:pt idx="1">
                  <c:v>1372.9717859906377</c:v>
                </c:pt>
                <c:pt idx="2">
                  <c:v>-463.54703955329069</c:v>
                </c:pt>
                <c:pt idx="3">
                  <c:v>1905.6174066543499</c:v>
                </c:pt>
                <c:pt idx="4">
                  <c:v>1662.4646840773548</c:v>
                </c:pt>
                <c:pt idx="5">
                  <c:v>1666.651629866763</c:v>
                </c:pt>
                <c:pt idx="6">
                  <c:v>1331.6808864251752</c:v>
                </c:pt>
                <c:pt idx="7">
                  <c:v>1399.4316169437648</c:v>
                </c:pt>
                <c:pt idx="8">
                  <c:v>1198.9841132819311</c:v>
                </c:pt>
                <c:pt idx="9">
                  <c:v>1699.3662241584843</c:v>
                </c:pt>
                <c:pt idx="10">
                  <c:v>2148.3263310205248</c:v>
                </c:pt>
                <c:pt idx="11">
                  <c:v>2321.3790325953773</c:v>
                </c:pt>
                <c:pt idx="12">
                  <c:v>2355.0433301056528</c:v>
                </c:pt>
                <c:pt idx="13">
                  <c:v>2789.9470501658357</c:v>
                </c:pt>
                <c:pt idx="14">
                  <c:v>2534.7279243409539</c:v>
                </c:pt>
              </c:numCache>
            </c:numRef>
          </c:val>
        </c:ser>
        <c:dLbls/>
        <c:gapWidth val="250"/>
        <c:overlap val="40"/>
        <c:axId val="143846016"/>
        <c:axId val="143921536"/>
      </c:barChart>
      <c:catAx>
        <c:axId val="143846016"/>
        <c:scaling>
          <c:orientation val="minMax"/>
        </c:scaling>
        <c:axPos val="l"/>
        <c:tickLblPos val="low"/>
        <c:crossAx val="143921536"/>
        <c:crosses val="autoZero"/>
        <c:auto val="1"/>
        <c:lblAlgn val="ctr"/>
        <c:lblOffset val="100"/>
      </c:catAx>
      <c:valAx>
        <c:axId val="143921536"/>
        <c:scaling>
          <c:orientation val="minMax"/>
          <c:max val="3000"/>
          <c:min val="-200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Millions of 2014 Present Value Dollars</a:t>
                </a:r>
              </a:p>
            </c:rich>
          </c:tx>
        </c:title>
        <c:numFmt formatCode="&quot;$&quot;#,##0" sourceLinked="0"/>
        <c:tickLblPos val="nextTo"/>
        <c:crossAx val="143846016"/>
        <c:crosses val="autoZero"/>
        <c:crossBetween val="between"/>
        <c:majorUnit val="1000"/>
      </c:valAx>
    </c:plotArea>
    <c:legend>
      <c:legendPos val="b"/>
    </c:legend>
    <c:plotVisOnly val="1"/>
    <c:dispBlanksAs val="gap"/>
  </c:chart>
  <c:txPr>
    <a:bodyPr/>
    <a:lstStyle/>
    <a:p>
      <a:pPr>
        <a:defRPr sz="120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878569219668081"/>
          <c:y val="1.6708341373933722E-2"/>
          <c:w val="0.67018537261228905"/>
          <c:h val="0.85216082543937888"/>
        </c:manualLayout>
      </c:layout>
      <c:barChart>
        <c:barDir val="bar"/>
        <c:grouping val="clustered"/>
        <c:ser>
          <c:idx val="0"/>
          <c:order val="0"/>
          <c:tx>
            <c:strRef>
              <c:f>'Summary Data and Calcs'!$A$34</c:f>
              <c:strCache>
                <c:ptCount val="1"/>
                <c:pt idx="0">
                  <c:v>Benefits to MH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strRef>
              <c:f>'Summary Data and Calcs'!$B$32:$P$33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'Summary Data and Calcs'!$B$34:$P$34</c:f>
              <c:numCache>
                <c:formatCode>0</c:formatCode>
                <c:ptCount val="15"/>
                <c:pt idx="0">
                  <c:v>0</c:v>
                </c:pt>
                <c:pt idx="1">
                  <c:v>477.44155826673386</c:v>
                </c:pt>
                <c:pt idx="2">
                  <c:v>-844.80095790044379</c:v>
                </c:pt>
                <c:pt idx="3">
                  <c:v>916.81086007663453</c:v>
                </c:pt>
                <c:pt idx="4">
                  <c:v>694.30524308594158</c:v>
                </c:pt>
                <c:pt idx="5">
                  <c:v>657.19820317294352</c:v>
                </c:pt>
                <c:pt idx="6">
                  <c:v>178.08245985894519</c:v>
                </c:pt>
                <c:pt idx="7">
                  <c:v>174.23120046576423</c:v>
                </c:pt>
                <c:pt idx="8">
                  <c:v>-62.083074475092872</c:v>
                </c:pt>
                <c:pt idx="9">
                  <c:v>-111.6034388071771</c:v>
                </c:pt>
                <c:pt idx="10">
                  <c:v>263.68870454573198</c:v>
                </c:pt>
                <c:pt idx="11">
                  <c:v>365.39433341887616</c:v>
                </c:pt>
                <c:pt idx="12">
                  <c:v>374.4775790515514</c:v>
                </c:pt>
                <c:pt idx="13">
                  <c:v>713.60884334305001</c:v>
                </c:pt>
                <c:pt idx="14">
                  <c:v>445.22077572187482</c:v>
                </c:pt>
              </c:numCache>
            </c:numRef>
          </c:val>
        </c:ser>
        <c:ser>
          <c:idx val="1"/>
          <c:order val="1"/>
          <c:tx>
            <c:strRef>
              <c:f>'Summary Data and Calcs'!$A$35</c:f>
              <c:strCache>
                <c:ptCount val="1"/>
                <c:pt idx="0">
                  <c:v>Water Rental and Capital Tax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strRef>
              <c:f>'Summary Data and Calcs'!$B$32:$P$33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'Summary Data and Calcs'!$B$35:$P$35</c:f>
              <c:numCache>
                <c:formatCode>0</c:formatCode>
                <c:ptCount val="15"/>
                <c:pt idx="0">
                  <c:v>109.00249061005593</c:v>
                </c:pt>
                <c:pt idx="1">
                  <c:v>431.46993171575878</c:v>
                </c:pt>
                <c:pt idx="2">
                  <c:v>255.74496165937376</c:v>
                </c:pt>
                <c:pt idx="3">
                  <c:v>505.00692148448184</c:v>
                </c:pt>
                <c:pt idx="4">
                  <c:v>514.5304581399098</c:v>
                </c:pt>
                <c:pt idx="5">
                  <c:v>520.94981656558616</c:v>
                </c:pt>
                <c:pt idx="6">
                  <c:v>526.74744303160537</c:v>
                </c:pt>
                <c:pt idx="7">
                  <c:v>547.04838089438522</c:v>
                </c:pt>
                <c:pt idx="8">
                  <c:v>588.55594806375643</c:v>
                </c:pt>
                <c:pt idx="9">
                  <c:v>791.25643935741641</c:v>
                </c:pt>
                <c:pt idx="10">
                  <c:v>831.11324275424272</c:v>
                </c:pt>
                <c:pt idx="11">
                  <c:v>855.2287954474898</c:v>
                </c:pt>
                <c:pt idx="12">
                  <c:v>960.01859079107703</c:v>
                </c:pt>
                <c:pt idx="13">
                  <c:v>990.97825732262777</c:v>
                </c:pt>
                <c:pt idx="14">
                  <c:v>1003.8828658232726</c:v>
                </c:pt>
              </c:numCache>
            </c:numRef>
          </c:val>
        </c:ser>
        <c:ser>
          <c:idx val="2"/>
          <c:order val="2"/>
          <c:tx>
            <c:v>Total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numFmt formatCode="&quot;$&quot;#,##0" sourceLinked="0"/>
            <c:showVal val="1"/>
          </c:dLbls>
          <c:val>
            <c:numRef>
              <c:f>'Summary Data and Calcs'!$B$36:$P$36</c:f>
              <c:numCache>
                <c:formatCode>0</c:formatCode>
                <c:ptCount val="15"/>
                <c:pt idx="0">
                  <c:v>109.00249061005593</c:v>
                </c:pt>
                <c:pt idx="1">
                  <c:v>908.91148998249264</c:v>
                </c:pt>
                <c:pt idx="2">
                  <c:v>-589.05599624107003</c:v>
                </c:pt>
                <c:pt idx="3">
                  <c:v>1421.8177815611164</c:v>
                </c:pt>
                <c:pt idx="4">
                  <c:v>1208.8357012258514</c:v>
                </c:pt>
                <c:pt idx="5">
                  <c:v>1178.1480197385297</c:v>
                </c:pt>
                <c:pt idx="6">
                  <c:v>704.82990289055056</c:v>
                </c:pt>
                <c:pt idx="7">
                  <c:v>721.27958136014945</c:v>
                </c:pt>
                <c:pt idx="8">
                  <c:v>526.47287358866356</c:v>
                </c:pt>
                <c:pt idx="9">
                  <c:v>679.65300055023931</c:v>
                </c:pt>
                <c:pt idx="10">
                  <c:v>1094.8019472999747</c:v>
                </c:pt>
                <c:pt idx="11">
                  <c:v>1220.623128866366</c:v>
                </c:pt>
                <c:pt idx="12">
                  <c:v>1334.4961698426284</c:v>
                </c:pt>
                <c:pt idx="13">
                  <c:v>1704.5871006656778</c:v>
                </c:pt>
                <c:pt idx="14">
                  <c:v>1449.1036415451474</c:v>
                </c:pt>
              </c:numCache>
            </c:numRef>
          </c:val>
        </c:ser>
        <c:dLbls/>
        <c:gapWidth val="250"/>
        <c:overlap val="40"/>
        <c:axId val="143882880"/>
        <c:axId val="143917440"/>
      </c:barChart>
      <c:catAx>
        <c:axId val="143882880"/>
        <c:scaling>
          <c:orientation val="minMax"/>
        </c:scaling>
        <c:axPos val="l"/>
        <c:tickLblPos val="low"/>
        <c:crossAx val="143917440"/>
        <c:crosses val="autoZero"/>
        <c:auto val="1"/>
        <c:lblAlgn val="ctr"/>
        <c:lblOffset val="100"/>
      </c:catAx>
      <c:valAx>
        <c:axId val="143917440"/>
        <c:scaling>
          <c:orientation val="minMax"/>
          <c:max val="3000"/>
          <c:min val="-2000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Millions of 2014 Present Value Dollars</a:t>
                </a:r>
                <a:endParaRPr lang="en-US" sz="1200">
                  <a:effectLst/>
                </a:endParaRPr>
              </a:p>
            </c:rich>
          </c:tx>
        </c:title>
        <c:numFmt formatCode="&quot;$&quot;#,##0" sourceLinked="0"/>
        <c:tickLblPos val="nextTo"/>
        <c:crossAx val="143882880"/>
        <c:crosses val="autoZero"/>
        <c:crossBetween val="between"/>
      </c:valAx>
    </c:plotArea>
    <c:legend>
      <c:legendPos val="b"/>
    </c:legend>
    <c:plotVisOnly val="1"/>
    <c:dispBlanksAs val="gap"/>
  </c:chart>
  <c:txPr>
    <a:bodyPr/>
    <a:lstStyle/>
    <a:p>
      <a:pPr>
        <a:defRPr sz="120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702540161654241"/>
          <c:y val="2.989560103363097E-2"/>
          <c:w val="0.67923006307955847"/>
          <c:h val="0.83548165031307875"/>
        </c:manualLayout>
      </c:layout>
      <c:barChart>
        <c:barDir val="bar"/>
        <c:grouping val="clustered"/>
        <c:ser>
          <c:idx val="0"/>
          <c:order val="0"/>
          <c:tx>
            <c:strRef>
              <c:f>'Summary Data and Calcs'!$A$39</c:f>
              <c:strCache>
                <c:ptCount val="1"/>
                <c:pt idx="0">
                  <c:v>Benefits to MH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strRef>
              <c:f>'Summary Data and Calcs'!$B$38:$P$38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'Summary Data and Calcs'!$B$39:$P$39</c:f>
              <c:numCache>
                <c:formatCode>0</c:formatCode>
                <c:ptCount val="15"/>
                <c:pt idx="0">
                  <c:v>0</c:v>
                </c:pt>
                <c:pt idx="1">
                  <c:v>-190.93271854057139</c:v>
                </c:pt>
                <c:pt idx="2">
                  <c:v>-908.41861531400127</c:v>
                </c:pt>
                <c:pt idx="3">
                  <c:v>254.29096058668506</c:v>
                </c:pt>
                <c:pt idx="4">
                  <c:v>161.08331785015343</c:v>
                </c:pt>
                <c:pt idx="5">
                  <c:v>-20.532528146851746</c:v>
                </c:pt>
                <c:pt idx="6">
                  <c:v>-686.13204220705984</c:v>
                </c:pt>
                <c:pt idx="7">
                  <c:v>-716.41227733106007</c:v>
                </c:pt>
                <c:pt idx="8">
                  <c:v>-1031.4906479831966</c:v>
                </c:pt>
                <c:pt idx="9">
                  <c:v>-1501.4176436994289</c:v>
                </c:pt>
                <c:pt idx="10">
                  <c:v>-1087.0148804161458</c:v>
                </c:pt>
                <c:pt idx="11">
                  <c:v>-1118.6719084908814</c:v>
                </c:pt>
                <c:pt idx="12">
                  <c:v>-1019.3482581922199</c:v>
                </c:pt>
                <c:pt idx="13">
                  <c:v>-766.26418610198152</c:v>
                </c:pt>
                <c:pt idx="14">
                  <c:v>-1031.7619379921871</c:v>
                </c:pt>
              </c:numCache>
            </c:numRef>
          </c:val>
        </c:ser>
        <c:ser>
          <c:idx val="1"/>
          <c:order val="1"/>
          <c:tx>
            <c:strRef>
              <c:f>'Summary Data and Calcs'!$A$40</c:f>
              <c:strCache>
                <c:ptCount val="1"/>
                <c:pt idx="0">
                  <c:v>Water Rental and Capital Tax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strRef>
              <c:f>'Summary Data and Calcs'!$B$38:$P$38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'Summary Data and Calcs'!$B$40:$P$40</c:f>
              <c:numCache>
                <c:formatCode>0</c:formatCode>
                <c:ptCount val="15"/>
                <c:pt idx="0">
                  <c:v>76.960963996498549</c:v>
                </c:pt>
                <c:pt idx="1">
                  <c:v>351.83271184869909</c:v>
                </c:pt>
                <c:pt idx="2">
                  <c:v>173.92741600149134</c:v>
                </c:pt>
                <c:pt idx="3">
                  <c:v>425.89408892309325</c:v>
                </c:pt>
                <c:pt idx="4">
                  <c:v>439.46874133169626</c:v>
                </c:pt>
                <c:pt idx="5">
                  <c:v>440.75871888695747</c:v>
                </c:pt>
                <c:pt idx="6">
                  <c:v>429.27680398973166</c:v>
                </c:pt>
                <c:pt idx="7">
                  <c:v>446.5263246637146</c:v>
                </c:pt>
                <c:pt idx="8">
                  <c:v>472.23388404890898</c:v>
                </c:pt>
                <c:pt idx="9">
                  <c:v>641.87671221416008</c:v>
                </c:pt>
                <c:pt idx="10">
                  <c:v>681.85706958566038</c:v>
                </c:pt>
                <c:pt idx="11">
                  <c:v>700.21769583189484</c:v>
                </c:pt>
                <c:pt idx="12">
                  <c:v>813.11762316311274</c:v>
                </c:pt>
                <c:pt idx="13">
                  <c:v>840.48000788172544</c:v>
                </c:pt>
                <c:pt idx="14">
                  <c:v>851.52642963570247</c:v>
                </c:pt>
              </c:numCache>
            </c:numRef>
          </c:val>
        </c:ser>
        <c:ser>
          <c:idx val="2"/>
          <c:order val="2"/>
          <c:tx>
            <c:v>Total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numFmt formatCode="&quot;$&quot;#,##0" sourceLinked="0"/>
            <c:showVal val="1"/>
          </c:dLbls>
          <c:val>
            <c:numRef>
              <c:f>'Summary Data and Calcs'!$B$41:$P$41</c:f>
              <c:numCache>
                <c:formatCode>0</c:formatCode>
                <c:ptCount val="15"/>
                <c:pt idx="0">
                  <c:v>76.960963996498549</c:v>
                </c:pt>
                <c:pt idx="1">
                  <c:v>160.8999933081277</c:v>
                </c:pt>
                <c:pt idx="2">
                  <c:v>-734.49119931250993</c:v>
                </c:pt>
                <c:pt idx="3">
                  <c:v>680.18504950977831</c:v>
                </c:pt>
                <c:pt idx="4">
                  <c:v>600.5520591818497</c:v>
                </c:pt>
                <c:pt idx="5">
                  <c:v>420.22619074010572</c:v>
                </c:pt>
                <c:pt idx="6">
                  <c:v>-256.85523821732818</c:v>
                </c:pt>
                <c:pt idx="7">
                  <c:v>-269.88595266734546</c:v>
                </c:pt>
                <c:pt idx="8">
                  <c:v>-559.25676393428762</c:v>
                </c:pt>
                <c:pt idx="9">
                  <c:v>-859.54093148526886</c:v>
                </c:pt>
                <c:pt idx="10">
                  <c:v>-405.15781083048546</c:v>
                </c:pt>
                <c:pt idx="11">
                  <c:v>-418.45421265898653</c:v>
                </c:pt>
                <c:pt idx="12">
                  <c:v>-206.23063502910713</c:v>
                </c:pt>
                <c:pt idx="13">
                  <c:v>74.215821779743919</c:v>
                </c:pt>
                <c:pt idx="14">
                  <c:v>-180.23550835648462</c:v>
                </c:pt>
              </c:numCache>
            </c:numRef>
          </c:val>
        </c:ser>
        <c:dLbls/>
        <c:gapWidth val="250"/>
        <c:overlap val="40"/>
        <c:axId val="166136832"/>
        <c:axId val="166171392"/>
      </c:barChart>
      <c:catAx>
        <c:axId val="166136832"/>
        <c:scaling>
          <c:orientation val="minMax"/>
        </c:scaling>
        <c:axPos val="l"/>
        <c:tickLblPos val="low"/>
        <c:crossAx val="166171392"/>
        <c:crosses val="autoZero"/>
        <c:auto val="1"/>
        <c:lblAlgn val="ctr"/>
        <c:lblOffset val="100"/>
      </c:catAx>
      <c:valAx>
        <c:axId val="166171392"/>
        <c:scaling>
          <c:orientation val="minMax"/>
          <c:max val="3000"/>
          <c:min val="-200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Millions of 2014 Present Value Dollars</a:t>
                </a:r>
              </a:p>
            </c:rich>
          </c:tx>
        </c:title>
        <c:numFmt formatCode="&quot;$&quot;#,##0" sourceLinked="0"/>
        <c:tickLblPos val="nextTo"/>
        <c:crossAx val="166136832"/>
        <c:crosses val="autoZero"/>
        <c:crossBetween val="between"/>
      </c:valAx>
    </c:plotArea>
    <c:legend>
      <c:legendPos val="b"/>
    </c:legend>
    <c:plotVisOnly val="1"/>
    <c:dispBlanksAs val="gap"/>
  </c:chart>
  <c:txPr>
    <a:bodyPr/>
    <a:lstStyle/>
    <a:p>
      <a:pPr>
        <a:defRPr sz="120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375108095628739"/>
          <c:y val="3.2781214848144002E-2"/>
          <c:w val="0.71389432903104921"/>
          <c:h val="0.83934836270466184"/>
        </c:manualLayout>
      </c:layout>
      <c:barChart>
        <c:barDir val="bar"/>
        <c:grouping val="clustered"/>
        <c:ser>
          <c:idx val="0"/>
          <c:order val="0"/>
          <c:tx>
            <c:strRef>
              <c:f>'Summary Data and Calcs'!$A$44</c:f>
              <c:strCache>
                <c:ptCount val="1"/>
                <c:pt idx="0">
                  <c:v>Benefits to MH</c:v>
                </c:pt>
              </c:strCache>
            </c:strRef>
          </c:tx>
          <c:spPr>
            <a:solidFill>
              <a:srgbClr val="99003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dLbl>
              <c:idx val="0"/>
              <c:delete val="1"/>
            </c:dLbl>
            <c:numFmt formatCode="_(&quot;$&quot;* #,##0_);_(&quot;$&quot;* \(#,##0\);_(&quot;$&quot;* &quot;-&quot;_);_(@_)" sourceLinked="0"/>
            <c:showVal val="1"/>
          </c:dLbls>
          <c:cat>
            <c:strRef>
              <c:f>'Summary Data and Calcs'!$B$43:$P$43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'Summary Data and Calcs'!$B$44:$P$44</c:f>
              <c:numCache>
                <c:formatCode>0</c:formatCode>
                <c:ptCount val="15"/>
                <c:pt idx="0">
                  <c:v>0</c:v>
                </c:pt>
                <c:pt idx="1">
                  <c:v>-1394.4220192933947</c:v>
                </c:pt>
                <c:pt idx="2">
                  <c:v>-813.98488832189253</c:v>
                </c:pt>
                <c:pt idx="3">
                  <c:v>-1075.5022722769766</c:v>
                </c:pt>
                <c:pt idx="4">
                  <c:v>-1302.4325083368597</c:v>
                </c:pt>
                <c:pt idx="5">
                  <c:v>-1322.7101655027832</c:v>
                </c:pt>
                <c:pt idx="6">
                  <c:v>-2508.1298427260849</c:v>
                </c:pt>
                <c:pt idx="7">
                  <c:v>-2633.3740084125234</c:v>
                </c:pt>
                <c:pt idx="8">
                  <c:v>-2776.8313593395019</c:v>
                </c:pt>
                <c:pt idx="9">
                  <c:v>-4247.132584680362</c:v>
                </c:pt>
                <c:pt idx="10">
                  <c:v>-4041.278686115701</c:v>
                </c:pt>
                <c:pt idx="11">
                  <c:v>-4182.0407525914661</c:v>
                </c:pt>
                <c:pt idx="12">
                  <c:v>-3898.5374392001158</c:v>
                </c:pt>
                <c:pt idx="13">
                  <c:v>-3886.9287127282882</c:v>
                </c:pt>
                <c:pt idx="14">
                  <c:v>-4116.6845475935552</c:v>
                </c:pt>
              </c:numCache>
            </c:numRef>
          </c:val>
        </c:ser>
        <c:ser>
          <c:idx val="1"/>
          <c:order val="1"/>
          <c:tx>
            <c:strRef>
              <c:f>'Summary Data and Calcs'!$A$45</c:f>
              <c:strCache>
                <c:ptCount val="1"/>
                <c:pt idx="0">
                  <c:v>Water Rental and Capital Tax</c:v>
                </c:pt>
              </c:strCache>
            </c:strRef>
          </c:tx>
          <c:spPr>
            <a:solidFill>
              <a:srgbClr val="6E9FD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dLbl>
              <c:idx val="14"/>
              <c:layout>
                <c:manualLayout>
                  <c:x val="1.5640273704789837E-2"/>
                  <c:y val="0"/>
                </c:manualLayout>
              </c:layout>
              <c:showVal val="1"/>
            </c:dLbl>
            <c:numFmt formatCode="_(&quot;$&quot;* #,##0_);_(&quot;$&quot;* \(#,##0\);_(&quot;$&quot;* &quot;-&quot;_);_(@_)" sourceLinked="0"/>
            <c:showVal val="1"/>
          </c:dLbls>
          <c:cat>
            <c:strRef>
              <c:f>'Summary Data and Calcs'!$B$43:$P$43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'Summary Data and Calcs'!$B$45:$P$45</c:f>
              <c:numCache>
                <c:formatCode>0</c:formatCode>
                <c:ptCount val="15"/>
                <c:pt idx="0">
                  <c:v>26.218614934350626</c:v>
                </c:pt>
                <c:pt idx="1">
                  <c:v>197.13799454877062</c:v>
                </c:pt>
                <c:pt idx="2">
                  <c:v>59.276977665291042</c:v>
                </c:pt>
                <c:pt idx="3">
                  <c:v>272.30227600935291</c:v>
                </c:pt>
                <c:pt idx="4">
                  <c:v>288.27057685620571</c:v>
                </c:pt>
                <c:pt idx="5">
                  <c:v>284.26560380611159</c:v>
                </c:pt>
                <c:pt idx="6">
                  <c:v>231.18447559088941</c:v>
                </c:pt>
                <c:pt idx="7">
                  <c:v>244.19309837607761</c:v>
                </c:pt>
                <c:pt idx="8">
                  <c:v>248.06667626159083</c:v>
                </c:pt>
                <c:pt idx="9">
                  <c:v>332.0446794198474</c:v>
                </c:pt>
                <c:pt idx="10">
                  <c:v>363.27840107617976</c:v>
                </c:pt>
                <c:pt idx="11">
                  <c:v>374.2925408792205</c:v>
                </c:pt>
                <c:pt idx="12">
                  <c:v>505.65552965971324</c:v>
                </c:pt>
                <c:pt idx="13">
                  <c:v>524.0702152585834</c:v>
                </c:pt>
                <c:pt idx="14">
                  <c:v>531.20251196684353</c:v>
                </c:pt>
              </c:numCache>
            </c:numRef>
          </c:val>
        </c:ser>
        <c:ser>
          <c:idx val="2"/>
          <c:order val="2"/>
          <c:tx>
            <c:v>Total</c:v>
          </c:tx>
          <c:spPr>
            <a:solidFill>
              <a:srgbClr val="BFBFB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val>
            <c:numRef>
              <c:f>'Summary Data and Calcs'!$B$46:$P$46</c:f>
              <c:numCache>
                <c:formatCode>0</c:formatCode>
                <c:ptCount val="15"/>
                <c:pt idx="0">
                  <c:v>26.218614934350626</c:v>
                </c:pt>
                <c:pt idx="1">
                  <c:v>-1197.284024744624</c:v>
                </c:pt>
                <c:pt idx="2">
                  <c:v>-754.70791065660148</c:v>
                </c:pt>
                <c:pt idx="3">
                  <c:v>-803.19999626762365</c:v>
                </c:pt>
                <c:pt idx="4">
                  <c:v>-1014.1619314806539</c:v>
                </c:pt>
                <c:pt idx="5">
                  <c:v>-1038.4445616966716</c:v>
                </c:pt>
                <c:pt idx="6">
                  <c:v>-2276.9453671351957</c:v>
                </c:pt>
                <c:pt idx="7">
                  <c:v>-2389.1809100364458</c:v>
                </c:pt>
                <c:pt idx="8">
                  <c:v>-2528.7646830779113</c:v>
                </c:pt>
                <c:pt idx="9">
                  <c:v>-3915.0879052605146</c:v>
                </c:pt>
                <c:pt idx="10">
                  <c:v>-3678.0002850395213</c:v>
                </c:pt>
                <c:pt idx="11">
                  <c:v>-3807.7482117122454</c:v>
                </c:pt>
                <c:pt idx="12">
                  <c:v>-3392.8819095404024</c:v>
                </c:pt>
                <c:pt idx="13">
                  <c:v>-3362.8584974697051</c:v>
                </c:pt>
                <c:pt idx="14">
                  <c:v>-3585.4820356267119</c:v>
                </c:pt>
              </c:numCache>
            </c:numRef>
          </c:val>
        </c:ser>
        <c:dLbls/>
        <c:gapWidth val="250"/>
        <c:overlap val="40"/>
        <c:axId val="185421184"/>
        <c:axId val="185463936"/>
      </c:barChart>
      <c:catAx>
        <c:axId val="185421184"/>
        <c:scaling>
          <c:orientation val="minMax"/>
        </c:scaling>
        <c:axPos val="l"/>
        <c:tickLblPos val="low"/>
        <c:crossAx val="185463936"/>
        <c:crosses val="autoZero"/>
        <c:auto val="1"/>
        <c:lblAlgn val="ctr"/>
        <c:lblOffset val="100"/>
      </c:catAx>
      <c:valAx>
        <c:axId val="18546393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Millions of 2014 PW Dollars</a:t>
                </a:r>
              </a:p>
            </c:rich>
          </c:tx>
        </c:title>
        <c:numFmt formatCode="&quot;$&quot;#,##0" sourceLinked="0"/>
        <c:tickLblPos val="nextTo"/>
        <c:crossAx val="185421184"/>
        <c:crosses val="autoZero"/>
        <c:crossBetween val="between"/>
      </c:valAx>
    </c:plotArea>
    <c:legend>
      <c:legendPos val="b"/>
    </c:legend>
    <c:plotVisOnly val="1"/>
    <c:dispBlanksAs val="gap"/>
  </c:chart>
  <c:txPr>
    <a:bodyPr/>
    <a:lstStyle/>
    <a:p>
      <a:pPr>
        <a:defRPr sz="120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10</xdr:col>
      <xdr:colOff>38100</xdr:colOff>
      <xdr:row>21</xdr:row>
      <xdr:rowOff>57150</xdr:rowOff>
    </xdr:to>
    <xdr:sp macro="" textlink="">
      <xdr:nvSpPr>
        <xdr:cNvPr id="2" name="TextBox 1"/>
        <xdr:cNvSpPr txBox="1"/>
      </xdr:nvSpPr>
      <xdr:spPr>
        <a:xfrm>
          <a:off x="104775" y="95250"/>
          <a:ext cx="6029325" cy="396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Capra Associates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Technical Appendix 9A: Economic Analysis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Workbook Name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“13- Resource Plan Economic Benefits to the Province of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Manitoba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Overview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information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about water rental and capital taxes as compared to the incremental cumulative present value relative to the All Gas case in various time horizons.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labelled 1-15 are exact replications of  cash flow tables included in Manitoba Hydro's NFAT Appendix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9.3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 They are labelled by plan number, and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included in each worksheet represent the cash flow data under reference assumptions.  La Capra Associates added  column Q to each worksheet to calculate the net cash flow by year and made various CPV and NPV calculations in rows 90-93.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“Summary Data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Calcs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 worksheet contains the calculations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selected data for the charts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  This data is sourced from tabs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"1"-"15".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“TA-9A Figures” worksheet provides a directory of figures from the report as well as a reference to the model used to calculate the values in the source data.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45944</xdr:colOff>
      <xdr:row>33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26894</xdr:colOff>
      <xdr:row>33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479612</xdr:colOff>
      <xdr:row>33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11</xdr:col>
      <xdr:colOff>226919</xdr:colOff>
      <xdr:row>33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Manitoba%20PUB%20-%20Manitoba%20Hydro%20NFAT%20review/LCA%20Analysis/Financials,%20Rate%20Impact/Materials%20for%20Doug/NFAT%20Confidential%20-%20Economic%20Cash%20Flows%20LK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-dc1\home\Projects\Manitoba%20PUB%20-%20Manitoba%20Hydro%20NFAT%20review\Commercially%20Sensitive%20Information-CONFIDENTAL\SharePoint%20Material\Optionality%20With%20Uncertainty%20v2.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Lists"/>
      <sheetName val="Keeyask and Conawapa"/>
      <sheetName val="Tie Line"/>
      <sheetName val="Capital Tax"/>
      <sheetName val="Thermal O&amp;M"/>
      <sheetName val="Thermal Costs"/>
      <sheetName val="Wind"/>
      <sheetName val="Salvage Values"/>
      <sheetName val="Selector"/>
      <sheetName val="Selector without CT or WR"/>
      <sheetName val="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 t="str">
            <v>All Gas</v>
          </cell>
          <cell r="D2">
            <v>1</v>
          </cell>
        </row>
        <row r="3">
          <cell r="C3" t="str">
            <v>K22/Gas</v>
          </cell>
          <cell r="D3">
            <v>2</v>
          </cell>
        </row>
        <row r="4">
          <cell r="C4" t="str">
            <v>Wind/Gas</v>
          </cell>
          <cell r="D4">
            <v>3</v>
          </cell>
        </row>
        <row r="5">
          <cell r="C5" t="str">
            <v>K19/Gas24/250MW</v>
          </cell>
          <cell r="D5">
            <v>4</v>
          </cell>
        </row>
        <row r="6">
          <cell r="C6" t="str">
            <v>K19/Gas25/750MW (WPS Sale &amp; INV)</v>
          </cell>
          <cell r="D6">
            <v>5</v>
          </cell>
        </row>
        <row r="7">
          <cell r="C7" t="str">
            <v>K19/Gas31/750MW</v>
          </cell>
          <cell r="D7">
            <v>6</v>
          </cell>
        </row>
        <row r="8">
          <cell r="C8" t="str">
            <v>SCGT/C26</v>
          </cell>
          <cell r="D8">
            <v>7</v>
          </cell>
        </row>
        <row r="9">
          <cell r="C9" t="str">
            <v>CCGT/C26</v>
          </cell>
          <cell r="D9">
            <v>8</v>
          </cell>
        </row>
        <row r="10">
          <cell r="C10" t="str">
            <v>Wind/C26</v>
          </cell>
          <cell r="D10">
            <v>9</v>
          </cell>
        </row>
        <row r="11">
          <cell r="C11" t="str">
            <v>K22/C29</v>
          </cell>
          <cell r="D11">
            <v>10</v>
          </cell>
        </row>
        <row r="12">
          <cell r="C12" t="str">
            <v>K19/C31/250MW</v>
          </cell>
          <cell r="D12">
            <v>11</v>
          </cell>
        </row>
        <row r="13">
          <cell r="C13" t="str">
            <v>K19/C31/750MW</v>
          </cell>
          <cell r="D13">
            <v>12</v>
          </cell>
        </row>
        <row r="14">
          <cell r="C14" t="str">
            <v>K19/C25/250MW</v>
          </cell>
          <cell r="D14">
            <v>13</v>
          </cell>
        </row>
        <row r="15">
          <cell r="C15" t="str">
            <v>K19/C25/750MW (WPS Sale &amp;Inv)</v>
          </cell>
          <cell r="D15">
            <v>14</v>
          </cell>
        </row>
        <row r="16">
          <cell r="C16" t="str">
            <v>K19/C25/750MW</v>
          </cell>
          <cell r="D16">
            <v>15</v>
          </cell>
        </row>
      </sheetData>
      <sheetData sheetId="16"/>
      <sheetData sheetId="17"/>
      <sheetData sheetId="18"/>
      <sheetData sheetId="19">
        <row r="5">
          <cell r="AS5">
            <v>-3</v>
          </cell>
          <cell r="AT5">
            <v>0.35930009213445419</v>
          </cell>
          <cell r="AU5">
            <v>4.4652901623646039E-2</v>
          </cell>
        </row>
        <row r="6">
          <cell r="AS6">
            <v>-2</v>
          </cell>
          <cell r="AT6">
            <v>0</v>
          </cell>
          <cell r="AU6">
            <v>0</v>
          </cell>
        </row>
        <row r="7">
          <cell r="AS7">
            <v>-1</v>
          </cell>
          <cell r="AT7">
            <v>21.807231025501554</v>
          </cell>
          <cell r="AU7">
            <v>0</v>
          </cell>
        </row>
        <row r="8">
          <cell r="AS8">
            <v>0</v>
          </cell>
          <cell r="AT8">
            <v>21.807231025501554</v>
          </cell>
          <cell r="AU8">
            <v>2.0768791452858624</v>
          </cell>
        </row>
      </sheetData>
      <sheetData sheetId="20">
        <row r="8">
          <cell r="B8">
            <v>-3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B8">
            <v>141.78543722197443</v>
          </cell>
          <cell r="AC8">
            <v>141.78543722197443</v>
          </cell>
          <cell r="AD8">
            <v>141.78543722197443</v>
          </cell>
          <cell r="AE8">
            <v>141.78543722197443</v>
          </cell>
          <cell r="AF8">
            <v>141.78543722197443</v>
          </cell>
          <cell r="AG8">
            <v>141.78543722197443</v>
          </cell>
          <cell r="AH8">
            <v>141.78543722197443</v>
          </cell>
          <cell r="AI8">
            <v>141.78543722197443</v>
          </cell>
          <cell r="AJ8">
            <v>141.78543722197443</v>
          </cell>
          <cell r="AK8">
            <v>141.78543722197443</v>
          </cell>
          <cell r="AL8">
            <v>141.78543722197443</v>
          </cell>
          <cell r="AM8">
            <v>141.78543722197443</v>
          </cell>
          <cell r="AN8">
            <v>-3</v>
          </cell>
          <cell r="AO8">
            <v>0</v>
          </cell>
        </row>
        <row r="9">
          <cell r="B9">
            <v>-2</v>
          </cell>
          <cell r="C9">
            <v>68.780147092999712</v>
          </cell>
          <cell r="D9">
            <v>68.780147092999712</v>
          </cell>
          <cell r="E9">
            <v>68.780147092999712</v>
          </cell>
          <cell r="F9">
            <v>68.780147092999712</v>
          </cell>
          <cell r="G9">
            <v>68.780147092999712</v>
          </cell>
          <cell r="H9">
            <v>68.780147092999712</v>
          </cell>
          <cell r="I9">
            <v>68.780147092999712</v>
          </cell>
          <cell r="J9">
            <v>68.780147092999712</v>
          </cell>
          <cell r="K9">
            <v>68.780147092999712</v>
          </cell>
          <cell r="L9">
            <v>68.780147092999712</v>
          </cell>
          <cell r="M9">
            <v>68.780147092999712</v>
          </cell>
          <cell r="N9">
            <v>68.780147092999712</v>
          </cell>
          <cell r="O9">
            <v>68.780147092999712</v>
          </cell>
          <cell r="P9">
            <v>68.780147092999712</v>
          </cell>
          <cell r="Q9">
            <v>68.780147092999712</v>
          </cell>
          <cell r="R9">
            <v>68.780147092999712</v>
          </cell>
          <cell r="S9">
            <v>68.780147092999712</v>
          </cell>
          <cell r="T9">
            <v>68.780147092999712</v>
          </cell>
          <cell r="U9">
            <v>68.780147092999712</v>
          </cell>
          <cell r="V9">
            <v>68.780147092999712</v>
          </cell>
          <cell r="W9">
            <v>68.780147092999712</v>
          </cell>
          <cell r="X9">
            <v>68.780147092999712</v>
          </cell>
          <cell r="Y9">
            <v>68.780147092999712</v>
          </cell>
          <cell r="Z9">
            <v>68.780147092999712</v>
          </cell>
          <cell r="AA9">
            <v>30.25492026122787</v>
          </cell>
          <cell r="AB9">
            <v>203.81656665880001</v>
          </cell>
          <cell r="AC9">
            <v>203.81656600658826</v>
          </cell>
          <cell r="AD9">
            <v>203.81656600658826</v>
          </cell>
          <cell r="AE9">
            <v>203.81656600658826</v>
          </cell>
          <cell r="AF9">
            <v>203.81656600658826</v>
          </cell>
          <cell r="AG9">
            <v>203.81656600658826</v>
          </cell>
          <cell r="AH9">
            <v>203.81656600658826</v>
          </cell>
          <cell r="AI9">
            <v>203.81656600658826</v>
          </cell>
          <cell r="AJ9">
            <v>203.81656600658826</v>
          </cell>
          <cell r="AK9">
            <v>203.81656600658826</v>
          </cell>
          <cell r="AL9">
            <v>203.81656600658826</v>
          </cell>
          <cell r="AM9">
            <v>203.81656600658826</v>
          </cell>
          <cell r="AN9">
            <v>-2</v>
          </cell>
          <cell r="AO9">
            <v>0</v>
          </cell>
        </row>
        <row r="10">
          <cell r="B10">
            <v>-1</v>
          </cell>
          <cell r="C10">
            <v>93.470456305871409</v>
          </cell>
          <cell r="D10">
            <v>93.470456305871409</v>
          </cell>
          <cell r="E10">
            <v>93.470456305871409</v>
          </cell>
          <cell r="F10">
            <v>93.470456305871394</v>
          </cell>
          <cell r="G10">
            <v>93.470456305871409</v>
          </cell>
          <cell r="H10">
            <v>93.470456305871409</v>
          </cell>
          <cell r="I10">
            <v>93.470456305871394</v>
          </cell>
          <cell r="J10">
            <v>93.470456305871409</v>
          </cell>
          <cell r="K10">
            <v>93.470456305871409</v>
          </cell>
          <cell r="L10">
            <v>93.470456305871394</v>
          </cell>
          <cell r="M10">
            <v>93.470456305871409</v>
          </cell>
          <cell r="N10">
            <v>93.470456305871409</v>
          </cell>
          <cell r="O10">
            <v>93.470456305871394</v>
          </cell>
          <cell r="P10">
            <v>93.470456305871409</v>
          </cell>
          <cell r="Q10">
            <v>93.470456305871409</v>
          </cell>
          <cell r="R10">
            <v>93.470456305871394</v>
          </cell>
          <cell r="S10">
            <v>93.470456305871409</v>
          </cell>
          <cell r="T10">
            <v>93.470456305871409</v>
          </cell>
          <cell r="U10">
            <v>93.470456305871394</v>
          </cell>
          <cell r="V10">
            <v>93.470456305871409</v>
          </cell>
          <cell r="W10">
            <v>93.470456305871409</v>
          </cell>
          <cell r="X10">
            <v>93.470456305871409</v>
          </cell>
          <cell r="Y10">
            <v>93.470456305871409</v>
          </cell>
          <cell r="Z10">
            <v>93.470456305871394</v>
          </cell>
          <cell r="AA10">
            <v>41.115660867822491</v>
          </cell>
          <cell r="AB10">
            <v>90.831295720327375</v>
          </cell>
          <cell r="AC10">
            <v>90.831295720327375</v>
          </cell>
          <cell r="AD10">
            <v>90.831295720327375</v>
          </cell>
          <cell r="AE10">
            <v>90.831295720327375</v>
          </cell>
          <cell r="AF10">
            <v>90.831295720327375</v>
          </cell>
          <cell r="AG10">
            <v>90.831295720327375</v>
          </cell>
          <cell r="AH10">
            <v>90.831295720327375</v>
          </cell>
          <cell r="AI10">
            <v>90.831295720327375</v>
          </cell>
          <cell r="AJ10">
            <v>90.831295720327375</v>
          </cell>
          <cell r="AK10">
            <v>90.831295720327375</v>
          </cell>
          <cell r="AL10">
            <v>90.831295720327375</v>
          </cell>
          <cell r="AM10">
            <v>90.831295720327375</v>
          </cell>
          <cell r="AN10">
            <v>-1</v>
          </cell>
          <cell r="AO10">
            <v>0</v>
          </cell>
        </row>
        <row r="11">
          <cell r="B11">
            <v>0</v>
          </cell>
          <cell r="C11">
            <v>14.108748121640968</v>
          </cell>
          <cell r="D11">
            <v>14.108748121640968</v>
          </cell>
          <cell r="E11">
            <v>14.108748121640968</v>
          </cell>
          <cell r="F11">
            <v>14.108748121640966</v>
          </cell>
          <cell r="G11">
            <v>14.108748121640968</v>
          </cell>
          <cell r="H11">
            <v>14.108748121640968</v>
          </cell>
          <cell r="I11">
            <v>14.108748121640966</v>
          </cell>
          <cell r="J11">
            <v>14.108748121640968</v>
          </cell>
          <cell r="K11">
            <v>14.108748121640968</v>
          </cell>
          <cell r="L11">
            <v>14.108748121640966</v>
          </cell>
          <cell r="M11">
            <v>14.108748121640968</v>
          </cell>
          <cell r="N11">
            <v>14.108748121640968</v>
          </cell>
          <cell r="O11">
            <v>14.108748121640966</v>
          </cell>
          <cell r="P11">
            <v>14.108748121640968</v>
          </cell>
          <cell r="Q11">
            <v>14.108748121640968</v>
          </cell>
          <cell r="R11">
            <v>14.108748121640966</v>
          </cell>
          <cell r="S11">
            <v>14.108748121640968</v>
          </cell>
          <cell r="T11">
            <v>14.108748121640968</v>
          </cell>
          <cell r="U11">
            <v>14.108748121640966</v>
          </cell>
          <cell r="V11">
            <v>14.108748121640968</v>
          </cell>
          <cell r="W11">
            <v>14.108748121640968</v>
          </cell>
          <cell r="X11">
            <v>14.108748121640968</v>
          </cell>
          <cell r="Y11">
            <v>14.108748121640968</v>
          </cell>
          <cell r="Z11">
            <v>14.108748121640966</v>
          </cell>
          <cell r="AA11">
            <v>6.2061374894826402</v>
          </cell>
          <cell r="AB11">
            <v>6.6461923697850001</v>
          </cell>
          <cell r="AC11">
            <v>6.646192369780052</v>
          </cell>
          <cell r="AD11">
            <v>6.646192369780052</v>
          </cell>
          <cell r="AE11">
            <v>6.646192369780052</v>
          </cell>
          <cell r="AF11">
            <v>6.646192369780052</v>
          </cell>
          <cell r="AG11">
            <v>6.646192369780052</v>
          </cell>
          <cell r="AH11">
            <v>6.646192369780052</v>
          </cell>
          <cell r="AI11">
            <v>6.646192369780052</v>
          </cell>
          <cell r="AJ11">
            <v>6.646192369780052</v>
          </cell>
          <cell r="AK11">
            <v>6.646192369780052</v>
          </cell>
          <cell r="AL11">
            <v>6.646192369780052</v>
          </cell>
          <cell r="AM11">
            <v>6.646192369780052</v>
          </cell>
          <cell r="AN11">
            <v>0</v>
          </cell>
          <cell r="AO11">
            <v>9.2789999999999999</v>
          </cell>
          <cell r="AP11">
            <v>9.2789999999999999</v>
          </cell>
        </row>
        <row r="12">
          <cell r="C12">
            <v>2041</v>
          </cell>
          <cell r="D12">
            <v>2044</v>
          </cell>
          <cell r="E12">
            <v>2046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</sheetData>
      <sheetData sheetId="21"/>
      <sheetData sheetId="22"/>
      <sheetData sheetId="23"/>
      <sheetData sheetId="24"/>
      <sheetData sheetId="25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UNK"/>
      <sheetName val="Decision Tree"/>
      <sheetName val="Updated Decision Trees"/>
      <sheetName val="Chart1"/>
      <sheetName val="WEIGHTS"/>
      <sheetName val="Pathway1"/>
      <sheetName val="Pathway2"/>
      <sheetName val="Pathway3"/>
      <sheetName val="Pathway3.5"/>
      <sheetName val="Pathway4"/>
      <sheetName val="Pathway4.5"/>
      <sheetName val="Pathway5"/>
      <sheetName val="TEMPLATE"/>
      <sheetName val="treeCalc_9"/>
      <sheetName val="treeCalc_8"/>
      <sheetName val="treeCalc_7"/>
      <sheetName val="treeCalc_6"/>
      <sheetName val="treeCalc_5"/>
      <sheetName val="treeCalc_4"/>
      <sheetName val="treeCalc_3"/>
      <sheetName val="treeCalc_2"/>
      <sheetName val="_PalUtilTempWorksheet"/>
      <sheetName val="treeCalc_1"/>
      <sheetName val="Complete S-Curve "/>
      <sheetName val="Summary Table"/>
      <sheetName val="treeCalc_12"/>
      <sheetName val="treeCalc_11"/>
      <sheetName val="treeCalc_10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Name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LCA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990033"/>
      </a:accent1>
      <a:accent2>
        <a:srgbClr val="6E9FD0"/>
      </a:accent2>
      <a:accent3>
        <a:srgbClr val="BFBFBF"/>
      </a:accent3>
      <a:accent4>
        <a:srgbClr val="000000"/>
      </a:accent4>
      <a:accent5>
        <a:srgbClr val="F2F2F2"/>
      </a:accent5>
      <a:accent6>
        <a:srgbClr val="333399"/>
      </a:accent6>
      <a:hlink>
        <a:srgbClr val="D26900"/>
      </a:hlink>
      <a:folHlink>
        <a:srgbClr val="D8924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3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4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"/>
  <sheetViews>
    <sheetView tabSelected="1" workbookViewId="0">
      <selection activeCell="Q14" sqref="Q14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11</v>
      </c>
      <c r="G1" s="114" t="s">
        <v>124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0</v>
      </c>
    </row>
    <row r="10" spans="2:17">
      <c r="B10" s="77">
        <v>2014</v>
      </c>
      <c r="C10" s="78">
        <v>31.074476585787878</v>
      </c>
      <c r="D10" s="74">
        <v>62.955526422134305</v>
      </c>
      <c r="E10" s="74">
        <v>0</v>
      </c>
      <c r="F10" s="74">
        <v>0</v>
      </c>
      <c r="G10" s="74">
        <v>9.8651759401078465</v>
      </c>
      <c r="H10" s="74">
        <v>0</v>
      </c>
      <c r="I10" s="74">
        <v>103.89517894803002</v>
      </c>
      <c r="J10" s="74">
        <v>0.5194758947401501</v>
      </c>
      <c r="K10" s="79">
        <v>0</v>
      </c>
      <c r="L10" s="78">
        <v>312.9649184031266</v>
      </c>
      <c r="M10" s="74">
        <v>102.97166802327305</v>
      </c>
      <c r="N10" s="74">
        <v>19.803042650300696</v>
      </c>
      <c r="O10" s="74">
        <v>97.893698513049117</v>
      </c>
      <c r="P10" s="79">
        <v>92.29650921650375</v>
      </c>
      <c r="Q10" s="76">
        <f t="shared" si="0"/>
        <v>-12.118145626266426</v>
      </c>
    </row>
    <row r="11" spans="2:17">
      <c r="B11" s="77">
        <v>2015</v>
      </c>
      <c r="C11" s="78">
        <v>39.746195192697073</v>
      </c>
      <c r="D11" s="74">
        <v>0</v>
      </c>
      <c r="E11" s="74">
        <v>0</v>
      </c>
      <c r="F11" s="74">
        <v>0</v>
      </c>
      <c r="G11" s="74">
        <v>9.8651759401078465</v>
      </c>
      <c r="H11" s="74">
        <v>0</v>
      </c>
      <c r="I11" s="74">
        <v>49.611371132804919</v>
      </c>
      <c r="J11" s="74">
        <v>0.76753275040417468</v>
      </c>
      <c r="K11" s="79">
        <v>0</v>
      </c>
      <c r="L11" s="78">
        <v>344.95924163625529</v>
      </c>
      <c r="M11" s="74">
        <v>101.09209239678934</v>
      </c>
      <c r="N11" s="74">
        <v>23.520656320362392</v>
      </c>
      <c r="O11" s="74">
        <v>102.03707240789441</v>
      </c>
      <c r="P11" s="79">
        <v>118.30942051120917</v>
      </c>
      <c r="Q11" s="76">
        <f t="shared" si="0"/>
        <v>67.930516628000078</v>
      </c>
    </row>
    <row r="12" spans="2:17">
      <c r="B12" s="77">
        <v>2016</v>
      </c>
      <c r="C12" s="78">
        <v>87.845089757339863</v>
      </c>
      <c r="D12" s="74">
        <v>0</v>
      </c>
      <c r="E12" s="74">
        <v>0</v>
      </c>
      <c r="F12" s="74">
        <v>0</v>
      </c>
      <c r="G12" s="74">
        <v>9.8651759401078465</v>
      </c>
      <c r="H12" s="74">
        <v>0</v>
      </c>
      <c r="I12" s="74">
        <v>97.71026569744771</v>
      </c>
      <c r="J12" s="74">
        <v>1.2560840788914132</v>
      </c>
      <c r="K12" s="79">
        <v>0</v>
      </c>
      <c r="L12" s="78">
        <v>354.71018922337242</v>
      </c>
      <c r="M12" s="74">
        <v>99.243669957484926</v>
      </c>
      <c r="N12" s="74">
        <v>24.611017871637468</v>
      </c>
      <c r="O12" s="74">
        <v>104.31125507198244</v>
      </c>
      <c r="P12" s="79">
        <v>126.54424632226757</v>
      </c>
      <c r="Q12" s="76">
        <f t="shared" si="0"/>
        <v>27.577896545928439</v>
      </c>
    </row>
    <row r="13" spans="2:17">
      <c r="B13" s="77">
        <v>2017</v>
      </c>
      <c r="C13" s="78">
        <v>183.31638621560634</v>
      </c>
      <c r="D13" s="74">
        <v>0</v>
      </c>
      <c r="E13" s="74">
        <v>0</v>
      </c>
      <c r="F13" s="74">
        <v>0</v>
      </c>
      <c r="G13" s="74">
        <v>9.8651759401078465</v>
      </c>
      <c r="H13" s="74">
        <v>0</v>
      </c>
      <c r="I13" s="74">
        <v>193.18156215571418</v>
      </c>
      <c r="J13" s="74">
        <v>2.221991889669984</v>
      </c>
      <c r="K13" s="79">
        <v>0</v>
      </c>
      <c r="L13" s="78">
        <v>373.22556680359594</v>
      </c>
      <c r="M13" s="74">
        <v>97.665241807067673</v>
      </c>
      <c r="N13" s="74">
        <v>25.254850406676088</v>
      </c>
      <c r="O13" s="74">
        <v>106.211599489919</v>
      </c>
      <c r="P13" s="79">
        <v>144.09387509993317</v>
      </c>
      <c r="Q13" s="76">
        <f t="shared" si="0"/>
        <v>-51.309678945450997</v>
      </c>
    </row>
    <row r="14" spans="2:17">
      <c r="B14" s="77">
        <v>2018</v>
      </c>
      <c r="C14" s="78">
        <v>213.27786757196526</v>
      </c>
      <c r="D14" s="74">
        <v>0</v>
      </c>
      <c r="E14" s="74">
        <v>0.35930009213445419</v>
      </c>
      <c r="F14" s="74">
        <v>0</v>
      </c>
      <c r="G14" s="74">
        <v>0</v>
      </c>
      <c r="H14" s="74">
        <v>0</v>
      </c>
      <c r="I14" s="74">
        <v>213.63716766409971</v>
      </c>
      <c r="J14" s="74">
        <v>3.2883812275298103</v>
      </c>
      <c r="K14" s="79">
        <v>0</v>
      </c>
      <c r="L14" s="78">
        <v>352.44639095501083</v>
      </c>
      <c r="M14" s="74">
        <v>94.882223752384633</v>
      </c>
      <c r="N14" s="74">
        <v>27.643261423754829</v>
      </c>
      <c r="O14" s="74">
        <v>108.9738487531492</v>
      </c>
      <c r="P14" s="79">
        <v>120.94705702572217</v>
      </c>
      <c r="Q14" s="76">
        <f t="shared" si="0"/>
        <v>-95.978491865907344</v>
      </c>
    </row>
    <row r="15" spans="2:17">
      <c r="B15" s="77">
        <v>2019</v>
      </c>
      <c r="C15" s="78">
        <v>256.36088405651009</v>
      </c>
      <c r="D15" s="74">
        <v>0</v>
      </c>
      <c r="E15" s="74">
        <v>146.092525673084</v>
      </c>
      <c r="F15" s="74">
        <v>0</v>
      </c>
      <c r="G15" s="74">
        <v>0</v>
      </c>
      <c r="H15" s="74">
        <v>0</v>
      </c>
      <c r="I15" s="74">
        <v>402.45340972959411</v>
      </c>
      <c r="J15" s="74">
        <v>5.3006482761777818</v>
      </c>
      <c r="K15" s="79">
        <v>0</v>
      </c>
      <c r="L15" s="78">
        <v>343.61965458754588</v>
      </c>
      <c r="M15" s="74">
        <v>92.940341751542334</v>
      </c>
      <c r="N15" s="74">
        <v>24.953702930609637</v>
      </c>
      <c r="O15" s="74">
        <v>110.42766415484931</v>
      </c>
      <c r="P15" s="79">
        <v>115.29794575054459</v>
      </c>
      <c r="Q15" s="76">
        <f t="shared" si="0"/>
        <v>-292.45611225522731</v>
      </c>
    </row>
    <row r="16" spans="2:17">
      <c r="B16" s="77">
        <v>2020</v>
      </c>
      <c r="C16" s="78">
        <v>262.5108303987052</v>
      </c>
      <c r="D16" s="74">
        <v>0</v>
      </c>
      <c r="E16" s="74">
        <v>232.86527670883507</v>
      </c>
      <c r="F16" s="74">
        <v>0</v>
      </c>
      <c r="G16" s="74">
        <v>0</v>
      </c>
      <c r="H16" s="74">
        <v>0</v>
      </c>
      <c r="I16" s="74">
        <v>495.37610710754029</v>
      </c>
      <c r="J16" s="74">
        <v>7.6684926565879756</v>
      </c>
      <c r="K16" s="79">
        <v>0</v>
      </c>
      <c r="L16" s="78">
        <v>377.79470092322481</v>
      </c>
      <c r="M16" s="74">
        <v>92.846882190004479</v>
      </c>
      <c r="N16" s="74">
        <v>19.782273858847841</v>
      </c>
      <c r="O16" s="74">
        <v>120.34476207358929</v>
      </c>
      <c r="P16" s="79">
        <v>144.82078280078323</v>
      </c>
      <c r="Q16" s="76">
        <f t="shared" si="0"/>
        <v>-358.22381696334503</v>
      </c>
    </row>
    <row r="17" spans="2:17">
      <c r="B17" s="77">
        <v>2021</v>
      </c>
      <c r="C17" s="78">
        <v>723.60367292716785</v>
      </c>
      <c r="D17" s="74">
        <v>0</v>
      </c>
      <c r="E17" s="74">
        <v>116.33600029052064</v>
      </c>
      <c r="F17" s="74">
        <v>0</v>
      </c>
      <c r="G17" s="74">
        <v>9.2794960211372324</v>
      </c>
      <c r="H17" s="74">
        <v>0</v>
      </c>
      <c r="I17" s="74">
        <v>849.21916923882577</v>
      </c>
      <c r="J17" s="74">
        <v>11.805552347654595</v>
      </c>
      <c r="K17" s="79">
        <v>0</v>
      </c>
      <c r="L17" s="78">
        <v>386.53836212487829</v>
      </c>
      <c r="M17" s="74">
        <v>91.746136243002965</v>
      </c>
      <c r="N17" s="74">
        <v>16.480036017843318</v>
      </c>
      <c r="O17" s="74">
        <v>128.89111975644062</v>
      </c>
      <c r="P17" s="79">
        <v>149.42107010759139</v>
      </c>
      <c r="Q17" s="76">
        <f t="shared" si="0"/>
        <v>-711.60365147888899</v>
      </c>
    </row>
    <row r="18" spans="2:17">
      <c r="B18" s="77">
        <v>2022</v>
      </c>
      <c r="C18" s="78">
        <v>1161.6539962142401</v>
      </c>
      <c r="D18" s="74">
        <v>0</v>
      </c>
      <c r="E18" s="74">
        <v>6.9513229105861587</v>
      </c>
      <c r="F18" s="74">
        <v>0</v>
      </c>
      <c r="G18" s="74">
        <v>0.53571020673503533</v>
      </c>
      <c r="H18" s="74">
        <v>0</v>
      </c>
      <c r="I18" s="74">
        <v>1169.1410293315614</v>
      </c>
      <c r="J18" s="74">
        <v>17.651257494312404</v>
      </c>
      <c r="K18" s="79">
        <v>6.9147648392868071</v>
      </c>
      <c r="L18" s="78">
        <v>406.6010146683397</v>
      </c>
      <c r="M18" s="74">
        <v>89.336956434471375</v>
      </c>
      <c r="N18" s="74">
        <v>68.474705420074883</v>
      </c>
      <c r="O18" s="74">
        <v>115.31871454199751</v>
      </c>
      <c r="P18" s="79">
        <v>133.47063827179596</v>
      </c>
      <c r="Q18" s="76">
        <f t="shared" si="0"/>
        <v>-1060.2364133933647</v>
      </c>
    </row>
    <row r="19" spans="2:17">
      <c r="B19" s="77">
        <v>2023</v>
      </c>
      <c r="C19" s="78">
        <v>1042.983461354401</v>
      </c>
      <c r="D19" s="74">
        <v>0</v>
      </c>
      <c r="E19" s="74">
        <v>0</v>
      </c>
      <c r="F19" s="74">
        <v>0</v>
      </c>
      <c r="G19" s="74">
        <v>1.0714214519096432</v>
      </c>
      <c r="H19" s="74">
        <v>0</v>
      </c>
      <c r="I19" s="74">
        <v>1044.0548828063106</v>
      </c>
      <c r="J19" s="74">
        <v>22.871531908343961</v>
      </c>
      <c r="K19" s="79">
        <v>6.9147648392868071</v>
      </c>
      <c r="L19" s="78">
        <v>395.70778355131534</v>
      </c>
      <c r="M19" s="74">
        <v>87.291230476364802</v>
      </c>
      <c r="N19" s="74">
        <v>76.605687273869023</v>
      </c>
      <c r="O19" s="74">
        <v>120.47975921803287</v>
      </c>
      <c r="P19" s="79">
        <v>111.33110658304868</v>
      </c>
      <c r="Q19" s="76">
        <f t="shared" si="0"/>
        <v>-962.51007297089268</v>
      </c>
    </row>
    <row r="20" spans="2:17">
      <c r="B20" s="77">
        <v>2024</v>
      </c>
      <c r="C20" s="78">
        <v>744.80303080212661</v>
      </c>
      <c r="D20" s="74">
        <v>0</v>
      </c>
      <c r="E20" s="74">
        <v>0</v>
      </c>
      <c r="F20" s="74">
        <v>0</v>
      </c>
      <c r="G20" s="74">
        <v>2.1428429038192864</v>
      </c>
      <c r="H20" s="74">
        <v>0</v>
      </c>
      <c r="I20" s="74">
        <v>746.94587370594593</v>
      </c>
      <c r="J20" s="74">
        <v>26.606261276873688</v>
      </c>
      <c r="K20" s="79">
        <v>6.9147648392868035</v>
      </c>
      <c r="L20" s="78">
        <v>393.90089869491663</v>
      </c>
      <c r="M20" s="74">
        <v>86.304712882354011</v>
      </c>
      <c r="N20" s="74">
        <v>82.047110634517992</v>
      </c>
      <c r="O20" s="74">
        <v>123.19008650263092</v>
      </c>
      <c r="P20" s="79">
        <v>102.35898867541371</v>
      </c>
      <c r="Q20" s="76">
        <f t="shared" si="0"/>
        <v>-678.10791114669269</v>
      </c>
    </row>
    <row r="21" spans="2:17">
      <c r="B21" s="77">
        <v>2025</v>
      </c>
      <c r="C21" s="78">
        <v>515.82046909155315</v>
      </c>
      <c r="D21" s="74">
        <v>0</v>
      </c>
      <c r="E21" s="74">
        <v>0</v>
      </c>
      <c r="F21" s="74">
        <v>0</v>
      </c>
      <c r="G21" s="74">
        <v>4.8213949759340355</v>
      </c>
      <c r="H21" s="74">
        <v>0</v>
      </c>
      <c r="I21" s="74">
        <v>520.64186406748718</v>
      </c>
      <c r="J21" s="74">
        <v>29.209470597211126</v>
      </c>
      <c r="K21" s="79">
        <v>6.9147648392868071</v>
      </c>
      <c r="L21" s="78">
        <v>321.75011718768576</v>
      </c>
      <c r="M21" s="74">
        <v>85.972412219108278</v>
      </c>
      <c r="N21" s="74">
        <v>68.24624871409344</v>
      </c>
      <c r="O21" s="74">
        <v>118.257498532577</v>
      </c>
      <c r="P21" s="79">
        <v>49.273957721907053</v>
      </c>
      <c r="Q21" s="76">
        <f t="shared" si="0"/>
        <v>-507.49214178207808</v>
      </c>
    </row>
    <row r="22" spans="2:17">
      <c r="B22" s="77">
        <v>2026</v>
      </c>
      <c r="C22" s="78">
        <v>338.80440184645647</v>
      </c>
      <c r="D22" s="74">
        <v>0</v>
      </c>
      <c r="E22" s="74">
        <v>0</v>
      </c>
      <c r="F22" s="74">
        <v>0</v>
      </c>
      <c r="G22" s="74">
        <v>2.142842903819286</v>
      </c>
      <c r="H22" s="74">
        <v>0</v>
      </c>
      <c r="I22" s="74">
        <v>340.94724475027579</v>
      </c>
      <c r="J22" s="74">
        <v>30.914206820962505</v>
      </c>
      <c r="K22" s="79">
        <v>21.218523680134936</v>
      </c>
      <c r="L22" s="78">
        <v>380.88925084970077</v>
      </c>
      <c r="M22" s="74">
        <v>89.67964149344354</v>
      </c>
      <c r="N22" s="74">
        <v>56.522265938954746</v>
      </c>
      <c r="O22" s="74">
        <v>100.66633217200575</v>
      </c>
      <c r="P22" s="79">
        <v>134.02101124529676</v>
      </c>
      <c r="Q22" s="76">
        <f t="shared" si="0"/>
        <v>-259.05896400607645</v>
      </c>
    </row>
    <row r="23" spans="2:17">
      <c r="B23" s="77">
        <v>2027</v>
      </c>
      <c r="C23" s="78">
        <v>124.78513794994552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124.78513794994552</v>
      </c>
      <c r="J23" s="74">
        <v>31.538132510712231</v>
      </c>
      <c r="K23" s="79">
        <v>21.435656410264624</v>
      </c>
      <c r="L23" s="78">
        <v>514.16258560269455</v>
      </c>
      <c r="M23" s="74">
        <v>97.499091475444814</v>
      </c>
      <c r="N23" s="74">
        <v>41.817961590330839</v>
      </c>
      <c r="O23" s="74">
        <v>92.857266585730912</v>
      </c>
      <c r="P23" s="79">
        <v>281.98826595118794</v>
      </c>
      <c r="Q23" s="76">
        <f t="shared" si="0"/>
        <v>104.22933908026556</v>
      </c>
    </row>
    <row r="24" spans="2:17">
      <c r="B24" s="77">
        <v>2028</v>
      </c>
      <c r="C24" s="78">
        <v>39.377968877233542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39.377968877233542</v>
      </c>
      <c r="J24" s="74">
        <v>31.735022355098401</v>
      </c>
      <c r="K24" s="79">
        <v>21.142527224589546</v>
      </c>
      <c r="L24" s="78">
        <v>542.7196738503751</v>
      </c>
      <c r="M24" s="74">
        <v>97.737932577152691</v>
      </c>
      <c r="N24" s="74">
        <v>42.274875002293733</v>
      </c>
      <c r="O24" s="74">
        <v>100.65594777627932</v>
      </c>
      <c r="P24" s="79">
        <v>302.0509184946493</v>
      </c>
      <c r="Q24" s="76">
        <f t="shared" si="0"/>
        <v>209.79540003772777</v>
      </c>
    </row>
    <row r="25" spans="2:17">
      <c r="B25" s="77">
        <v>2029</v>
      </c>
      <c r="C25" s="78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31.735022355098401</v>
      </c>
      <c r="K25" s="79">
        <v>21.359659954719238</v>
      </c>
      <c r="L25" s="78">
        <v>521.80550085734649</v>
      </c>
      <c r="M25" s="74">
        <v>96.034891678018283</v>
      </c>
      <c r="N25" s="74">
        <v>46.459786480044741</v>
      </c>
      <c r="O25" s="74">
        <v>101.01940162670434</v>
      </c>
      <c r="P25" s="79">
        <v>278.29142107257911</v>
      </c>
      <c r="Q25" s="76">
        <f t="shared" si="0"/>
        <v>225.19673876276147</v>
      </c>
    </row>
    <row r="26" spans="2:17">
      <c r="B26" s="77">
        <v>2030</v>
      </c>
      <c r="C26" s="78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31.735022355098401</v>
      </c>
      <c r="K26" s="79">
        <v>21.18595377061548</v>
      </c>
      <c r="L26" s="78">
        <v>496.03143066434893</v>
      </c>
      <c r="M26" s="74">
        <v>93.926859345553126</v>
      </c>
      <c r="N26" s="74">
        <v>49.9177902569457</v>
      </c>
      <c r="O26" s="74">
        <v>103.82318847284026</v>
      </c>
      <c r="P26" s="79">
        <v>248.36359258900987</v>
      </c>
      <c r="Q26" s="76">
        <f t="shared" si="0"/>
        <v>195.44261646329599</v>
      </c>
    </row>
    <row r="27" spans="2:17">
      <c r="B27" s="77">
        <v>2031</v>
      </c>
      <c r="C27" s="78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31.735022355098401</v>
      </c>
      <c r="K27" s="79">
        <v>21.138754199783886</v>
      </c>
      <c r="L27" s="78">
        <v>499.6452003771463</v>
      </c>
      <c r="M27" s="74">
        <v>93.874937366920989</v>
      </c>
      <c r="N27" s="74">
        <v>46.397480105686164</v>
      </c>
      <c r="O27" s="74">
        <v>101.56977460020511</v>
      </c>
      <c r="P27" s="79">
        <v>257.80300830433407</v>
      </c>
      <c r="Q27" s="76">
        <f t="shared" si="0"/>
        <v>204.92923174945179</v>
      </c>
    </row>
    <row r="28" spans="2:17">
      <c r="B28" s="77">
        <v>2032</v>
      </c>
      <c r="C28" s="78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31.735022355098401</v>
      </c>
      <c r="K28" s="79">
        <v>20.899908196641231</v>
      </c>
      <c r="L28" s="78">
        <v>464.33825490728668</v>
      </c>
      <c r="M28" s="74">
        <v>91.019228542152931</v>
      </c>
      <c r="N28" s="74">
        <v>53.645788322733821</v>
      </c>
      <c r="O28" s="74">
        <v>107.15657950102407</v>
      </c>
      <c r="P28" s="79">
        <v>212.51665854137588</v>
      </c>
      <c r="Q28" s="76">
        <f t="shared" si="0"/>
        <v>159.88172798963623</v>
      </c>
    </row>
    <row r="29" spans="2:17">
      <c r="B29" s="77">
        <v>2033</v>
      </c>
      <c r="C29" s="78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31.735022355098401</v>
      </c>
      <c r="K29" s="79">
        <v>20.465642736381856</v>
      </c>
      <c r="L29" s="78">
        <v>450.17393913643707</v>
      </c>
      <c r="M29" s="74">
        <v>89.336956434471375</v>
      </c>
      <c r="N29" s="74">
        <v>58.516069918429174</v>
      </c>
      <c r="O29" s="74">
        <v>111.11303427279364</v>
      </c>
      <c r="P29" s="79">
        <v>191.20787851074283</v>
      </c>
      <c r="Q29" s="76">
        <f t="shared" si="0"/>
        <v>139.00721341926257</v>
      </c>
    </row>
    <row r="30" spans="2:17">
      <c r="B30" s="77">
        <v>2034</v>
      </c>
      <c r="C30" s="78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31.735022355098401</v>
      </c>
      <c r="K30" s="79">
        <v>20.465642736381856</v>
      </c>
      <c r="L30" s="78">
        <v>434.90887741858603</v>
      </c>
      <c r="M30" s="74">
        <v>87.332768059270506</v>
      </c>
      <c r="N30" s="74">
        <v>64.674016584201752</v>
      </c>
      <c r="O30" s="74">
        <v>117.94596666078412</v>
      </c>
      <c r="P30" s="79">
        <v>164.95612611432966</v>
      </c>
      <c r="Q30" s="76">
        <f t="shared" si="0"/>
        <v>112.7554610228494</v>
      </c>
    </row>
    <row r="31" spans="2:17">
      <c r="B31" s="77">
        <v>2035</v>
      </c>
      <c r="C31" s="78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31.735022355098401</v>
      </c>
      <c r="K31" s="79">
        <v>20.509069282407783</v>
      </c>
      <c r="L31" s="78">
        <v>426.39367292291399</v>
      </c>
      <c r="M31" s="74">
        <v>85.889337053296828</v>
      </c>
      <c r="N31" s="74">
        <v>70.167361923482858</v>
      </c>
      <c r="O31" s="74">
        <v>122.03741857699727</v>
      </c>
      <c r="P31" s="79">
        <v>148.29955536913707</v>
      </c>
      <c r="Q31" s="76">
        <f t="shared" si="0"/>
        <v>96.05546373163088</v>
      </c>
    </row>
    <row r="32" spans="2:17">
      <c r="B32" s="77">
        <v>2036</v>
      </c>
      <c r="C32" s="78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31.735022355098401</v>
      </c>
      <c r="K32" s="79">
        <v>23.23188268203312</v>
      </c>
      <c r="L32" s="78">
        <v>413.5793285965002</v>
      </c>
      <c r="M32" s="74">
        <v>84.269371319973871</v>
      </c>
      <c r="N32" s="74">
        <v>79.814465553335694</v>
      </c>
      <c r="O32" s="74">
        <v>125.0592777333882</v>
      </c>
      <c r="P32" s="79">
        <v>124.43621398980244</v>
      </c>
      <c r="Q32" s="76">
        <f t="shared" si="0"/>
        <v>69.469308952670929</v>
      </c>
    </row>
    <row r="33" spans="2:17">
      <c r="B33" s="77">
        <v>2037</v>
      </c>
      <c r="C33" s="78">
        <v>0</v>
      </c>
      <c r="D33" s="74">
        <v>0</v>
      </c>
      <c r="E33" s="74">
        <v>77.526215204719207</v>
      </c>
      <c r="F33" s="74">
        <v>0</v>
      </c>
      <c r="G33" s="74">
        <v>0</v>
      </c>
      <c r="H33" s="74">
        <v>0</v>
      </c>
      <c r="I33" s="74">
        <v>77.526215204719207</v>
      </c>
      <c r="J33" s="74">
        <v>32.122653431121996</v>
      </c>
      <c r="K33" s="79">
        <v>20.335837789801495</v>
      </c>
      <c r="L33" s="78">
        <v>412.89395847855587</v>
      </c>
      <c r="M33" s="74">
        <v>83.542463619123822</v>
      </c>
      <c r="N33" s="74">
        <v>83.262084934510227</v>
      </c>
      <c r="O33" s="74">
        <v>127.44768875046695</v>
      </c>
      <c r="P33" s="79">
        <v>118.64172117445484</v>
      </c>
      <c r="Q33" s="76">
        <f t="shared" si="0"/>
        <v>-11.342985251187841</v>
      </c>
    </row>
    <row r="34" spans="2:17">
      <c r="B34" s="77">
        <v>2038</v>
      </c>
      <c r="C34" s="78">
        <v>0</v>
      </c>
      <c r="D34" s="74">
        <v>0</v>
      </c>
      <c r="E34" s="74">
        <v>105.92757220622283</v>
      </c>
      <c r="F34" s="74">
        <v>0</v>
      </c>
      <c r="G34" s="74">
        <v>9.2794960211372324</v>
      </c>
      <c r="H34" s="74">
        <v>0</v>
      </c>
      <c r="I34" s="74">
        <v>115.20706822736007</v>
      </c>
      <c r="J34" s="74">
        <v>32.698465507750676</v>
      </c>
      <c r="K34" s="79">
        <v>20.335837789801495</v>
      </c>
      <c r="L34" s="78">
        <v>406.14410125637681</v>
      </c>
      <c r="M34" s="74">
        <v>82.369026902037291</v>
      </c>
      <c r="N34" s="74">
        <v>86.688935524231894</v>
      </c>
      <c r="O34" s="74">
        <v>134.05216443247599</v>
      </c>
      <c r="P34" s="79">
        <v>103.0339743976316</v>
      </c>
      <c r="Q34" s="76">
        <f t="shared" si="0"/>
        <v>-65.207397127280643</v>
      </c>
    </row>
    <row r="35" spans="2:17">
      <c r="B35" s="77">
        <v>2039</v>
      </c>
      <c r="C35" s="78">
        <v>0</v>
      </c>
      <c r="D35" s="74">
        <v>0</v>
      </c>
      <c r="E35" s="74">
        <v>16.062239079414667</v>
      </c>
      <c r="F35" s="74">
        <v>0</v>
      </c>
      <c r="G35" s="74">
        <v>0</v>
      </c>
      <c r="H35" s="74">
        <v>0</v>
      </c>
      <c r="I35" s="74">
        <v>16.062239079414667</v>
      </c>
      <c r="J35" s="74">
        <v>32.778776703147749</v>
      </c>
      <c r="K35" s="79">
        <v>24.320062016259847</v>
      </c>
      <c r="L35" s="78">
        <v>393.79705473765239</v>
      </c>
      <c r="M35" s="74">
        <v>80.614064024270746</v>
      </c>
      <c r="N35" s="74">
        <v>107.65503049589267</v>
      </c>
      <c r="O35" s="74">
        <v>142.91005398712019</v>
      </c>
      <c r="P35" s="79">
        <v>62.61790623036876</v>
      </c>
      <c r="Q35" s="76">
        <f t="shared" si="0"/>
        <v>-10.543171568453502</v>
      </c>
    </row>
    <row r="36" spans="2:17">
      <c r="B36" s="77">
        <v>2040</v>
      </c>
      <c r="C36" s="78">
        <v>0</v>
      </c>
      <c r="D36" s="74">
        <v>0</v>
      </c>
      <c r="E36" s="74">
        <v>78.694932589707207</v>
      </c>
      <c r="F36" s="74">
        <v>0</v>
      </c>
      <c r="G36" s="74">
        <v>0</v>
      </c>
      <c r="H36" s="74">
        <v>0</v>
      </c>
      <c r="I36" s="74">
        <v>78.694932589707207</v>
      </c>
      <c r="J36" s="74">
        <v>33.172251366096283</v>
      </c>
      <c r="K36" s="79">
        <v>24.32006201625984</v>
      </c>
      <c r="L36" s="78">
        <v>382.02114998388151</v>
      </c>
      <c r="M36" s="74">
        <v>79.201786205476353</v>
      </c>
      <c r="N36" s="74">
        <v>117.57212841463267</v>
      </c>
      <c r="O36" s="74">
        <v>147.70764481273054</v>
      </c>
      <c r="P36" s="79">
        <v>37.539590551041925</v>
      </c>
      <c r="Q36" s="76">
        <f t="shared" si="0"/>
        <v>-98.647655421021398</v>
      </c>
    </row>
    <row r="37" spans="2:17">
      <c r="B37" s="77">
        <v>2041</v>
      </c>
      <c r="C37" s="78">
        <v>0</v>
      </c>
      <c r="D37" s="74">
        <v>0</v>
      </c>
      <c r="E37" s="74">
        <v>109.55599669376674</v>
      </c>
      <c r="F37" s="74">
        <v>0</v>
      </c>
      <c r="G37" s="74">
        <v>73.076135010412969</v>
      </c>
      <c r="H37" s="74">
        <v>0</v>
      </c>
      <c r="I37" s="74">
        <v>182.6321317041797</v>
      </c>
      <c r="J37" s="74">
        <v>34.075027628890751</v>
      </c>
      <c r="K37" s="79">
        <v>24.32006201625984</v>
      </c>
      <c r="L37" s="78">
        <v>370.98253732668718</v>
      </c>
      <c r="M37" s="74">
        <v>77.893352343946276</v>
      </c>
      <c r="N37" s="74">
        <v>124.33237003253815</v>
      </c>
      <c r="O37" s="74">
        <v>154.32250489046601</v>
      </c>
      <c r="P37" s="79">
        <v>14.434310059736731</v>
      </c>
      <c r="Q37" s="76">
        <f t="shared" si="0"/>
        <v>-226.59291128959356</v>
      </c>
    </row>
    <row r="38" spans="2:17">
      <c r="B38" s="77">
        <v>2042</v>
      </c>
      <c r="C38" s="78">
        <v>0</v>
      </c>
      <c r="D38" s="74">
        <v>0</v>
      </c>
      <c r="E38" s="74">
        <v>95.788228630235722</v>
      </c>
      <c r="F38" s="74">
        <v>0</v>
      </c>
      <c r="G38" s="74">
        <v>0</v>
      </c>
      <c r="H38" s="74">
        <v>0</v>
      </c>
      <c r="I38" s="74">
        <v>95.788228630235722</v>
      </c>
      <c r="J38" s="74">
        <v>34.553968772041934</v>
      </c>
      <c r="K38" s="79">
        <v>27.658851849217072</v>
      </c>
      <c r="L38" s="78">
        <v>362.75809591135516</v>
      </c>
      <c r="M38" s="74">
        <v>76.564149690963319</v>
      </c>
      <c r="N38" s="74">
        <v>136.61711017690402</v>
      </c>
      <c r="O38" s="74">
        <v>162.23541443400515</v>
      </c>
      <c r="P38" s="79">
        <v>-12.658578390517363</v>
      </c>
      <c r="Q38" s="76">
        <f t="shared" si="0"/>
        <v>-170.65962764201208</v>
      </c>
    </row>
    <row r="39" spans="2:17">
      <c r="B39" s="77">
        <v>2043</v>
      </c>
      <c r="C39" s="78">
        <v>0</v>
      </c>
      <c r="D39" s="74">
        <v>0</v>
      </c>
      <c r="E39" s="74">
        <v>108.55659570190437</v>
      </c>
      <c r="F39" s="74">
        <v>0</v>
      </c>
      <c r="G39" s="74">
        <v>0</v>
      </c>
      <c r="H39" s="74">
        <v>0</v>
      </c>
      <c r="I39" s="74">
        <v>108.55659570190437</v>
      </c>
      <c r="J39" s="74">
        <v>35.096751750551455</v>
      </c>
      <c r="K39" s="79">
        <v>27.658851849217079</v>
      </c>
      <c r="L39" s="78">
        <v>349.85029202340348</v>
      </c>
      <c r="M39" s="74">
        <v>75.183025059348225</v>
      </c>
      <c r="N39" s="74">
        <v>157.74935548018766</v>
      </c>
      <c r="O39" s="74">
        <v>161.30081881862651</v>
      </c>
      <c r="P39" s="79">
        <v>-44.382907334758897</v>
      </c>
      <c r="Q39" s="76">
        <f t="shared" si="0"/>
        <v>-215.6951066364318</v>
      </c>
    </row>
    <row r="40" spans="2:17">
      <c r="B40" s="77">
        <v>2044</v>
      </c>
      <c r="C40" s="78">
        <v>0</v>
      </c>
      <c r="D40" s="74">
        <v>0</v>
      </c>
      <c r="E40" s="74">
        <v>16.467830744213412</v>
      </c>
      <c r="F40" s="74">
        <v>0</v>
      </c>
      <c r="G40" s="74">
        <v>0</v>
      </c>
      <c r="H40" s="74">
        <v>0</v>
      </c>
      <c r="I40" s="74">
        <v>16.467830744213412</v>
      </c>
      <c r="J40" s="74">
        <v>35.17909090427252</v>
      </c>
      <c r="K40" s="79">
        <v>31.643076075675431</v>
      </c>
      <c r="L40" s="78">
        <v>338.90513892774703</v>
      </c>
      <c r="M40" s="74">
        <v>73.87459119781812</v>
      </c>
      <c r="N40" s="74">
        <v>175.07052755187178</v>
      </c>
      <c r="O40" s="74">
        <v>165.93225931261395</v>
      </c>
      <c r="P40" s="79">
        <v>-75.972239134556816</v>
      </c>
      <c r="Q40" s="76">
        <f t="shared" si="0"/>
        <v>-159.26223685871818</v>
      </c>
    </row>
    <row r="41" spans="2:17">
      <c r="B41" s="77">
        <v>2045</v>
      </c>
      <c r="C41" s="78">
        <v>0</v>
      </c>
      <c r="D41" s="74">
        <v>0</v>
      </c>
      <c r="E41" s="74">
        <v>80.682078252430571</v>
      </c>
      <c r="F41" s="74">
        <v>0</v>
      </c>
      <c r="G41" s="74">
        <v>0</v>
      </c>
      <c r="H41" s="74">
        <v>0</v>
      </c>
      <c r="I41" s="74">
        <v>80.682078252430571</v>
      </c>
      <c r="J41" s="74">
        <v>35.582501295534676</v>
      </c>
      <c r="K41" s="79">
        <v>31.643076075675438</v>
      </c>
      <c r="L41" s="78">
        <v>327.67960714747693</v>
      </c>
      <c r="M41" s="74">
        <v>72.55577294056161</v>
      </c>
      <c r="N41" s="74">
        <v>181.76846279541866</v>
      </c>
      <c r="O41" s="74">
        <v>177.51086054758264</v>
      </c>
      <c r="P41" s="79">
        <v>-104.15548913608598</v>
      </c>
      <c r="Q41" s="76">
        <f t="shared" si="0"/>
        <v>-252.06314475972664</v>
      </c>
    </row>
    <row r="42" spans="2:17">
      <c r="B42" s="77">
        <v>2046</v>
      </c>
      <c r="C42" s="78">
        <v>0</v>
      </c>
      <c r="D42" s="74">
        <v>0</v>
      </c>
      <c r="E42" s="74">
        <v>110.19309995168497</v>
      </c>
      <c r="F42" s="74">
        <v>0</v>
      </c>
      <c r="G42" s="74">
        <v>61.47676498399143</v>
      </c>
      <c r="H42" s="74">
        <v>0</v>
      </c>
      <c r="I42" s="74">
        <v>171.6698649356764</v>
      </c>
      <c r="J42" s="74">
        <v>36.440850620213062</v>
      </c>
      <c r="K42" s="79">
        <v>34.545143917428391</v>
      </c>
      <c r="L42" s="78">
        <v>323.38046731673523</v>
      </c>
      <c r="M42" s="74">
        <v>71.662714908088688</v>
      </c>
      <c r="N42" s="74">
        <v>181.9553819184944</v>
      </c>
      <c r="O42" s="74">
        <v>189.65021915177851</v>
      </c>
      <c r="P42" s="79">
        <v>-119.88784866162635</v>
      </c>
      <c r="Q42" s="76">
        <f t="shared" si="0"/>
        <v>-362.54370813494421</v>
      </c>
    </row>
    <row r="43" spans="2:17">
      <c r="B43" s="77">
        <v>2047</v>
      </c>
      <c r="C43" s="78">
        <v>0</v>
      </c>
      <c r="D43" s="74">
        <v>0</v>
      </c>
      <c r="E43" s="74">
        <v>16.716085351161265</v>
      </c>
      <c r="F43" s="74">
        <v>0</v>
      </c>
      <c r="G43" s="74">
        <v>0</v>
      </c>
      <c r="H43" s="74">
        <v>0</v>
      </c>
      <c r="I43" s="74">
        <v>16.716085351161265</v>
      </c>
      <c r="J43" s="74">
        <v>36.524431046968864</v>
      </c>
      <c r="K43" s="79">
        <v>35.652638227706269</v>
      </c>
      <c r="L43" s="78">
        <v>300.31672440833569</v>
      </c>
      <c r="M43" s="74">
        <v>70.105055549124287</v>
      </c>
      <c r="N43" s="74">
        <v>216.53541968750403</v>
      </c>
      <c r="O43" s="74">
        <v>183.54419446463808</v>
      </c>
      <c r="P43" s="79">
        <v>-169.86794529293073</v>
      </c>
      <c r="Q43" s="76">
        <f t="shared" si="0"/>
        <v>-258.76109991876712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36.524431046968864</v>
      </c>
      <c r="K44" s="79">
        <v>35.658661177227607</v>
      </c>
      <c r="L44" s="78">
        <v>317.12559962418266</v>
      </c>
      <c r="M44" s="74">
        <v>71.441181132591524</v>
      </c>
      <c r="N44" s="74">
        <v>193.41975480047236</v>
      </c>
      <c r="O44" s="74">
        <v>183.56842472133309</v>
      </c>
      <c r="P44" s="79">
        <v>-131.3037610302143</v>
      </c>
      <c r="Q44" s="76">
        <f t="shared" si="0"/>
        <v>-203.48685325441076</v>
      </c>
    </row>
    <row r="45" spans="2:17">
      <c r="B45" s="77">
        <v>2049</v>
      </c>
      <c r="C45" s="78">
        <v>0</v>
      </c>
      <c r="D45" s="74">
        <v>0</v>
      </c>
      <c r="E45" s="74">
        <v>146.092525673084</v>
      </c>
      <c r="F45" s="74">
        <v>0</v>
      </c>
      <c r="G45" s="74">
        <v>9.8651759401078465</v>
      </c>
      <c r="H45" s="74">
        <v>0</v>
      </c>
      <c r="I45" s="74">
        <v>155.95770161319183</v>
      </c>
      <c r="J45" s="74">
        <v>36.524431046968864</v>
      </c>
      <c r="K45" s="79">
        <v>35.664684126748917</v>
      </c>
      <c r="L45" s="78">
        <v>317.12559962418266</v>
      </c>
      <c r="M45" s="74">
        <v>71.441181132591524</v>
      </c>
      <c r="N45" s="74">
        <v>193.41975480047236</v>
      </c>
      <c r="O45" s="74">
        <v>183.56842472133309</v>
      </c>
      <c r="P45" s="79">
        <v>-131.3037610302143</v>
      </c>
      <c r="Q45" s="76">
        <f t="shared" si="0"/>
        <v>-359.45057781712387</v>
      </c>
    </row>
    <row r="46" spans="2:17">
      <c r="B46" s="77">
        <v>2050</v>
      </c>
      <c r="C46" s="78">
        <v>0</v>
      </c>
      <c r="D46" s="74">
        <v>0</v>
      </c>
      <c r="E46" s="74">
        <v>211.05804568333352</v>
      </c>
      <c r="F46" s="74">
        <v>0</v>
      </c>
      <c r="G46" s="74">
        <v>9.8651759401078465</v>
      </c>
      <c r="H46" s="74">
        <v>0</v>
      </c>
      <c r="I46" s="74">
        <v>220.92322162344135</v>
      </c>
      <c r="J46" s="74">
        <v>36.524431046968864</v>
      </c>
      <c r="K46" s="79">
        <v>35.664684126748917</v>
      </c>
      <c r="L46" s="78">
        <v>317.12559962418266</v>
      </c>
      <c r="M46" s="74">
        <v>71.441181132591524</v>
      </c>
      <c r="N46" s="74">
        <v>193.41975480047236</v>
      </c>
      <c r="O46" s="74">
        <v>183.56842472133309</v>
      </c>
      <c r="P46" s="79">
        <v>-131.3037610302143</v>
      </c>
      <c r="Q46" s="76">
        <f t="shared" si="0"/>
        <v>-424.41609782737339</v>
      </c>
    </row>
    <row r="47" spans="2:17">
      <c r="B47" s="77">
        <v>2051</v>
      </c>
      <c r="C47" s="78">
        <v>0</v>
      </c>
      <c r="D47" s="74">
        <v>0</v>
      </c>
      <c r="E47" s="74">
        <v>94.528769265019093</v>
      </c>
      <c r="F47" s="74">
        <v>0</v>
      </c>
      <c r="G47" s="74">
        <v>9.8651759401078465</v>
      </c>
      <c r="H47" s="74">
        <v>0</v>
      </c>
      <c r="I47" s="74">
        <v>104.39394520512694</v>
      </c>
      <c r="J47" s="74">
        <v>36.524431046968864</v>
      </c>
      <c r="K47" s="79">
        <v>37.408334011609234</v>
      </c>
      <c r="L47" s="78">
        <v>317.12559962418266</v>
      </c>
      <c r="M47" s="74">
        <v>71.441181132591524</v>
      </c>
      <c r="N47" s="74">
        <v>193.41975480047236</v>
      </c>
      <c r="O47" s="74">
        <v>183.56842472133309</v>
      </c>
      <c r="P47" s="79">
        <v>-131.3037610302143</v>
      </c>
      <c r="Q47" s="76">
        <f t="shared" si="0"/>
        <v>-309.63047129391936</v>
      </c>
    </row>
    <row r="48" spans="2:17">
      <c r="B48" s="77">
        <v>2052</v>
      </c>
      <c r="C48" s="78">
        <v>0</v>
      </c>
      <c r="D48" s="74">
        <v>0</v>
      </c>
      <c r="E48" s="74">
        <v>6.9513229105861587</v>
      </c>
      <c r="F48" s="74">
        <v>0</v>
      </c>
      <c r="G48" s="74">
        <v>9.8651759401078465</v>
      </c>
      <c r="H48" s="74">
        <v>0</v>
      </c>
      <c r="I48" s="74">
        <v>16.816498850694003</v>
      </c>
      <c r="J48" s="74">
        <v>36.524431046968864</v>
      </c>
      <c r="K48" s="79">
        <v>37.414356961130572</v>
      </c>
      <c r="L48" s="78">
        <v>317.12559962418266</v>
      </c>
      <c r="M48" s="74">
        <v>71.441181132591524</v>
      </c>
      <c r="N48" s="74">
        <v>193.41975480047236</v>
      </c>
      <c r="O48" s="74">
        <v>183.56842472133309</v>
      </c>
      <c r="P48" s="79">
        <v>-131.3037610302143</v>
      </c>
      <c r="Q48" s="76">
        <f t="shared" si="0"/>
        <v>-222.05904788900773</v>
      </c>
    </row>
    <row r="49" spans="2:17">
      <c r="B49" s="77">
        <v>2053</v>
      </c>
      <c r="C49" s="78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36.524431046968864</v>
      </c>
      <c r="K49" s="79">
        <v>37.420379910651896</v>
      </c>
      <c r="L49" s="78">
        <v>317.12559962418266</v>
      </c>
      <c r="M49" s="74">
        <v>71.441181132591524</v>
      </c>
      <c r="N49" s="74">
        <v>193.41975480047236</v>
      </c>
      <c r="O49" s="74">
        <v>183.56842472133309</v>
      </c>
      <c r="P49" s="79">
        <v>-131.3037610302143</v>
      </c>
      <c r="Q49" s="76">
        <f t="shared" si="0"/>
        <v>-205.24857198783505</v>
      </c>
    </row>
    <row r="50" spans="2:17">
      <c r="B50" s="77">
        <v>2054</v>
      </c>
      <c r="C50" s="78">
        <v>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36.524431046968864</v>
      </c>
      <c r="K50" s="79">
        <v>37.426402860173233</v>
      </c>
      <c r="L50" s="78">
        <v>317.12559962418266</v>
      </c>
      <c r="M50" s="74">
        <v>71.441181132591524</v>
      </c>
      <c r="N50" s="74">
        <v>193.41975480047236</v>
      </c>
      <c r="O50" s="74">
        <v>183.56842472133309</v>
      </c>
      <c r="P50" s="79">
        <v>-131.3037610302143</v>
      </c>
      <c r="Q50" s="76">
        <f t="shared" si="0"/>
        <v>-205.25459493735639</v>
      </c>
    </row>
    <row r="51" spans="2:17">
      <c r="B51" s="77">
        <v>2055</v>
      </c>
      <c r="C51" s="78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36.524431046968864</v>
      </c>
      <c r="K51" s="79">
        <v>37.426402860173233</v>
      </c>
      <c r="L51" s="78">
        <v>317.12559962418266</v>
      </c>
      <c r="M51" s="74">
        <v>71.441181132591524</v>
      </c>
      <c r="N51" s="74">
        <v>193.41975480047236</v>
      </c>
      <c r="O51" s="74">
        <v>183.56842472133309</v>
      </c>
      <c r="P51" s="79">
        <v>-131.3037610302143</v>
      </c>
      <c r="Q51" s="76">
        <f t="shared" si="0"/>
        <v>-205.25459493735639</v>
      </c>
    </row>
    <row r="52" spans="2:17">
      <c r="B52" s="77">
        <v>2056</v>
      </c>
      <c r="C52" s="78">
        <v>0</v>
      </c>
      <c r="D52" s="74">
        <v>0</v>
      </c>
      <c r="E52" s="74">
        <v>0</v>
      </c>
      <c r="F52" s="74">
        <v>0</v>
      </c>
      <c r="G52" s="74">
        <v>9.2794960211372324</v>
      </c>
      <c r="H52" s="74">
        <v>0</v>
      </c>
      <c r="I52" s="74">
        <v>9.2794960211372324</v>
      </c>
      <c r="J52" s="74">
        <v>36.524431046968864</v>
      </c>
      <c r="K52" s="79">
        <v>38.584820817065882</v>
      </c>
      <c r="L52" s="78">
        <v>317.12559962418266</v>
      </c>
      <c r="M52" s="74">
        <v>71.441181132591524</v>
      </c>
      <c r="N52" s="74">
        <v>193.41975480047236</v>
      </c>
      <c r="O52" s="74">
        <v>183.56842472133309</v>
      </c>
      <c r="P52" s="79">
        <v>-131.3037610302143</v>
      </c>
      <c r="Q52" s="76">
        <f t="shared" si="0"/>
        <v>-215.69250891538627</v>
      </c>
    </row>
    <row r="53" spans="2:17">
      <c r="B53" s="77">
        <v>2057</v>
      </c>
      <c r="C53" s="78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36.524431046968864</v>
      </c>
      <c r="K53" s="79">
        <v>35.688775924834239</v>
      </c>
      <c r="L53" s="78">
        <v>317.12559962418266</v>
      </c>
      <c r="M53" s="74">
        <v>71.441181132591524</v>
      </c>
      <c r="N53" s="74">
        <v>193.41975480047236</v>
      </c>
      <c r="O53" s="74">
        <v>183.56842472133309</v>
      </c>
      <c r="P53" s="79">
        <v>-131.3037610302143</v>
      </c>
      <c r="Q53" s="76">
        <f t="shared" si="0"/>
        <v>-203.51696800201739</v>
      </c>
    </row>
    <row r="54" spans="2:17">
      <c r="B54" s="77">
        <v>2058</v>
      </c>
      <c r="C54" s="78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36.524431046968864</v>
      </c>
      <c r="K54" s="79">
        <v>35.688775924834239</v>
      </c>
      <c r="L54" s="78">
        <v>317.12559962418266</v>
      </c>
      <c r="M54" s="74">
        <v>71.441181132591524</v>
      </c>
      <c r="N54" s="74">
        <v>193.41975480047236</v>
      </c>
      <c r="O54" s="74">
        <v>183.56842472133309</v>
      </c>
      <c r="P54" s="79">
        <v>-131.3037610302143</v>
      </c>
      <c r="Q54" s="76">
        <f t="shared" si="0"/>
        <v>-203.51696800201739</v>
      </c>
    </row>
    <row r="55" spans="2:17">
      <c r="B55" s="77">
        <v>2059</v>
      </c>
      <c r="C55" s="78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36.524431046968864</v>
      </c>
      <c r="K55" s="79">
        <v>35.688775924834239</v>
      </c>
      <c r="L55" s="78">
        <v>317.12559962418266</v>
      </c>
      <c r="M55" s="74">
        <v>71.441181132591524</v>
      </c>
      <c r="N55" s="74">
        <v>193.41975480047236</v>
      </c>
      <c r="O55" s="74">
        <v>183.56842472133309</v>
      </c>
      <c r="P55" s="79">
        <v>-131.3037610302143</v>
      </c>
      <c r="Q55" s="76">
        <f t="shared" si="0"/>
        <v>-203.51696800201739</v>
      </c>
    </row>
    <row r="56" spans="2:17">
      <c r="B56" s="77">
        <v>2060</v>
      </c>
      <c r="C56" s="78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74">
        <v>36.524431046968864</v>
      </c>
      <c r="K56" s="79">
        <v>35.688775924834239</v>
      </c>
      <c r="L56" s="78">
        <v>317.12559962418266</v>
      </c>
      <c r="M56" s="74">
        <v>71.441181132591524</v>
      </c>
      <c r="N56" s="74">
        <v>193.41975480047236</v>
      </c>
      <c r="O56" s="74">
        <v>183.56842472133309</v>
      </c>
      <c r="P56" s="79">
        <v>-131.3037610302143</v>
      </c>
      <c r="Q56" s="76">
        <f t="shared" si="0"/>
        <v>-203.51696800201739</v>
      </c>
    </row>
    <row r="57" spans="2:17">
      <c r="B57" s="77">
        <v>2061</v>
      </c>
      <c r="C57" s="78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36.524431046968864</v>
      </c>
      <c r="K57" s="79">
        <v>35.688775924834239</v>
      </c>
      <c r="L57" s="78">
        <v>317.12559962418266</v>
      </c>
      <c r="M57" s="74">
        <v>71.441181132591524</v>
      </c>
      <c r="N57" s="74">
        <v>193.41975480047236</v>
      </c>
      <c r="O57" s="74">
        <v>183.56842472133309</v>
      </c>
      <c r="P57" s="79">
        <v>-131.3037610302143</v>
      </c>
      <c r="Q57" s="76">
        <f t="shared" si="0"/>
        <v>-203.51696800201739</v>
      </c>
    </row>
    <row r="58" spans="2:17">
      <c r="B58" s="77">
        <v>2062</v>
      </c>
      <c r="C58" s="78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36.524431046968864</v>
      </c>
      <c r="K58" s="79">
        <v>35.688775924834239</v>
      </c>
      <c r="L58" s="78">
        <v>317.12559962418266</v>
      </c>
      <c r="M58" s="74">
        <v>71.441181132591524</v>
      </c>
      <c r="N58" s="74">
        <v>193.41975480047236</v>
      </c>
      <c r="O58" s="74">
        <v>183.56842472133309</v>
      </c>
      <c r="P58" s="79">
        <v>-131.3037610302143</v>
      </c>
      <c r="Q58" s="76">
        <f t="shared" si="0"/>
        <v>-203.51696800201739</v>
      </c>
    </row>
    <row r="59" spans="2:17">
      <c r="B59" s="77">
        <v>2063</v>
      </c>
      <c r="C59" s="78">
        <v>0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36.524431046968864</v>
      </c>
      <c r="K59" s="79">
        <v>51.182616098273492</v>
      </c>
      <c r="L59" s="78">
        <v>317.12559962418266</v>
      </c>
      <c r="M59" s="74">
        <v>71.441181132591524</v>
      </c>
      <c r="N59" s="74">
        <v>193.41975480047236</v>
      </c>
      <c r="O59" s="74">
        <v>183.56842472133309</v>
      </c>
      <c r="P59" s="79">
        <v>-131.3037610302143</v>
      </c>
      <c r="Q59" s="76">
        <f t="shared" si="0"/>
        <v>-219.01080817545665</v>
      </c>
    </row>
    <row r="60" spans="2:17">
      <c r="B60" s="77">
        <v>2064</v>
      </c>
      <c r="C60" s="78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36.524431046968864</v>
      </c>
      <c r="K60" s="79">
        <v>35.688775924834239</v>
      </c>
      <c r="L60" s="78">
        <v>317.12559962418266</v>
      </c>
      <c r="M60" s="74">
        <v>71.441181132591524</v>
      </c>
      <c r="N60" s="74">
        <v>193.41975480047236</v>
      </c>
      <c r="O60" s="74">
        <v>183.56842472133309</v>
      </c>
      <c r="P60" s="79">
        <v>-131.3037610302143</v>
      </c>
      <c r="Q60" s="76">
        <f t="shared" si="0"/>
        <v>-203.51696800201739</v>
      </c>
    </row>
    <row r="61" spans="2:17">
      <c r="B61" s="77">
        <v>2065</v>
      </c>
      <c r="C61" s="78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36.524431046968864</v>
      </c>
      <c r="K61" s="79">
        <v>51.182616098273492</v>
      </c>
      <c r="L61" s="78">
        <v>317.12559962418266</v>
      </c>
      <c r="M61" s="74">
        <v>71.441181132591524</v>
      </c>
      <c r="N61" s="74">
        <v>193.41975480047236</v>
      </c>
      <c r="O61" s="74">
        <v>183.56842472133309</v>
      </c>
      <c r="P61" s="79">
        <v>-131.3037610302143</v>
      </c>
      <c r="Q61" s="76">
        <f t="shared" si="0"/>
        <v>-219.01080817545665</v>
      </c>
    </row>
    <row r="62" spans="2:17">
      <c r="B62" s="77">
        <v>2066</v>
      </c>
      <c r="C62" s="78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36.524431046968864</v>
      </c>
      <c r="K62" s="79">
        <v>38.584820817065882</v>
      </c>
      <c r="L62" s="78">
        <v>317.12559962418266</v>
      </c>
      <c r="M62" s="74">
        <v>71.441181132591524</v>
      </c>
      <c r="N62" s="74">
        <v>193.41975480047236</v>
      </c>
      <c r="O62" s="74">
        <v>183.56842472133309</v>
      </c>
      <c r="P62" s="79">
        <v>-131.3037610302143</v>
      </c>
      <c r="Q62" s="76">
        <f t="shared" si="0"/>
        <v>-206.41301289424905</v>
      </c>
    </row>
    <row r="63" spans="2:17">
      <c r="B63" s="77">
        <v>2067</v>
      </c>
      <c r="C63" s="78">
        <v>0</v>
      </c>
      <c r="D63" s="74">
        <v>0</v>
      </c>
      <c r="E63" s="74">
        <v>77.526215204719207</v>
      </c>
      <c r="F63" s="74">
        <v>0</v>
      </c>
      <c r="G63" s="74">
        <v>0</v>
      </c>
      <c r="H63" s="74">
        <v>0</v>
      </c>
      <c r="I63" s="74">
        <v>77.526215204719207</v>
      </c>
      <c r="J63" s="74">
        <v>36.524431046968864</v>
      </c>
      <c r="K63" s="79">
        <v>51.182616098273492</v>
      </c>
      <c r="L63" s="78">
        <v>317.12559962418266</v>
      </c>
      <c r="M63" s="74">
        <v>71.441181132591524</v>
      </c>
      <c r="N63" s="74">
        <v>193.41975480047236</v>
      </c>
      <c r="O63" s="74">
        <v>183.56842472133309</v>
      </c>
      <c r="P63" s="79">
        <v>-131.3037610302143</v>
      </c>
      <c r="Q63" s="76">
        <f t="shared" si="0"/>
        <v>-296.53702338017587</v>
      </c>
    </row>
    <row r="64" spans="2:17">
      <c r="B64" s="77">
        <v>2068</v>
      </c>
      <c r="C64" s="78">
        <v>0</v>
      </c>
      <c r="D64" s="74">
        <v>0</v>
      </c>
      <c r="E64" s="74">
        <v>105.88291930459918</v>
      </c>
      <c r="F64" s="74">
        <v>0</v>
      </c>
      <c r="G64" s="74">
        <v>0</v>
      </c>
      <c r="H64" s="74">
        <v>0</v>
      </c>
      <c r="I64" s="74">
        <v>105.88291930459918</v>
      </c>
      <c r="J64" s="74">
        <v>36.524431046968864</v>
      </c>
      <c r="K64" s="79">
        <v>35.688775924834239</v>
      </c>
      <c r="L64" s="78">
        <v>317.12559962418266</v>
      </c>
      <c r="M64" s="74">
        <v>71.441181132591524</v>
      </c>
      <c r="N64" s="74">
        <v>193.41975480047236</v>
      </c>
      <c r="O64" s="74">
        <v>183.56842472133309</v>
      </c>
      <c r="P64" s="79">
        <v>-131.3037610302143</v>
      </c>
      <c r="Q64" s="76">
        <f t="shared" si="0"/>
        <v>-309.39988730661656</v>
      </c>
    </row>
    <row r="65" spans="2:17">
      <c r="B65" s="77">
        <v>2069</v>
      </c>
      <c r="C65" s="78">
        <v>0</v>
      </c>
      <c r="D65" s="74">
        <v>0</v>
      </c>
      <c r="E65" s="74">
        <v>16.062239079414667</v>
      </c>
      <c r="F65" s="74">
        <v>0</v>
      </c>
      <c r="G65" s="74">
        <v>0</v>
      </c>
      <c r="H65" s="74">
        <v>0</v>
      </c>
      <c r="I65" s="74">
        <v>16.062239079414667</v>
      </c>
      <c r="J65" s="74">
        <v>36.524431046968864</v>
      </c>
      <c r="K65" s="79">
        <v>51.182616098273492</v>
      </c>
      <c r="L65" s="78">
        <v>317.12559962418266</v>
      </c>
      <c r="M65" s="74">
        <v>71.441181132591524</v>
      </c>
      <c r="N65" s="74">
        <v>193.41975480047236</v>
      </c>
      <c r="O65" s="74">
        <v>183.56842472133309</v>
      </c>
      <c r="P65" s="79">
        <v>-131.3037610302143</v>
      </c>
      <c r="Q65" s="76">
        <f t="shared" si="0"/>
        <v>-235.07304725487131</v>
      </c>
    </row>
    <row r="66" spans="2:17">
      <c r="B66" s="77">
        <v>2070</v>
      </c>
      <c r="C66" s="78">
        <v>0</v>
      </c>
      <c r="D66" s="74">
        <v>0</v>
      </c>
      <c r="E66" s="74">
        <v>78.694932589707207</v>
      </c>
      <c r="F66" s="74">
        <v>0</v>
      </c>
      <c r="G66" s="74">
        <v>0</v>
      </c>
      <c r="H66" s="74">
        <v>0</v>
      </c>
      <c r="I66" s="74">
        <v>78.694932589707207</v>
      </c>
      <c r="J66" s="74">
        <v>36.524431046968864</v>
      </c>
      <c r="K66" s="79">
        <v>35.688775924834239</v>
      </c>
      <c r="L66" s="78">
        <v>317.12559962418266</v>
      </c>
      <c r="M66" s="74">
        <v>71.441181132591524</v>
      </c>
      <c r="N66" s="74">
        <v>193.41975480047236</v>
      </c>
      <c r="O66" s="74">
        <v>183.56842472133309</v>
      </c>
      <c r="P66" s="79">
        <v>-131.3037610302143</v>
      </c>
      <c r="Q66" s="76">
        <f t="shared" si="0"/>
        <v>-282.2119005917246</v>
      </c>
    </row>
    <row r="67" spans="2:17">
      <c r="B67" s="77">
        <v>2071</v>
      </c>
      <c r="C67" s="78">
        <v>0</v>
      </c>
      <c r="D67" s="74">
        <v>0</v>
      </c>
      <c r="E67" s="74">
        <v>107.47911754848089</v>
      </c>
      <c r="F67" s="74">
        <v>0</v>
      </c>
      <c r="G67" s="74">
        <v>0</v>
      </c>
      <c r="H67" s="74">
        <v>0</v>
      </c>
      <c r="I67" s="74">
        <v>107.47911754848089</v>
      </c>
      <c r="J67" s="74">
        <v>36.524431046968864</v>
      </c>
      <c r="K67" s="79">
        <v>51.182616098273492</v>
      </c>
      <c r="L67" s="78">
        <v>317.12559962418266</v>
      </c>
      <c r="M67" s="74">
        <v>71.441181132591524</v>
      </c>
      <c r="N67" s="74">
        <v>193.41975480047236</v>
      </c>
      <c r="O67" s="74">
        <v>183.56842472133309</v>
      </c>
      <c r="P67" s="79">
        <v>-131.3037610302143</v>
      </c>
      <c r="Q67" s="76">
        <f t="shared" si="0"/>
        <v>-326.48992572393752</v>
      </c>
    </row>
    <row r="68" spans="2:17">
      <c r="B68" s="77">
        <v>2072</v>
      </c>
      <c r="C68" s="78">
        <v>0</v>
      </c>
      <c r="D68" s="74">
        <v>0</v>
      </c>
      <c r="E68" s="74">
        <v>95.788228630235722</v>
      </c>
      <c r="F68" s="74">
        <v>0</v>
      </c>
      <c r="G68" s="74">
        <v>0.53571020673503533</v>
      </c>
      <c r="H68" s="74">
        <v>0</v>
      </c>
      <c r="I68" s="74">
        <v>96.323938836970754</v>
      </c>
      <c r="J68" s="74">
        <v>36.524431046968864</v>
      </c>
      <c r="K68" s="79">
        <v>35.688775924834239</v>
      </c>
      <c r="L68" s="78">
        <v>317.12559962418266</v>
      </c>
      <c r="M68" s="74">
        <v>71.441181132591524</v>
      </c>
      <c r="N68" s="74">
        <v>193.41975480047236</v>
      </c>
      <c r="O68" s="74">
        <v>183.56842472133309</v>
      </c>
      <c r="P68" s="79">
        <v>-131.3037610302143</v>
      </c>
      <c r="Q68" s="76">
        <f t="shared" si="0"/>
        <v>-299.84090683898813</v>
      </c>
    </row>
    <row r="69" spans="2:17">
      <c r="B69" s="77">
        <v>2073</v>
      </c>
      <c r="C69" s="78">
        <v>0</v>
      </c>
      <c r="D69" s="74">
        <v>0</v>
      </c>
      <c r="E69" s="74">
        <v>108.55659570190437</v>
      </c>
      <c r="F69" s="74">
        <v>0</v>
      </c>
      <c r="G69" s="74">
        <v>10.350917473046875</v>
      </c>
      <c r="H69" s="74">
        <v>0</v>
      </c>
      <c r="I69" s="74">
        <v>118.90751317495125</v>
      </c>
      <c r="J69" s="74">
        <v>36.524431046968864</v>
      </c>
      <c r="K69" s="79">
        <v>51.182616098273492</v>
      </c>
      <c r="L69" s="78">
        <v>317.12559962418266</v>
      </c>
      <c r="M69" s="74">
        <v>71.441181132591524</v>
      </c>
      <c r="N69" s="74">
        <v>193.41975480047236</v>
      </c>
      <c r="O69" s="74">
        <v>183.56842472133309</v>
      </c>
      <c r="P69" s="79">
        <v>-131.3037610302143</v>
      </c>
      <c r="Q69" s="76">
        <f t="shared" si="0"/>
        <v>-337.91832135040789</v>
      </c>
    </row>
    <row r="70" spans="2:17">
      <c r="B70" s="77">
        <v>2074</v>
      </c>
      <c r="C70" s="78">
        <v>0</v>
      </c>
      <c r="D70" s="74">
        <v>0</v>
      </c>
      <c r="E70" s="74">
        <v>16.467830744213412</v>
      </c>
      <c r="F70" s="74">
        <v>0</v>
      </c>
      <c r="G70" s="74">
        <v>2.1428429038192864</v>
      </c>
      <c r="H70" s="74">
        <v>0</v>
      </c>
      <c r="I70" s="74">
        <v>18.610673648032698</v>
      </c>
      <c r="J70" s="74">
        <v>36.524431046968864</v>
      </c>
      <c r="K70" s="79">
        <v>35.688775924834239</v>
      </c>
      <c r="L70" s="78">
        <v>317.12559962418266</v>
      </c>
      <c r="M70" s="74">
        <v>71.441181132591524</v>
      </c>
      <c r="N70" s="74">
        <v>193.41975480047236</v>
      </c>
      <c r="O70" s="74">
        <v>183.56842472133309</v>
      </c>
      <c r="P70" s="79">
        <v>-131.3037610302143</v>
      </c>
      <c r="Q70" s="76">
        <f t="shared" si="0"/>
        <v>-222.12764165005009</v>
      </c>
    </row>
    <row r="71" spans="2:17">
      <c r="B71" s="77">
        <v>2075</v>
      </c>
      <c r="C71" s="78">
        <v>0</v>
      </c>
      <c r="D71" s="74">
        <v>0</v>
      </c>
      <c r="E71" s="74">
        <v>80.682078252430571</v>
      </c>
      <c r="F71" s="74">
        <v>0</v>
      </c>
      <c r="G71" s="74">
        <v>4.8213949759340355</v>
      </c>
      <c r="H71" s="74">
        <v>0</v>
      </c>
      <c r="I71" s="74">
        <v>85.503473228364612</v>
      </c>
      <c r="J71" s="74">
        <v>36.524431046968864</v>
      </c>
      <c r="K71" s="79">
        <v>51.182616098273492</v>
      </c>
      <c r="L71" s="78">
        <v>317.12559962418266</v>
      </c>
      <c r="M71" s="74">
        <v>71.441181132591524</v>
      </c>
      <c r="N71" s="74">
        <v>193.41975480047236</v>
      </c>
      <c r="O71" s="74">
        <v>183.56842472133309</v>
      </c>
      <c r="P71" s="79">
        <v>-131.3037610302143</v>
      </c>
      <c r="Q71" s="76">
        <f t="shared" si="0"/>
        <v>-304.51428140382126</v>
      </c>
    </row>
    <row r="72" spans="2:17">
      <c r="B72" s="77">
        <v>2076</v>
      </c>
      <c r="C72" s="78">
        <v>0</v>
      </c>
      <c r="D72" s="74">
        <v>0</v>
      </c>
      <c r="E72" s="74">
        <v>110.19309995168497</v>
      </c>
      <c r="F72" s="74">
        <v>0</v>
      </c>
      <c r="G72" s="74">
        <v>56.949918200639701</v>
      </c>
      <c r="H72" s="74">
        <v>0</v>
      </c>
      <c r="I72" s="74">
        <v>167.14301815232466</v>
      </c>
      <c r="J72" s="74">
        <v>36.524431046968864</v>
      </c>
      <c r="K72" s="79">
        <v>38.584820817065882</v>
      </c>
      <c r="L72" s="78">
        <v>317.12559962418266</v>
      </c>
      <c r="M72" s="74">
        <v>71.441181132591524</v>
      </c>
      <c r="N72" s="74">
        <v>193.41975480047236</v>
      </c>
      <c r="O72" s="74">
        <v>183.56842472133309</v>
      </c>
      <c r="P72" s="79">
        <v>-131.3037610302143</v>
      </c>
      <c r="Q72" s="76">
        <f t="shared" si="0"/>
        <v>-373.55603104657371</v>
      </c>
    </row>
    <row r="73" spans="2:17">
      <c r="B73" s="77">
        <v>2077</v>
      </c>
      <c r="C73" s="78">
        <v>0</v>
      </c>
      <c r="D73" s="74">
        <v>0</v>
      </c>
      <c r="E73" s="74">
        <v>16.716085351161265</v>
      </c>
      <c r="F73" s="74">
        <v>0</v>
      </c>
      <c r="G73" s="74">
        <v>0</v>
      </c>
      <c r="H73" s="74">
        <v>0</v>
      </c>
      <c r="I73" s="74">
        <v>16.716085351161265</v>
      </c>
      <c r="J73" s="74">
        <v>36.524431046968864</v>
      </c>
      <c r="K73" s="79">
        <v>52.920243033612458</v>
      </c>
      <c r="L73" s="78">
        <v>317.12559962418266</v>
      </c>
      <c r="M73" s="74">
        <v>71.441181132591524</v>
      </c>
      <c r="N73" s="74">
        <v>193.41975480047236</v>
      </c>
      <c r="O73" s="74">
        <v>183.56842472133309</v>
      </c>
      <c r="P73" s="79">
        <v>-131.3037610302143</v>
      </c>
      <c r="Q73" s="76">
        <f t="shared" ref="Q73:Q87" si="1">P73-K73-J73-I73</f>
        <v>-237.46452046195688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36.524431046968864</v>
      </c>
      <c r="K74" s="79">
        <v>37.426402860173233</v>
      </c>
      <c r="L74" s="78">
        <v>317.12559962418266</v>
      </c>
      <c r="M74" s="74">
        <v>71.441181132591524</v>
      </c>
      <c r="N74" s="74">
        <v>193.41975480047236</v>
      </c>
      <c r="O74" s="74">
        <v>183.56842472133309</v>
      </c>
      <c r="P74" s="79">
        <v>-131.3037610302143</v>
      </c>
      <c r="Q74" s="76">
        <f t="shared" si="1"/>
        <v>-205.25459493735639</v>
      </c>
    </row>
    <row r="75" spans="2:17">
      <c r="B75" s="77">
        <v>2079</v>
      </c>
      <c r="C75" s="78">
        <v>0</v>
      </c>
      <c r="D75" s="74">
        <v>0</v>
      </c>
      <c r="E75" s="74">
        <v>146.092525673084</v>
      </c>
      <c r="F75" s="74">
        <v>0</v>
      </c>
      <c r="G75" s="74">
        <v>0</v>
      </c>
      <c r="H75" s="74">
        <v>0</v>
      </c>
      <c r="I75" s="74">
        <v>146.092525673084</v>
      </c>
      <c r="J75" s="74">
        <v>36.524431046968864</v>
      </c>
      <c r="K75" s="79">
        <v>52.920243033612458</v>
      </c>
      <c r="L75" s="78">
        <v>317.12559962418266</v>
      </c>
      <c r="M75" s="74">
        <v>71.441181132591524</v>
      </c>
      <c r="N75" s="74">
        <v>193.41975480047236</v>
      </c>
      <c r="O75" s="74">
        <v>183.56842472133309</v>
      </c>
      <c r="P75" s="79">
        <v>-131.3037610302143</v>
      </c>
      <c r="Q75" s="76">
        <f t="shared" si="1"/>
        <v>-366.84096078387961</v>
      </c>
    </row>
    <row r="76" spans="2:17">
      <c r="B76" s="77">
        <v>2080</v>
      </c>
      <c r="C76" s="78">
        <v>0</v>
      </c>
      <c r="D76" s="74">
        <v>0</v>
      </c>
      <c r="E76" s="74">
        <v>211.05804568333352</v>
      </c>
      <c r="F76" s="74">
        <v>0</v>
      </c>
      <c r="G76" s="74">
        <v>0</v>
      </c>
      <c r="H76" s="74">
        <v>0</v>
      </c>
      <c r="I76" s="74">
        <v>211.05804568333352</v>
      </c>
      <c r="J76" s="74">
        <v>36.524431046968864</v>
      </c>
      <c r="K76" s="79">
        <v>37.426402860173233</v>
      </c>
      <c r="L76" s="78">
        <v>317.12559962418266</v>
      </c>
      <c r="M76" s="74">
        <v>71.441181132591524</v>
      </c>
      <c r="N76" s="74">
        <v>193.41975480047236</v>
      </c>
      <c r="O76" s="74">
        <v>183.56842472133309</v>
      </c>
      <c r="P76" s="79">
        <v>-131.3037610302143</v>
      </c>
      <c r="Q76" s="76">
        <f t="shared" si="1"/>
        <v>-416.31264062068988</v>
      </c>
    </row>
    <row r="77" spans="2:17">
      <c r="B77" s="77">
        <v>2081</v>
      </c>
      <c r="C77" s="78">
        <v>0</v>
      </c>
      <c r="D77" s="74">
        <v>0</v>
      </c>
      <c r="E77" s="74">
        <v>94.528769265019093</v>
      </c>
      <c r="F77" s="74">
        <v>0</v>
      </c>
      <c r="G77" s="74">
        <v>46.107547777004257</v>
      </c>
      <c r="H77" s="74">
        <v>0</v>
      </c>
      <c r="I77" s="74">
        <v>140.63631704202334</v>
      </c>
      <c r="J77" s="74">
        <v>36.524431046968864</v>
      </c>
      <c r="K77" s="79">
        <v>52.920243033612458</v>
      </c>
      <c r="L77" s="78">
        <v>317.12559962418266</v>
      </c>
      <c r="M77" s="74">
        <v>71.441181132591524</v>
      </c>
      <c r="N77" s="74">
        <v>193.41975480047236</v>
      </c>
      <c r="O77" s="74">
        <v>183.56842472133309</v>
      </c>
      <c r="P77" s="79">
        <v>-131.3037610302143</v>
      </c>
      <c r="Q77" s="76">
        <f t="shared" si="1"/>
        <v>-361.38475215281892</v>
      </c>
    </row>
    <row r="78" spans="2:17">
      <c r="B78" s="77">
        <v>2082</v>
      </c>
      <c r="C78" s="78">
        <v>0</v>
      </c>
      <c r="D78" s="74">
        <v>0</v>
      </c>
      <c r="E78" s="74">
        <v>6.9513229105861587</v>
      </c>
      <c r="F78" s="74">
        <v>0</v>
      </c>
      <c r="G78" s="74">
        <v>0</v>
      </c>
      <c r="H78" s="74">
        <v>0</v>
      </c>
      <c r="I78" s="74">
        <v>6.9513229105861587</v>
      </c>
      <c r="J78" s="74">
        <v>36.524431046968864</v>
      </c>
      <c r="K78" s="79">
        <v>35.688775924834239</v>
      </c>
      <c r="L78" s="78">
        <v>317.12559962418266</v>
      </c>
      <c r="M78" s="74">
        <v>71.441181132591524</v>
      </c>
      <c r="N78" s="74">
        <v>193.41975480047236</v>
      </c>
      <c r="O78" s="74">
        <v>183.56842472133309</v>
      </c>
      <c r="P78" s="79">
        <v>-131.3037610302143</v>
      </c>
      <c r="Q78" s="76">
        <f t="shared" si="1"/>
        <v>-210.46829091260355</v>
      </c>
    </row>
    <row r="79" spans="2:17">
      <c r="B79" s="77">
        <v>2083</v>
      </c>
      <c r="C79" s="78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36.524431046968864</v>
      </c>
      <c r="K79" s="79">
        <v>35.688775924834239</v>
      </c>
      <c r="L79" s="78">
        <v>317.12559962418266</v>
      </c>
      <c r="M79" s="74">
        <v>71.441181132591524</v>
      </c>
      <c r="N79" s="74">
        <v>193.41975480047236</v>
      </c>
      <c r="O79" s="74">
        <v>183.56842472133309</v>
      </c>
      <c r="P79" s="79">
        <v>-131.3037610302143</v>
      </c>
      <c r="Q79" s="76">
        <f t="shared" si="1"/>
        <v>-203.51696800201739</v>
      </c>
    </row>
    <row r="80" spans="2:17">
      <c r="B80" s="77">
        <v>2084</v>
      </c>
      <c r="C80" s="78">
        <v>0</v>
      </c>
      <c r="D80" s="74">
        <v>0</v>
      </c>
      <c r="E80" s="74">
        <v>0</v>
      </c>
      <c r="F80" s="74">
        <v>0</v>
      </c>
      <c r="G80" s="74">
        <v>9.8651759401078465</v>
      </c>
      <c r="H80" s="74">
        <v>0</v>
      </c>
      <c r="I80" s="74">
        <v>9.8651759401078465</v>
      </c>
      <c r="J80" s="74">
        <v>36.524431046968864</v>
      </c>
      <c r="K80" s="79">
        <v>35.688775924834239</v>
      </c>
      <c r="L80" s="78">
        <v>317.12559962418266</v>
      </c>
      <c r="M80" s="74">
        <v>71.441181132591524</v>
      </c>
      <c r="N80" s="74">
        <v>193.41975480047236</v>
      </c>
      <c r="O80" s="74">
        <v>183.56842472133309</v>
      </c>
      <c r="P80" s="79">
        <v>-131.3037610302143</v>
      </c>
      <c r="Q80" s="76">
        <f t="shared" si="1"/>
        <v>-213.38214394212525</v>
      </c>
    </row>
    <row r="81" spans="1:17">
      <c r="B81" s="77">
        <v>2085</v>
      </c>
      <c r="C81" s="78">
        <v>0</v>
      </c>
      <c r="D81" s="74">
        <v>0</v>
      </c>
      <c r="E81" s="74">
        <v>0</v>
      </c>
      <c r="F81" s="74">
        <v>0</v>
      </c>
      <c r="G81" s="74">
        <v>9.8651759401078465</v>
      </c>
      <c r="H81" s="74">
        <v>0</v>
      </c>
      <c r="I81" s="74">
        <v>9.8651759401078465</v>
      </c>
      <c r="J81" s="74">
        <v>36.524431046968864</v>
      </c>
      <c r="K81" s="79">
        <v>35.688775924834239</v>
      </c>
      <c r="L81" s="78">
        <v>317.12559962418266</v>
      </c>
      <c r="M81" s="74">
        <v>71.441181132591524</v>
      </c>
      <c r="N81" s="74">
        <v>193.41975480047236</v>
      </c>
      <c r="O81" s="74">
        <v>183.56842472133309</v>
      </c>
      <c r="P81" s="79">
        <v>-131.3037610302143</v>
      </c>
      <c r="Q81" s="76">
        <f t="shared" si="1"/>
        <v>-213.38214394212525</v>
      </c>
    </row>
    <row r="82" spans="1:17">
      <c r="B82" s="77">
        <v>2086</v>
      </c>
      <c r="C82" s="78">
        <v>0</v>
      </c>
      <c r="D82" s="74">
        <v>0</v>
      </c>
      <c r="E82" s="74">
        <v>0</v>
      </c>
      <c r="F82" s="74">
        <v>0</v>
      </c>
      <c r="G82" s="74">
        <v>9.8651759401078465</v>
      </c>
      <c r="H82" s="74">
        <v>0</v>
      </c>
      <c r="I82" s="74">
        <v>9.8651759401078465</v>
      </c>
      <c r="J82" s="74">
        <v>36.524431046968864</v>
      </c>
      <c r="K82" s="79">
        <v>38.584820817065882</v>
      </c>
      <c r="L82" s="78">
        <v>317.12559962418266</v>
      </c>
      <c r="M82" s="74">
        <v>71.441181132591524</v>
      </c>
      <c r="N82" s="74">
        <v>193.41975480047236</v>
      </c>
      <c r="O82" s="74">
        <v>183.56842472133309</v>
      </c>
      <c r="P82" s="79">
        <v>-131.3037610302143</v>
      </c>
      <c r="Q82" s="76">
        <f t="shared" si="1"/>
        <v>-216.27818883435691</v>
      </c>
    </row>
    <row r="83" spans="1:17">
      <c r="B83" s="77">
        <v>2087</v>
      </c>
      <c r="C83" s="78">
        <v>0</v>
      </c>
      <c r="D83" s="74">
        <v>0</v>
      </c>
      <c r="E83" s="74">
        <v>0</v>
      </c>
      <c r="F83" s="74">
        <v>0</v>
      </c>
      <c r="G83" s="74">
        <v>9.8651759401078465</v>
      </c>
      <c r="H83" s="74">
        <v>0</v>
      </c>
      <c r="I83" s="74">
        <v>9.8651759401078465</v>
      </c>
      <c r="J83" s="74">
        <v>36.524431046968864</v>
      </c>
      <c r="K83" s="79">
        <v>35.688775924834239</v>
      </c>
      <c r="L83" s="78">
        <v>317.12559962418266</v>
      </c>
      <c r="M83" s="74">
        <v>71.441181132591524</v>
      </c>
      <c r="N83" s="74">
        <v>193.41975480047236</v>
      </c>
      <c r="O83" s="74">
        <v>183.56842472133309</v>
      </c>
      <c r="P83" s="79">
        <v>-131.3037610302143</v>
      </c>
      <c r="Q83" s="76">
        <f t="shared" si="1"/>
        <v>-213.38214394212525</v>
      </c>
    </row>
    <row r="84" spans="1:17">
      <c r="B84" s="77">
        <v>2088</v>
      </c>
      <c r="C84" s="78">
        <v>0</v>
      </c>
      <c r="D84" s="74">
        <v>0</v>
      </c>
      <c r="E84" s="74">
        <v>0</v>
      </c>
      <c r="F84" s="74">
        <v>0</v>
      </c>
      <c r="G84" s="74">
        <v>0</v>
      </c>
      <c r="H84" s="74">
        <v>0</v>
      </c>
      <c r="I84" s="74">
        <v>0</v>
      </c>
      <c r="J84" s="74">
        <v>36.524431046968864</v>
      </c>
      <c r="K84" s="79">
        <v>35.688775924834239</v>
      </c>
      <c r="L84" s="78">
        <v>317.12559962418266</v>
      </c>
      <c r="M84" s="74">
        <v>71.441181132591524</v>
      </c>
      <c r="N84" s="74">
        <v>193.41975480047236</v>
      </c>
      <c r="O84" s="74">
        <v>183.56842472133309</v>
      </c>
      <c r="P84" s="79">
        <v>-131.3037610302143</v>
      </c>
      <c r="Q84" s="76">
        <f t="shared" si="1"/>
        <v>-203.51696800201739</v>
      </c>
    </row>
    <row r="85" spans="1:17">
      <c r="B85" s="77">
        <v>2089</v>
      </c>
      <c r="C85" s="78">
        <v>0</v>
      </c>
      <c r="D85" s="74">
        <v>0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  <c r="J85" s="74">
        <v>36.524431046968864</v>
      </c>
      <c r="K85" s="79">
        <v>35.688775924834239</v>
      </c>
      <c r="L85" s="78">
        <v>317.12559962418266</v>
      </c>
      <c r="M85" s="74">
        <v>71.441181132591524</v>
      </c>
      <c r="N85" s="74">
        <v>193.41975480047236</v>
      </c>
      <c r="O85" s="74">
        <v>183.56842472133309</v>
      </c>
      <c r="P85" s="79">
        <v>-131.3037610302143</v>
      </c>
      <c r="Q85" s="76">
        <f t="shared" si="1"/>
        <v>-203.51696800201739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0</v>
      </c>
      <c r="H86" s="82">
        <v>0</v>
      </c>
      <c r="I86" s="82">
        <v>0</v>
      </c>
      <c r="J86" s="74">
        <v>36.524431046968864</v>
      </c>
      <c r="K86" s="79">
        <v>35.688775924834239</v>
      </c>
      <c r="L86" s="81">
        <v>317.12559962418266</v>
      </c>
      <c r="M86" s="82">
        <v>71.441181132591524</v>
      </c>
      <c r="N86" s="82">
        <v>193.41975480047236</v>
      </c>
      <c r="O86" s="82">
        <v>183.56842472133309</v>
      </c>
      <c r="P86" s="83">
        <v>-131.3037610302143</v>
      </c>
      <c r="Q86" s="76">
        <f t="shared" si="1"/>
        <v>-203.51696800201739</v>
      </c>
    </row>
    <row r="87" spans="1:17" ht="15.75" thickBot="1">
      <c r="B87" s="84" t="s">
        <v>4</v>
      </c>
      <c r="C87" s="85">
        <v>4.69923570204055</v>
      </c>
      <c r="D87" s="86">
        <v>0</v>
      </c>
      <c r="E87" s="86">
        <v>16.667625171043024</v>
      </c>
      <c r="F87" s="86">
        <v>0</v>
      </c>
      <c r="G87" s="86">
        <v>2.7441139124103242</v>
      </c>
      <c r="H87" s="86">
        <v>0</v>
      </c>
      <c r="I87" s="86">
        <v>24.110974785493898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-24.110974785493898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3866.2343843723911</v>
      </c>
      <c r="D89" s="92">
        <v>62.955526422134305</v>
      </c>
      <c r="E89" s="92">
        <v>712.51841042602632</v>
      </c>
      <c r="F89" s="92">
        <v>0</v>
      </c>
      <c r="G89" s="92">
        <v>95.97162431551574</v>
      </c>
      <c r="H89" s="92">
        <v>0</v>
      </c>
      <c r="I89" s="92">
        <v>4737.679945536066</v>
      </c>
      <c r="J89" s="92">
        <v>458.33497328043734</v>
      </c>
      <c r="K89" s="58">
        <v>328.31354935595306</v>
      </c>
      <c r="L89" s="91">
        <v>7733.4917730617171</v>
      </c>
      <c r="M89" s="96">
        <v>1782.1078079921585</v>
      </c>
      <c r="N89" s="92">
        <v>1645.8186057675093</v>
      </c>
      <c r="O89" s="92">
        <v>2615.0548172135104</v>
      </c>
      <c r="P89" s="58">
        <v>1690.510542088537</v>
      </c>
    </row>
    <row r="90" spans="1:17" ht="15.75" thickBot="1">
      <c r="N90" t="s">
        <v>112</v>
      </c>
      <c r="P90" s="93">
        <v>-3833.8179260839192</v>
      </c>
      <c r="Q90" s="94">
        <f>(NPV(0.0505,Q9:Q86)+Q8)*(1+0.0505)^2-Q87</f>
        <v>-3833.8179260839188</v>
      </c>
    </row>
    <row r="91" spans="1:17">
      <c r="I91" s="107" t="s">
        <v>127</v>
      </c>
      <c r="J91" s="98">
        <f>(NPV(0.0505,J9:J58)+J8)*(1+0.0505)^2</f>
        <v>407.47829917744036</v>
      </c>
      <c r="K91" s="99"/>
      <c r="L91" s="99"/>
      <c r="M91" s="100">
        <f>(NPV(0.0505,M9:M58)+M8)*(1+0.0505)^2</f>
        <v>1682.6329972354586</v>
      </c>
      <c r="P91" s="100"/>
      <c r="Q91" s="100">
        <f>(NPV(0.0505,Q9:Q58)+Q8)*(1+0.0505)^2</f>
        <v>-3492.2933676600733</v>
      </c>
    </row>
    <row r="92" spans="1:17">
      <c r="I92" s="108" t="s">
        <v>128</v>
      </c>
      <c r="J92" s="17">
        <f>(NPV(0.0505,J9:J43)+J8)*(1+0.0505)^2</f>
        <v>333.13700743327121</v>
      </c>
      <c r="K92" s="11"/>
      <c r="L92" s="11"/>
      <c r="M92" s="102">
        <f>(NPV(0.0505,M9:M43)+M8)*(1+0.0505)^2</f>
        <v>1537.2226640177757</v>
      </c>
      <c r="P92" s="102"/>
      <c r="Q92" s="102">
        <f>(NPV(0.0505,Q9:Q43)+Q8)*(1+0.0505)^2</f>
        <v>-2990.5099268151607</v>
      </c>
    </row>
    <row r="93" spans="1:17" ht="15.75" thickBot="1">
      <c r="I93" s="109" t="s">
        <v>129</v>
      </c>
      <c r="J93" s="104">
        <f>(NPV(0.0505,J9:J28)+J8)*(1+0.0505)^2</f>
        <v>191.09659037817573</v>
      </c>
      <c r="K93" s="105"/>
      <c r="L93" s="105"/>
      <c r="M93" s="106">
        <f>(NPV(0.0505,M9:M28)+M8)*(1+0.0505)^2</f>
        <v>1193.7821336610548</v>
      </c>
      <c r="P93" s="102"/>
      <c r="Q93" s="106">
        <f>(NPV(0.0505,Q9:Q28)+Q8)*(1+0.0505)^2</f>
        <v>-2719.1681420407485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12</v>
      </c>
      <c r="G1" s="114" t="s">
        <v>126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0</v>
      </c>
    </row>
    <row r="10" spans="2:17">
      <c r="B10" s="77">
        <v>2014</v>
      </c>
      <c r="C10" s="78">
        <v>31.074476585787878</v>
      </c>
      <c r="D10" s="74">
        <v>62.955526422134305</v>
      </c>
      <c r="E10" s="74">
        <v>0</v>
      </c>
      <c r="F10" s="74">
        <v>0</v>
      </c>
      <c r="G10" s="74">
        <v>9.8651759401078465</v>
      </c>
      <c r="H10" s="74">
        <v>0</v>
      </c>
      <c r="I10" s="74">
        <v>103.89517894803002</v>
      </c>
      <c r="J10" s="74">
        <v>0.5194758947401501</v>
      </c>
      <c r="K10" s="79">
        <v>0</v>
      </c>
      <c r="L10" s="78">
        <v>312.9649184031266</v>
      </c>
      <c r="M10" s="74">
        <v>102.97166802327305</v>
      </c>
      <c r="N10" s="74">
        <v>19.803042650300696</v>
      </c>
      <c r="O10" s="74">
        <v>97.893698513049117</v>
      </c>
      <c r="P10" s="79">
        <v>92.29650921650375</v>
      </c>
      <c r="Q10" s="76">
        <f t="shared" si="0"/>
        <v>-12.118145626266426</v>
      </c>
    </row>
    <row r="11" spans="2:17">
      <c r="B11" s="77">
        <v>2015</v>
      </c>
      <c r="C11" s="78">
        <v>39.746195192697073</v>
      </c>
      <c r="D11" s="74">
        <v>0</v>
      </c>
      <c r="E11" s="74">
        <v>0</v>
      </c>
      <c r="F11" s="74">
        <v>0</v>
      </c>
      <c r="G11" s="74">
        <v>9.8651759401078465</v>
      </c>
      <c r="H11" s="74">
        <v>0</v>
      </c>
      <c r="I11" s="74">
        <v>49.611371132804919</v>
      </c>
      <c r="J11" s="74">
        <v>0.76753275040417468</v>
      </c>
      <c r="K11" s="79">
        <v>0</v>
      </c>
      <c r="L11" s="78">
        <v>344.95924163625529</v>
      </c>
      <c r="M11" s="74">
        <v>101.09209239678934</v>
      </c>
      <c r="N11" s="74">
        <v>23.520656320362392</v>
      </c>
      <c r="O11" s="74">
        <v>102.03707240789441</v>
      </c>
      <c r="P11" s="79">
        <v>118.30942051120917</v>
      </c>
      <c r="Q11" s="76">
        <f t="shared" si="0"/>
        <v>67.930516628000078</v>
      </c>
    </row>
    <row r="12" spans="2:17">
      <c r="B12" s="77">
        <v>2016</v>
      </c>
      <c r="C12" s="78">
        <v>87.845089757339863</v>
      </c>
      <c r="D12" s="74">
        <v>0</v>
      </c>
      <c r="E12" s="74">
        <v>0</v>
      </c>
      <c r="F12" s="74">
        <v>0</v>
      </c>
      <c r="G12" s="74">
        <v>9.8651759401078465</v>
      </c>
      <c r="H12" s="74">
        <v>0</v>
      </c>
      <c r="I12" s="74">
        <v>97.71026569744771</v>
      </c>
      <c r="J12" s="74">
        <v>1.2560840788914132</v>
      </c>
      <c r="K12" s="79">
        <v>0</v>
      </c>
      <c r="L12" s="78">
        <v>354.71018922337242</v>
      </c>
      <c r="M12" s="74">
        <v>99.243669957484926</v>
      </c>
      <c r="N12" s="74">
        <v>24.611017871637468</v>
      </c>
      <c r="O12" s="74">
        <v>104.31125507198244</v>
      </c>
      <c r="P12" s="79">
        <v>126.54424632226757</v>
      </c>
      <c r="Q12" s="76">
        <f t="shared" si="0"/>
        <v>27.577896545928439</v>
      </c>
    </row>
    <row r="13" spans="2:17">
      <c r="B13" s="77">
        <v>2017</v>
      </c>
      <c r="C13" s="78">
        <v>183.31638621560634</v>
      </c>
      <c r="D13" s="74">
        <v>0</v>
      </c>
      <c r="E13" s="74">
        <v>0</v>
      </c>
      <c r="F13" s="74">
        <v>0</v>
      </c>
      <c r="G13" s="74">
        <v>9.8651759401078465</v>
      </c>
      <c r="H13" s="74">
        <v>0</v>
      </c>
      <c r="I13" s="74">
        <v>193.18156215571418</v>
      </c>
      <c r="J13" s="74">
        <v>2.221991889669984</v>
      </c>
      <c r="K13" s="79">
        <v>0</v>
      </c>
      <c r="L13" s="78">
        <v>373.22556680359594</v>
      </c>
      <c r="M13" s="74">
        <v>97.665241807067673</v>
      </c>
      <c r="N13" s="74">
        <v>25.254850406676088</v>
      </c>
      <c r="O13" s="74">
        <v>106.20121509419258</v>
      </c>
      <c r="P13" s="79">
        <v>144.10425949565959</v>
      </c>
      <c r="Q13" s="76">
        <f t="shared" si="0"/>
        <v>-51.299294549724578</v>
      </c>
    </row>
    <row r="14" spans="2:17">
      <c r="B14" s="77">
        <v>2018</v>
      </c>
      <c r="C14" s="78">
        <v>213.27786757196526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213.27786757196526</v>
      </c>
      <c r="J14" s="74">
        <v>3.2883812275298103</v>
      </c>
      <c r="K14" s="79">
        <v>0</v>
      </c>
      <c r="L14" s="78">
        <v>352.44639095501083</v>
      </c>
      <c r="M14" s="74">
        <v>94.882223752384633</v>
      </c>
      <c r="N14" s="74">
        <v>27.643261423754829</v>
      </c>
      <c r="O14" s="74">
        <v>108.9738487531492</v>
      </c>
      <c r="P14" s="79">
        <v>120.94705702572217</v>
      </c>
      <c r="Q14" s="76">
        <f t="shared" si="0"/>
        <v>-95.619191773772897</v>
      </c>
    </row>
    <row r="15" spans="2:17">
      <c r="B15" s="77">
        <v>2019</v>
      </c>
      <c r="C15" s="78">
        <v>256.36088405651009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256.36088405651009</v>
      </c>
      <c r="J15" s="74">
        <v>4.5701856478123606</v>
      </c>
      <c r="K15" s="79">
        <v>0</v>
      </c>
      <c r="L15" s="78">
        <v>343.61965458754588</v>
      </c>
      <c r="M15" s="74">
        <v>92.940341751542334</v>
      </c>
      <c r="N15" s="74">
        <v>24.953702930609637</v>
      </c>
      <c r="O15" s="74">
        <v>110.42766415484931</v>
      </c>
      <c r="P15" s="79">
        <v>115.29794575054459</v>
      </c>
      <c r="Q15" s="76">
        <f t="shared" si="0"/>
        <v>-145.63312395377787</v>
      </c>
    </row>
    <row r="16" spans="2:17">
      <c r="B16" s="77">
        <v>2020</v>
      </c>
      <c r="C16" s="78">
        <v>262.5108303987052</v>
      </c>
      <c r="D16" s="74">
        <v>0</v>
      </c>
      <c r="E16" s="74">
        <v>0</v>
      </c>
      <c r="F16" s="74">
        <v>9.580207352583173</v>
      </c>
      <c r="G16" s="74">
        <v>13.532598364158464</v>
      </c>
      <c r="H16" s="74">
        <v>0</v>
      </c>
      <c r="I16" s="74">
        <v>285.6236361154468</v>
      </c>
      <c r="J16" s="74">
        <v>5.9983038283895942</v>
      </c>
      <c r="K16" s="79">
        <v>0</v>
      </c>
      <c r="L16" s="78">
        <v>374.45092549931451</v>
      </c>
      <c r="M16" s="74">
        <v>92.421121965220877</v>
      </c>
      <c r="N16" s="74">
        <v>21.215320469095083</v>
      </c>
      <c r="O16" s="74">
        <v>121.44550802059081</v>
      </c>
      <c r="P16" s="79">
        <v>139.3689750444077</v>
      </c>
      <c r="Q16" s="76">
        <f t="shared" si="0"/>
        <v>-152.25296489942869</v>
      </c>
    </row>
    <row r="17" spans="2:17">
      <c r="B17" s="77">
        <v>2021</v>
      </c>
      <c r="C17" s="78">
        <v>723.60367292716785</v>
      </c>
      <c r="D17" s="74">
        <v>0</v>
      </c>
      <c r="E17" s="74">
        <v>0</v>
      </c>
      <c r="F17" s="74">
        <v>292.47374338561838</v>
      </c>
      <c r="G17" s="74">
        <v>22.554330606930773</v>
      </c>
      <c r="H17" s="74">
        <v>0</v>
      </c>
      <c r="I17" s="74">
        <v>1038.631746919717</v>
      </c>
      <c r="J17" s="74">
        <v>11.191462562988178</v>
      </c>
      <c r="K17" s="79">
        <v>0</v>
      </c>
      <c r="L17" s="78">
        <v>375.96704727537326</v>
      </c>
      <c r="M17" s="74">
        <v>90.583083921642896</v>
      </c>
      <c r="N17" s="74">
        <v>20.696100682773618</v>
      </c>
      <c r="O17" s="74">
        <v>131.55990945813295</v>
      </c>
      <c r="P17" s="79">
        <v>133.1279532128238</v>
      </c>
      <c r="Q17" s="76">
        <f t="shared" si="0"/>
        <v>-916.69525626988138</v>
      </c>
    </row>
    <row r="18" spans="2:17">
      <c r="B18" s="77">
        <v>2022</v>
      </c>
      <c r="C18" s="78">
        <v>1161.6539962142401</v>
      </c>
      <c r="D18" s="74">
        <v>0</v>
      </c>
      <c r="E18" s="74">
        <v>0</v>
      </c>
      <c r="F18" s="74">
        <v>297.94814758709452</v>
      </c>
      <c r="G18" s="74">
        <v>27.600906935051963</v>
      </c>
      <c r="H18" s="74">
        <v>0</v>
      </c>
      <c r="I18" s="74">
        <v>1487.2030507363866</v>
      </c>
      <c r="J18" s="74">
        <v>18.627477816670112</v>
      </c>
      <c r="K18" s="79">
        <v>6.2098686444047289</v>
      </c>
      <c r="L18" s="78">
        <v>379.83004248560491</v>
      </c>
      <c r="M18" s="74">
        <v>88.96311818831991</v>
      </c>
      <c r="N18" s="74">
        <v>20.758407057132192</v>
      </c>
      <c r="O18" s="74">
        <v>132.49450507351159</v>
      </c>
      <c r="P18" s="79">
        <v>137.61401216664117</v>
      </c>
      <c r="Q18" s="76">
        <f t="shared" si="0"/>
        <v>-1374.4263850308203</v>
      </c>
    </row>
    <row r="19" spans="2:17">
      <c r="B19" s="77">
        <v>2023</v>
      </c>
      <c r="C19" s="78">
        <v>1042.983461354401</v>
      </c>
      <c r="D19" s="74">
        <v>0</v>
      </c>
      <c r="E19" s="74">
        <v>0</v>
      </c>
      <c r="F19" s="74">
        <v>288.36794023451131</v>
      </c>
      <c r="G19" s="74">
        <v>14.604019816068107</v>
      </c>
      <c r="H19" s="74">
        <v>0</v>
      </c>
      <c r="I19" s="74">
        <v>1345.9554214049804</v>
      </c>
      <c r="J19" s="74">
        <v>25.357254923695013</v>
      </c>
      <c r="K19" s="79">
        <v>12.419737288809458</v>
      </c>
      <c r="L19" s="78">
        <v>376.74587695485542</v>
      </c>
      <c r="M19" s="74">
        <v>86.512400796882602</v>
      </c>
      <c r="N19" s="74">
        <v>23.852956983608127</v>
      </c>
      <c r="O19" s="74">
        <v>136.36788467946971</v>
      </c>
      <c r="P19" s="79">
        <v>130.01263449489497</v>
      </c>
      <c r="Q19" s="76">
        <f t="shared" si="0"/>
        <v>-1253.7197791225899</v>
      </c>
    </row>
    <row r="20" spans="2:17">
      <c r="B20" s="77">
        <v>2024</v>
      </c>
      <c r="C20" s="78">
        <v>744.80303080212661</v>
      </c>
      <c r="D20" s="74">
        <v>0</v>
      </c>
      <c r="E20" s="74">
        <v>0</v>
      </c>
      <c r="F20" s="74">
        <v>5.4744042014761005</v>
      </c>
      <c r="G20" s="74">
        <v>6.6537090252054405</v>
      </c>
      <c r="H20" s="74">
        <v>0</v>
      </c>
      <c r="I20" s="74">
        <v>756.93114402880815</v>
      </c>
      <c r="J20" s="74">
        <v>29.141910643839054</v>
      </c>
      <c r="K20" s="79">
        <v>18.629605933214187</v>
      </c>
      <c r="L20" s="78">
        <v>379.15505676338705</v>
      </c>
      <c r="M20" s="74">
        <v>84.643209566125321</v>
      </c>
      <c r="N20" s="74">
        <v>24.569480288731754</v>
      </c>
      <c r="O20" s="74">
        <v>141.20701308798579</v>
      </c>
      <c r="P20" s="79">
        <v>128.73535382054416</v>
      </c>
      <c r="Q20" s="76">
        <f t="shared" si="0"/>
        <v>-675.96730678531719</v>
      </c>
    </row>
    <row r="21" spans="2:17">
      <c r="B21" s="77">
        <v>2025</v>
      </c>
      <c r="C21" s="78">
        <v>515.82046909155315</v>
      </c>
      <c r="D21" s="74">
        <v>0</v>
      </c>
      <c r="E21" s="74">
        <v>0</v>
      </c>
      <c r="F21" s="74">
        <v>0</v>
      </c>
      <c r="G21" s="74">
        <v>4.8213949759340355</v>
      </c>
      <c r="H21" s="74">
        <v>0</v>
      </c>
      <c r="I21" s="74">
        <v>520.64186406748718</v>
      </c>
      <c r="J21" s="74">
        <v>31.745119964176492</v>
      </c>
      <c r="K21" s="79">
        <v>18.629605933214183</v>
      </c>
      <c r="L21" s="78">
        <v>306.90043129889193</v>
      </c>
      <c r="M21" s="74">
        <v>84.5289812131346</v>
      </c>
      <c r="N21" s="74">
        <v>16.178888541776868</v>
      </c>
      <c r="O21" s="74">
        <v>156.83552865626189</v>
      </c>
      <c r="P21" s="79">
        <v>49.35703288771856</v>
      </c>
      <c r="Q21" s="76">
        <f t="shared" si="0"/>
        <v>-521.65955707715932</v>
      </c>
    </row>
    <row r="22" spans="2:17">
      <c r="B22" s="77">
        <v>2026</v>
      </c>
      <c r="C22" s="78">
        <v>338.80440184645647</v>
      </c>
      <c r="D22" s="74">
        <v>0</v>
      </c>
      <c r="E22" s="74">
        <v>0</v>
      </c>
      <c r="F22" s="74">
        <v>0</v>
      </c>
      <c r="G22" s="74">
        <v>2.142842903819286</v>
      </c>
      <c r="H22" s="74">
        <v>0</v>
      </c>
      <c r="I22" s="74">
        <v>340.94724475027579</v>
      </c>
      <c r="J22" s="74">
        <v>33.449856187927871</v>
      </c>
      <c r="K22" s="79">
        <v>32.933364774062312</v>
      </c>
      <c r="L22" s="78">
        <v>404.17106606835523</v>
      </c>
      <c r="M22" s="74">
        <v>88.558126754989175</v>
      </c>
      <c r="N22" s="74">
        <v>19.252669676799943</v>
      </c>
      <c r="O22" s="74">
        <v>108.51693534118631</v>
      </c>
      <c r="P22" s="79">
        <v>187.8433342953798</v>
      </c>
      <c r="Q22" s="76">
        <f t="shared" si="0"/>
        <v>-219.48713141688617</v>
      </c>
    </row>
    <row r="23" spans="2:17">
      <c r="B23" s="77">
        <v>2027</v>
      </c>
      <c r="C23" s="78">
        <v>124.78513794994552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124.78513794994552</v>
      </c>
      <c r="J23" s="74">
        <v>34.073781877677597</v>
      </c>
      <c r="K23" s="79">
        <v>33.150497504192003</v>
      </c>
      <c r="L23" s="78">
        <v>548.87762051614766</v>
      </c>
      <c r="M23" s="74">
        <v>96.294501571179012</v>
      </c>
      <c r="N23" s="74">
        <v>17.352325258863381</v>
      </c>
      <c r="O23" s="74">
        <v>96.927949710491191</v>
      </c>
      <c r="P23" s="79">
        <v>338.30284397561405</v>
      </c>
      <c r="Q23" s="76">
        <f t="shared" si="0"/>
        <v>146.29342664379891</v>
      </c>
    </row>
    <row r="24" spans="2:17">
      <c r="B24" s="77">
        <v>2028</v>
      </c>
      <c r="C24" s="78">
        <v>39.377968877233542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39.377968877233542</v>
      </c>
      <c r="J24" s="74">
        <v>34.270671722063767</v>
      </c>
      <c r="K24" s="79">
        <v>32.857368318516926</v>
      </c>
      <c r="L24" s="78">
        <v>571.32868407668786</v>
      </c>
      <c r="M24" s="74">
        <v>96.18027321818829</v>
      </c>
      <c r="N24" s="74">
        <v>18.993059783639211</v>
      </c>
      <c r="O24" s="74">
        <v>104.82009046257747</v>
      </c>
      <c r="P24" s="79">
        <v>351.33526061228292</v>
      </c>
      <c r="Q24" s="76">
        <f t="shared" si="0"/>
        <v>244.8292516944687</v>
      </c>
    </row>
    <row r="25" spans="2:17">
      <c r="B25" s="77">
        <v>2029</v>
      </c>
      <c r="C25" s="78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34.270671722063767</v>
      </c>
      <c r="K25" s="79">
        <v>33.074501048646617</v>
      </c>
      <c r="L25" s="78">
        <v>548.16109721102407</v>
      </c>
      <c r="M25" s="74">
        <v>94.52915429768602</v>
      </c>
      <c r="N25" s="74">
        <v>19.294207259705658</v>
      </c>
      <c r="O25" s="74">
        <v>105.98314278393755</v>
      </c>
      <c r="P25" s="79">
        <v>328.35459286969478</v>
      </c>
      <c r="Q25" s="76">
        <f t="shared" si="0"/>
        <v>261.00942009898444</v>
      </c>
    </row>
    <row r="26" spans="2:17">
      <c r="B26" s="77">
        <v>2030</v>
      </c>
      <c r="C26" s="78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34.270671722063767</v>
      </c>
      <c r="K26" s="79">
        <v>32.900794864542867</v>
      </c>
      <c r="L26" s="78">
        <v>535.45059684187459</v>
      </c>
      <c r="M26" s="74">
        <v>93.469945933590239</v>
      </c>
      <c r="N26" s="74">
        <v>18.795756264837056</v>
      </c>
      <c r="O26" s="74">
        <v>105.55738255915395</v>
      </c>
      <c r="P26" s="79">
        <v>317.62751208429336</v>
      </c>
      <c r="Q26" s="76">
        <f t="shared" si="0"/>
        <v>250.45604549768672</v>
      </c>
    </row>
    <row r="27" spans="2:17">
      <c r="B27" s="77">
        <v>2031</v>
      </c>
      <c r="C27" s="78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34.270671722063767</v>
      </c>
      <c r="K27" s="79">
        <v>32.853595293711273</v>
      </c>
      <c r="L27" s="78">
        <v>521.59781294281788</v>
      </c>
      <c r="M27" s="74">
        <v>92.036899323342993</v>
      </c>
      <c r="N27" s="74">
        <v>19.418820008422813</v>
      </c>
      <c r="O27" s="74">
        <v>108.13271269930843</v>
      </c>
      <c r="P27" s="79">
        <v>302.00938091174362</v>
      </c>
      <c r="Q27" s="76">
        <f t="shared" si="0"/>
        <v>234.88511389596857</v>
      </c>
    </row>
    <row r="28" spans="2:17">
      <c r="B28" s="77">
        <v>2032</v>
      </c>
      <c r="C28" s="78">
        <v>0</v>
      </c>
      <c r="D28" s="74">
        <v>0</v>
      </c>
      <c r="E28" s="74">
        <v>0.35930009213445419</v>
      </c>
      <c r="F28" s="74">
        <v>0</v>
      </c>
      <c r="G28" s="74">
        <v>0</v>
      </c>
      <c r="H28" s="74">
        <v>0</v>
      </c>
      <c r="I28" s="74">
        <v>0.35930009213445419</v>
      </c>
      <c r="J28" s="74">
        <v>34.270671722063767</v>
      </c>
      <c r="K28" s="79">
        <v>32.614749290568604</v>
      </c>
      <c r="L28" s="78">
        <v>502.02322699849867</v>
      </c>
      <c r="M28" s="74">
        <v>90.614237108822181</v>
      </c>
      <c r="N28" s="74">
        <v>19.356513634064239</v>
      </c>
      <c r="O28" s="74">
        <v>110.34458898903787</v>
      </c>
      <c r="P28" s="79">
        <v>281.7078872665744</v>
      </c>
      <c r="Q28" s="76">
        <f t="shared" si="0"/>
        <v>214.46316616180758</v>
      </c>
    </row>
    <row r="29" spans="2:17">
      <c r="B29" s="77">
        <v>2033</v>
      </c>
      <c r="C29" s="78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34.270671722063767</v>
      </c>
      <c r="K29" s="79">
        <v>32.180483830309235</v>
      </c>
      <c r="L29" s="78">
        <v>476.09339086960466</v>
      </c>
      <c r="M29" s="74">
        <v>89.098115332763498</v>
      </c>
      <c r="N29" s="74">
        <v>19.231900885347084</v>
      </c>
      <c r="O29" s="74">
        <v>111.90224834800227</v>
      </c>
      <c r="P29" s="79">
        <v>255.8611263034918</v>
      </c>
      <c r="Q29" s="76">
        <f t="shared" si="0"/>
        <v>189.40997075111881</v>
      </c>
    </row>
    <row r="30" spans="2:17">
      <c r="B30" s="77">
        <v>2034</v>
      </c>
      <c r="C30" s="78">
        <v>0</v>
      </c>
      <c r="D30" s="74">
        <v>0</v>
      </c>
      <c r="E30" s="74">
        <v>98.182085748416</v>
      </c>
      <c r="F30" s="74">
        <v>0</v>
      </c>
      <c r="G30" s="74">
        <v>0</v>
      </c>
      <c r="H30" s="74">
        <v>0</v>
      </c>
      <c r="I30" s="74">
        <v>98.182085748416</v>
      </c>
      <c r="J30" s="74">
        <v>34.652545995678345</v>
      </c>
      <c r="K30" s="79">
        <v>32.180483830309235</v>
      </c>
      <c r="L30" s="78">
        <v>452.13658992873223</v>
      </c>
      <c r="M30" s="74">
        <v>87.644299931063401</v>
      </c>
      <c r="N30" s="74">
        <v>19.32536044688495</v>
      </c>
      <c r="O30" s="74">
        <v>113.77143957875954</v>
      </c>
      <c r="P30" s="79">
        <v>231.39548997202434</v>
      </c>
      <c r="Q30" s="76">
        <f t="shared" si="0"/>
        <v>66.380374397620756</v>
      </c>
    </row>
    <row r="31" spans="2:17">
      <c r="B31" s="77">
        <v>2035</v>
      </c>
      <c r="C31" s="78">
        <v>0</v>
      </c>
      <c r="D31" s="74">
        <v>0</v>
      </c>
      <c r="E31" s="74">
        <v>126.11765761052817</v>
      </c>
      <c r="F31" s="74">
        <v>0</v>
      </c>
      <c r="G31" s="74">
        <v>9.2794960211372324</v>
      </c>
      <c r="H31" s="74">
        <v>0</v>
      </c>
      <c r="I31" s="74">
        <v>135.39715363166539</v>
      </c>
      <c r="J31" s="74">
        <v>35.220495608709165</v>
      </c>
      <c r="K31" s="79">
        <v>32.223910376335176</v>
      </c>
      <c r="L31" s="78">
        <v>443.96407049203236</v>
      </c>
      <c r="M31" s="74">
        <v>86.637013545599757</v>
      </c>
      <c r="N31" s="74">
        <v>17.85077625373199</v>
      </c>
      <c r="O31" s="74">
        <v>117.25021214711336</v>
      </c>
      <c r="P31" s="79">
        <v>222.22606854558728</v>
      </c>
      <c r="Q31" s="76">
        <f t="shared" si="0"/>
        <v>19.384508928877551</v>
      </c>
    </row>
    <row r="32" spans="2:17">
      <c r="B32" s="77">
        <v>2036</v>
      </c>
      <c r="C32" s="78">
        <v>0</v>
      </c>
      <c r="D32" s="74">
        <v>0</v>
      </c>
      <c r="E32" s="74">
        <v>92.964207542334535</v>
      </c>
      <c r="F32" s="74">
        <v>0</v>
      </c>
      <c r="G32" s="74">
        <v>0</v>
      </c>
      <c r="H32" s="74">
        <v>0</v>
      </c>
      <c r="I32" s="74">
        <v>92.964207542334535</v>
      </c>
      <c r="J32" s="74">
        <v>35.685316646420837</v>
      </c>
      <c r="K32" s="79">
        <v>38.930948002418866</v>
      </c>
      <c r="L32" s="78">
        <v>427.14134941521689</v>
      </c>
      <c r="M32" s="74">
        <v>84.560134400313899</v>
      </c>
      <c r="N32" s="74">
        <v>32.783537308337337</v>
      </c>
      <c r="O32" s="74">
        <v>121.14436054452435</v>
      </c>
      <c r="P32" s="79">
        <v>188.65331716204136</v>
      </c>
      <c r="Q32" s="76">
        <f t="shared" si="0"/>
        <v>21.072844970867138</v>
      </c>
    </row>
    <row r="33" spans="2:17">
      <c r="B33" s="77">
        <v>2037</v>
      </c>
      <c r="C33" s="78">
        <v>0</v>
      </c>
      <c r="D33" s="74">
        <v>0</v>
      </c>
      <c r="E33" s="74">
        <v>105.40079151316515</v>
      </c>
      <c r="F33" s="74">
        <v>0</v>
      </c>
      <c r="G33" s="74">
        <v>9.2794960211372324</v>
      </c>
      <c r="H33" s="74">
        <v>0</v>
      </c>
      <c r="I33" s="74">
        <v>114.68028753430238</v>
      </c>
      <c r="J33" s="74">
        <v>36.258494819584229</v>
      </c>
      <c r="K33" s="79">
        <v>36.03490311018723</v>
      </c>
      <c r="L33" s="78">
        <v>413.51702222214163</v>
      </c>
      <c r="M33" s="74">
        <v>83.11670339434022</v>
      </c>
      <c r="N33" s="74">
        <v>37.041139556173356</v>
      </c>
      <c r="O33" s="74">
        <v>126.23271445047472</v>
      </c>
      <c r="P33" s="79">
        <v>167.12646482115338</v>
      </c>
      <c r="Q33" s="76">
        <f t="shared" si="0"/>
        <v>-19.847220642920462</v>
      </c>
    </row>
    <row r="34" spans="2:17">
      <c r="B34" s="77">
        <v>2038</v>
      </c>
      <c r="C34" s="78">
        <v>0</v>
      </c>
      <c r="D34" s="74">
        <v>0</v>
      </c>
      <c r="E34" s="74">
        <v>15.982327442203649</v>
      </c>
      <c r="F34" s="74">
        <v>0</v>
      </c>
      <c r="G34" s="74">
        <v>0</v>
      </c>
      <c r="H34" s="74">
        <v>0</v>
      </c>
      <c r="I34" s="74">
        <v>15.982327442203649</v>
      </c>
      <c r="J34" s="74">
        <v>36.338406456795248</v>
      </c>
      <c r="K34" s="79">
        <v>40.019127336645575</v>
      </c>
      <c r="L34" s="78">
        <v>406.51793950252829</v>
      </c>
      <c r="M34" s="74">
        <v>81.860191511442267</v>
      </c>
      <c r="N34" s="74">
        <v>48.090136609094145</v>
      </c>
      <c r="O34" s="74">
        <v>130.37608834532</v>
      </c>
      <c r="P34" s="79">
        <v>146.19152303667187</v>
      </c>
      <c r="Q34" s="76">
        <f t="shared" si="0"/>
        <v>53.851661801027412</v>
      </c>
    </row>
    <row r="35" spans="2:17">
      <c r="B35" s="77">
        <v>2039</v>
      </c>
      <c r="C35" s="78">
        <v>0</v>
      </c>
      <c r="D35" s="74">
        <v>0</v>
      </c>
      <c r="E35" s="74">
        <v>78.303415512146486</v>
      </c>
      <c r="F35" s="74">
        <v>0</v>
      </c>
      <c r="G35" s="74">
        <v>0</v>
      </c>
      <c r="H35" s="74">
        <v>0</v>
      </c>
      <c r="I35" s="74">
        <v>78.303415512146486</v>
      </c>
      <c r="J35" s="74">
        <v>36.729923534355983</v>
      </c>
      <c r="K35" s="79">
        <v>40.019127336645568</v>
      </c>
      <c r="L35" s="78">
        <v>396.71506993677895</v>
      </c>
      <c r="M35" s="74">
        <v>80.697139190082183</v>
      </c>
      <c r="N35" s="74">
        <v>47.332075721064804</v>
      </c>
      <c r="O35" s="74">
        <v>144.6546324691603</v>
      </c>
      <c r="P35" s="79">
        <v>124.03122255647165</v>
      </c>
      <c r="Q35" s="76">
        <f t="shared" si="0"/>
        <v>-31.02124382667639</v>
      </c>
    </row>
    <row r="36" spans="2:17">
      <c r="B36" s="77">
        <v>2040</v>
      </c>
      <c r="C36" s="78">
        <v>0</v>
      </c>
      <c r="D36" s="74">
        <v>0</v>
      </c>
      <c r="E36" s="74">
        <v>109.02127471591362</v>
      </c>
      <c r="F36" s="74">
        <v>9.580207352583173</v>
      </c>
      <c r="G36" s="74">
        <v>73.076135010412969</v>
      </c>
      <c r="H36" s="74">
        <v>0</v>
      </c>
      <c r="I36" s="74">
        <v>191.67761707890975</v>
      </c>
      <c r="J36" s="74">
        <v>37.677927224024103</v>
      </c>
      <c r="K36" s="79">
        <v>40.019127336645582</v>
      </c>
      <c r="L36" s="78">
        <v>380.49464381209646</v>
      </c>
      <c r="M36" s="74">
        <v>79.025251478127061</v>
      </c>
      <c r="N36" s="74">
        <v>60.87332774832862</v>
      </c>
      <c r="O36" s="74">
        <v>148.28917097341056</v>
      </c>
      <c r="P36" s="79">
        <v>92.306893612230198</v>
      </c>
      <c r="Q36" s="76">
        <f t="shared" si="0"/>
        <v>-177.06777802734922</v>
      </c>
    </row>
    <row r="37" spans="2:17">
      <c r="B37" s="77">
        <v>2041</v>
      </c>
      <c r="C37" s="78">
        <v>0</v>
      </c>
      <c r="D37" s="74">
        <v>0</v>
      </c>
      <c r="E37" s="74">
        <v>95.311670278841532</v>
      </c>
      <c r="F37" s="74">
        <v>292.47374338561838</v>
      </c>
      <c r="G37" s="74">
        <v>0</v>
      </c>
      <c r="H37" s="74">
        <v>0</v>
      </c>
      <c r="I37" s="74">
        <v>387.7854136644599</v>
      </c>
      <c r="J37" s="74">
        <v>39.616854292346403</v>
      </c>
      <c r="K37" s="79">
        <v>44.016643589633759</v>
      </c>
      <c r="L37" s="78">
        <v>370.04794171130857</v>
      </c>
      <c r="M37" s="74">
        <v>77.644126846511966</v>
      </c>
      <c r="N37" s="74">
        <v>74.508039337130313</v>
      </c>
      <c r="O37" s="74">
        <v>153.33598729645519</v>
      </c>
      <c r="P37" s="79">
        <v>64.559788231211087</v>
      </c>
      <c r="Q37" s="76">
        <f t="shared" si="0"/>
        <v>-406.859123315229</v>
      </c>
    </row>
    <row r="38" spans="2:17">
      <c r="B38" s="77">
        <v>2042</v>
      </c>
      <c r="C38" s="78">
        <v>0</v>
      </c>
      <c r="D38" s="74">
        <v>0</v>
      </c>
      <c r="E38" s="74">
        <v>108.01651313622325</v>
      </c>
      <c r="F38" s="74">
        <v>297.94814758709452</v>
      </c>
      <c r="G38" s="74">
        <v>0</v>
      </c>
      <c r="H38" s="74">
        <v>0</v>
      </c>
      <c r="I38" s="74">
        <v>405.96466072331776</v>
      </c>
      <c r="J38" s="74">
        <v>41.646677595962991</v>
      </c>
      <c r="K38" s="79">
        <v>43.357917169602821</v>
      </c>
      <c r="L38" s="78">
        <v>358.80164113958557</v>
      </c>
      <c r="M38" s="74">
        <v>76.356461776434728</v>
      </c>
      <c r="N38" s="74">
        <v>77.893352343946276</v>
      </c>
      <c r="O38" s="74">
        <v>162.79617180323231</v>
      </c>
      <c r="P38" s="79">
        <v>41.75565521597224</v>
      </c>
      <c r="Q38" s="76">
        <f t="shared" si="0"/>
        <v>-449.21360027291132</v>
      </c>
    </row>
    <row r="39" spans="2:17">
      <c r="B39" s="77">
        <v>2043</v>
      </c>
      <c r="C39" s="78">
        <v>0</v>
      </c>
      <c r="D39" s="74">
        <v>0</v>
      </c>
      <c r="E39" s="74">
        <v>96.267169773386883</v>
      </c>
      <c r="F39" s="74">
        <v>288.36794023451131</v>
      </c>
      <c r="G39" s="74">
        <v>0</v>
      </c>
      <c r="H39" s="74">
        <v>0</v>
      </c>
      <c r="I39" s="74">
        <v>384.63511000789822</v>
      </c>
      <c r="J39" s="74">
        <v>43.56985314600248</v>
      </c>
      <c r="K39" s="79">
        <v>47.342141396061166</v>
      </c>
      <c r="L39" s="78">
        <v>351.37679819518866</v>
      </c>
      <c r="M39" s="74">
        <v>75.068796706357503</v>
      </c>
      <c r="N39" s="74">
        <v>86.979698604571922</v>
      </c>
      <c r="O39" s="74">
        <v>173.83478446042665</v>
      </c>
      <c r="P39" s="79">
        <v>15.493518423832597</v>
      </c>
      <c r="Q39" s="76">
        <f t="shared" si="0"/>
        <v>-460.05358612612929</v>
      </c>
    </row>
    <row r="40" spans="2:17">
      <c r="B40" s="77">
        <v>2044</v>
      </c>
      <c r="C40" s="78">
        <v>0</v>
      </c>
      <c r="D40" s="74">
        <v>0</v>
      </c>
      <c r="E40" s="74">
        <v>109.09937868041385</v>
      </c>
      <c r="F40" s="74">
        <v>5.4744042014761005</v>
      </c>
      <c r="G40" s="74">
        <v>61.47676498399143</v>
      </c>
      <c r="H40" s="74">
        <v>0</v>
      </c>
      <c r="I40" s="74">
        <v>176.05054786588138</v>
      </c>
      <c r="J40" s="74">
        <v>44.450105885331887</v>
      </c>
      <c r="K40" s="79">
        <v>47.342141396061152</v>
      </c>
      <c r="L40" s="78">
        <v>335.4679039422989</v>
      </c>
      <c r="M40" s="74">
        <v>73.71882526192168</v>
      </c>
      <c r="N40" s="74">
        <v>108.78692963007347</v>
      </c>
      <c r="O40" s="74">
        <v>171.56060179633866</v>
      </c>
      <c r="P40" s="79">
        <v>-18.598452746034894</v>
      </c>
      <c r="Q40" s="76">
        <f t="shared" si="0"/>
        <v>-286.44124789330931</v>
      </c>
    </row>
    <row r="41" spans="2:17">
      <c r="B41" s="77">
        <v>2045</v>
      </c>
      <c r="C41" s="78">
        <v>0</v>
      </c>
      <c r="D41" s="74">
        <v>0</v>
      </c>
      <c r="E41" s="74">
        <v>16.550169897934477</v>
      </c>
      <c r="F41" s="74">
        <v>0</v>
      </c>
      <c r="G41" s="74">
        <v>0</v>
      </c>
      <c r="H41" s="74">
        <v>0</v>
      </c>
      <c r="I41" s="74">
        <v>16.550169897934477</v>
      </c>
      <c r="J41" s="74">
        <v>44.532856734821564</v>
      </c>
      <c r="K41" s="79">
        <v>51.345680598570688</v>
      </c>
      <c r="L41" s="78">
        <v>325.83118470817249</v>
      </c>
      <c r="M41" s="74">
        <v>72.451928983297307</v>
      </c>
      <c r="N41" s="74">
        <v>126.87654698551334</v>
      </c>
      <c r="O41" s="74">
        <v>176.7839528467326</v>
      </c>
      <c r="P41" s="79">
        <v>-50.281244107370767</v>
      </c>
      <c r="Q41" s="76">
        <f t="shared" si="0"/>
        <v>-162.70995133869749</v>
      </c>
    </row>
    <row r="42" spans="2:17">
      <c r="B42" s="77">
        <v>2046</v>
      </c>
      <c r="C42" s="78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44.532856734821564</v>
      </c>
      <c r="K42" s="79">
        <v>54.24774844032364</v>
      </c>
      <c r="L42" s="78">
        <v>314.33565863901526</v>
      </c>
      <c r="M42" s="74">
        <v>71.185032704672935</v>
      </c>
      <c r="N42" s="74">
        <v>129.49341470857351</v>
      </c>
      <c r="O42" s="74">
        <v>191.37402884236579</v>
      </c>
      <c r="P42" s="79">
        <v>-77.716817616596984</v>
      </c>
      <c r="Q42" s="76">
        <f t="shared" si="0"/>
        <v>-176.4974227917422</v>
      </c>
    </row>
    <row r="43" spans="2:17">
      <c r="B43" s="77">
        <v>2047</v>
      </c>
      <c r="C43" s="78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44.532856734821564</v>
      </c>
      <c r="K43" s="79">
        <v>51.357726497613349</v>
      </c>
      <c r="L43" s="78">
        <v>303.34896796045308</v>
      </c>
      <c r="M43" s="74">
        <v>69.949289613227847</v>
      </c>
      <c r="N43" s="74">
        <v>131.21722439916078</v>
      </c>
      <c r="O43" s="74">
        <v>208.91327322430487</v>
      </c>
      <c r="P43" s="79">
        <v>-106.73081927624042</v>
      </c>
      <c r="Q43" s="76">
        <f t="shared" si="0"/>
        <v>-202.62140250867535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44.532856734821564</v>
      </c>
      <c r="K44" s="79">
        <v>51.363749447134673</v>
      </c>
      <c r="L44" s="78">
        <v>314.50527043588028</v>
      </c>
      <c r="M44" s="74">
        <v>71.195417100399368</v>
      </c>
      <c r="N44" s="74">
        <v>129.19572869774922</v>
      </c>
      <c r="O44" s="74">
        <v>192.35708497113441</v>
      </c>
      <c r="P44" s="79">
        <v>-78.242960333402721</v>
      </c>
      <c r="Q44" s="76">
        <f t="shared" si="0"/>
        <v>-174.13956651535895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0</v>
      </c>
      <c r="G45" s="74">
        <v>9.8651759401078465</v>
      </c>
      <c r="H45" s="74">
        <v>0</v>
      </c>
      <c r="I45" s="74">
        <v>9.8651759401078465</v>
      </c>
      <c r="J45" s="74">
        <v>44.532856734821564</v>
      </c>
      <c r="K45" s="79">
        <v>51.369772396655996</v>
      </c>
      <c r="L45" s="78">
        <v>314.50527043588028</v>
      </c>
      <c r="M45" s="74">
        <v>71.195417100399368</v>
      </c>
      <c r="N45" s="74">
        <v>129.19572869774922</v>
      </c>
      <c r="O45" s="74">
        <v>192.35708497113441</v>
      </c>
      <c r="P45" s="79">
        <v>-78.242960333402721</v>
      </c>
      <c r="Q45" s="76">
        <f t="shared" si="0"/>
        <v>-184.01076540498815</v>
      </c>
    </row>
    <row r="46" spans="2:17">
      <c r="B46" s="77">
        <v>2050</v>
      </c>
      <c r="C46" s="78">
        <v>0</v>
      </c>
      <c r="D46" s="74">
        <v>0</v>
      </c>
      <c r="E46" s="74">
        <v>0</v>
      </c>
      <c r="F46" s="74">
        <v>0</v>
      </c>
      <c r="G46" s="74">
        <v>9.8651759401078465</v>
      </c>
      <c r="H46" s="74">
        <v>0</v>
      </c>
      <c r="I46" s="74">
        <v>9.8651759401078465</v>
      </c>
      <c r="J46" s="74">
        <v>44.532856734821564</v>
      </c>
      <c r="K46" s="79">
        <v>51.37579534617732</v>
      </c>
      <c r="L46" s="78">
        <v>314.50527043588028</v>
      </c>
      <c r="M46" s="74">
        <v>71.195417100399368</v>
      </c>
      <c r="N46" s="74">
        <v>129.19572869774922</v>
      </c>
      <c r="O46" s="74">
        <v>192.35708497113441</v>
      </c>
      <c r="P46" s="79">
        <v>-78.242960333402721</v>
      </c>
      <c r="Q46" s="76">
        <f t="shared" si="0"/>
        <v>-184.01678835450946</v>
      </c>
    </row>
    <row r="47" spans="2:17">
      <c r="B47" s="77">
        <v>2051</v>
      </c>
      <c r="C47" s="78">
        <v>0</v>
      </c>
      <c r="D47" s="74">
        <v>0</v>
      </c>
      <c r="E47" s="74">
        <v>0</v>
      </c>
      <c r="F47" s="74">
        <v>0</v>
      </c>
      <c r="G47" s="74">
        <v>9.8651759401078465</v>
      </c>
      <c r="H47" s="74">
        <v>0</v>
      </c>
      <c r="I47" s="74">
        <v>9.8651759401078465</v>
      </c>
      <c r="J47" s="74">
        <v>44.532856734821564</v>
      </c>
      <c r="K47" s="79">
        <v>53.119445231037624</v>
      </c>
      <c r="L47" s="78">
        <v>314.50527043588028</v>
      </c>
      <c r="M47" s="74">
        <v>71.195417100399368</v>
      </c>
      <c r="N47" s="74">
        <v>129.19572869774922</v>
      </c>
      <c r="O47" s="74">
        <v>192.35708497113441</v>
      </c>
      <c r="P47" s="79">
        <v>-78.242960333402721</v>
      </c>
      <c r="Q47" s="76">
        <f t="shared" si="0"/>
        <v>-185.76043823936976</v>
      </c>
    </row>
    <row r="48" spans="2:17">
      <c r="B48" s="77">
        <v>2052</v>
      </c>
      <c r="C48" s="78">
        <v>0</v>
      </c>
      <c r="D48" s="74">
        <v>0</v>
      </c>
      <c r="E48" s="74">
        <v>0</v>
      </c>
      <c r="F48" s="74">
        <v>0</v>
      </c>
      <c r="G48" s="74">
        <v>9.8651759401078465</v>
      </c>
      <c r="H48" s="74">
        <v>0</v>
      </c>
      <c r="I48" s="74">
        <v>9.8651759401078465</v>
      </c>
      <c r="J48" s="74">
        <v>44.532856734821564</v>
      </c>
      <c r="K48" s="79">
        <v>53.125468180558961</v>
      </c>
      <c r="L48" s="78">
        <v>314.50527043588028</v>
      </c>
      <c r="M48" s="74">
        <v>71.195417100399368</v>
      </c>
      <c r="N48" s="74">
        <v>129.19572869774922</v>
      </c>
      <c r="O48" s="74">
        <v>192.35708497113441</v>
      </c>
      <c r="P48" s="79">
        <v>-78.242960333402721</v>
      </c>
      <c r="Q48" s="76">
        <f t="shared" si="0"/>
        <v>-185.76646118889107</v>
      </c>
    </row>
    <row r="49" spans="2:17">
      <c r="B49" s="77">
        <v>2053</v>
      </c>
      <c r="C49" s="78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44.532856734821564</v>
      </c>
      <c r="K49" s="79">
        <v>53.125468180558961</v>
      </c>
      <c r="L49" s="78">
        <v>314.50527043588028</v>
      </c>
      <c r="M49" s="74">
        <v>71.195417100399368</v>
      </c>
      <c r="N49" s="74">
        <v>129.19572869774922</v>
      </c>
      <c r="O49" s="74">
        <v>192.35708497113441</v>
      </c>
      <c r="P49" s="79">
        <v>-78.242960333402721</v>
      </c>
      <c r="Q49" s="76">
        <f t="shared" si="0"/>
        <v>-175.90128524878324</v>
      </c>
    </row>
    <row r="50" spans="2:17">
      <c r="B50" s="77">
        <v>2054</v>
      </c>
      <c r="C50" s="78">
        <v>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44.532856734821564</v>
      </c>
      <c r="K50" s="79">
        <v>53.125468180558961</v>
      </c>
      <c r="L50" s="78">
        <v>314.50527043588028</v>
      </c>
      <c r="M50" s="74">
        <v>71.195417100399368</v>
      </c>
      <c r="N50" s="74">
        <v>129.19572869774922</v>
      </c>
      <c r="O50" s="74">
        <v>192.35708497113441</v>
      </c>
      <c r="P50" s="79">
        <v>-78.242960333402721</v>
      </c>
      <c r="Q50" s="76">
        <f t="shared" si="0"/>
        <v>-175.90128524878324</v>
      </c>
    </row>
    <row r="51" spans="2:17">
      <c r="B51" s="77">
        <v>2055</v>
      </c>
      <c r="C51" s="78">
        <v>0</v>
      </c>
      <c r="D51" s="74">
        <v>0</v>
      </c>
      <c r="E51" s="74">
        <v>0</v>
      </c>
      <c r="F51" s="74">
        <v>0</v>
      </c>
      <c r="G51" s="74">
        <v>3.3831495910396159</v>
      </c>
      <c r="H51" s="74">
        <v>0</v>
      </c>
      <c r="I51" s="74">
        <v>3.3831495910396159</v>
      </c>
      <c r="J51" s="74">
        <v>44.532856734821564</v>
      </c>
      <c r="K51" s="79">
        <v>53.125468180558961</v>
      </c>
      <c r="L51" s="78">
        <v>314.50527043588028</v>
      </c>
      <c r="M51" s="74">
        <v>71.195417100399368</v>
      </c>
      <c r="N51" s="74">
        <v>129.19572869774922</v>
      </c>
      <c r="O51" s="74">
        <v>192.35708497113441</v>
      </c>
      <c r="P51" s="79">
        <v>-78.242960333402721</v>
      </c>
      <c r="Q51" s="76">
        <f t="shared" si="0"/>
        <v>-179.28443483982286</v>
      </c>
    </row>
    <row r="52" spans="2:17">
      <c r="B52" s="77">
        <v>2056</v>
      </c>
      <c r="C52" s="78">
        <v>0</v>
      </c>
      <c r="D52" s="74">
        <v>0</v>
      </c>
      <c r="E52" s="74">
        <v>0</v>
      </c>
      <c r="F52" s="74">
        <v>0</v>
      </c>
      <c r="G52" s="74">
        <v>5.6385826517326931</v>
      </c>
      <c r="H52" s="74">
        <v>0</v>
      </c>
      <c r="I52" s="74">
        <v>5.6385826517326931</v>
      </c>
      <c r="J52" s="74">
        <v>44.532856734821564</v>
      </c>
      <c r="K52" s="79">
        <v>54.28388613745161</v>
      </c>
      <c r="L52" s="78">
        <v>314.50527043588028</v>
      </c>
      <c r="M52" s="74">
        <v>71.195417100399368</v>
      </c>
      <c r="N52" s="74">
        <v>129.19572869774922</v>
      </c>
      <c r="O52" s="74">
        <v>192.35708497113441</v>
      </c>
      <c r="P52" s="79">
        <v>-78.242960333402721</v>
      </c>
      <c r="Q52" s="76">
        <f t="shared" si="0"/>
        <v>-182.69828585740859</v>
      </c>
    </row>
    <row r="53" spans="2:17">
      <c r="B53" s="77">
        <v>2057</v>
      </c>
      <c r="C53" s="78">
        <v>0</v>
      </c>
      <c r="D53" s="74">
        <v>0</v>
      </c>
      <c r="E53" s="74">
        <v>0</v>
      </c>
      <c r="F53" s="74">
        <v>0</v>
      </c>
      <c r="G53" s="74">
        <v>6.7662991820792326</v>
      </c>
      <c r="H53" s="74">
        <v>0</v>
      </c>
      <c r="I53" s="74">
        <v>6.7662991820792326</v>
      </c>
      <c r="J53" s="74">
        <v>44.532856734821564</v>
      </c>
      <c r="K53" s="79">
        <v>51.387841245219981</v>
      </c>
      <c r="L53" s="78">
        <v>314.50527043588028</v>
      </c>
      <c r="M53" s="74">
        <v>71.195417100399368</v>
      </c>
      <c r="N53" s="74">
        <v>129.19572869774922</v>
      </c>
      <c r="O53" s="74">
        <v>192.35708497113441</v>
      </c>
      <c r="P53" s="79">
        <v>-78.242960333402721</v>
      </c>
      <c r="Q53" s="76">
        <f t="shared" si="0"/>
        <v>-180.9299574955235</v>
      </c>
    </row>
    <row r="54" spans="2:17">
      <c r="B54" s="77">
        <v>2058</v>
      </c>
      <c r="C54" s="78">
        <v>0</v>
      </c>
      <c r="D54" s="74">
        <v>0</v>
      </c>
      <c r="E54" s="74">
        <v>0</v>
      </c>
      <c r="F54" s="74">
        <v>0</v>
      </c>
      <c r="G54" s="74">
        <v>3.3831495910396163</v>
      </c>
      <c r="H54" s="74">
        <v>0</v>
      </c>
      <c r="I54" s="74">
        <v>3.3831495910396163</v>
      </c>
      <c r="J54" s="74">
        <v>44.532856734821564</v>
      </c>
      <c r="K54" s="79">
        <v>51.387841245219981</v>
      </c>
      <c r="L54" s="78">
        <v>314.50527043588028</v>
      </c>
      <c r="M54" s="74">
        <v>71.195417100399368</v>
      </c>
      <c r="N54" s="74">
        <v>129.19572869774922</v>
      </c>
      <c r="O54" s="74">
        <v>192.35708497113441</v>
      </c>
      <c r="P54" s="79">
        <v>-78.242960333402721</v>
      </c>
      <c r="Q54" s="76">
        <f t="shared" si="0"/>
        <v>-177.5468079044839</v>
      </c>
    </row>
    <row r="55" spans="2:17">
      <c r="B55" s="77">
        <v>2059</v>
      </c>
      <c r="C55" s="78">
        <v>0</v>
      </c>
      <c r="D55" s="74">
        <v>0</v>
      </c>
      <c r="E55" s="74">
        <v>0</v>
      </c>
      <c r="F55" s="74">
        <v>0</v>
      </c>
      <c r="G55" s="74">
        <v>1.1277165303465386</v>
      </c>
      <c r="H55" s="74">
        <v>0</v>
      </c>
      <c r="I55" s="74">
        <v>1.1277165303465386</v>
      </c>
      <c r="J55" s="74">
        <v>44.532856734821564</v>
      </c>
      <c r="K55" s="79">
        <v>51.387841245219981</v>
      </c>
      <c r="L55" s="78">
        <v>314.50527043588028</v>
      </c>
      <c r="M55" s="74">
        <v>71.195417100399368</v>
      </c>
      <c r="N55" s="74">
        <v>129.19572869774922</v>
      </c>
      <c r="O55" s="74">
        <v>192.35708497113441</v>
      </c>
      <c r="P55" s="79">
        <v>-78.242960333402721</v>
      </c>
      <c r="Q55" s="76">
        <f t="shared" si="0"/>
        <v>-175.29137484379081</v>
      </c>
    </row>
    <row r="56" spans="2:17">
      <c r="B56" s="77">
        <v>2060</v>
      </c>
      <c r="C56" s="78">
        <v>0</v>
      </c>
      <c r="D56" s="74">
        <v>0</v>
      </c>
      <c r="E56" s="74">
        <v>0</v>
      </c>
      <c r="F56" s="74">
        <v>9.580207352583173</v>
      </c>
      <c r="G56" s="74">
        <v>0</v>
      </c>
      <c r="H56" s="74">
        <v>0</v>
      </c>
      <c r="I56" s="74">
        <v>9.580207352583173</v>
      </c>
      <c r="J56" s="74">
        <v>44.532856734821564</v>
      </c>
      <c r="K56" s="79">
        <v>51.387841245219981</v>
      </c>
      <c r="L56" s="78">
        <v>314.50527043588028</v>
      </c>
      <c r="M56" s="74">
        <v>71.195417100399368</v>
      </c>
      <c r="N56" s="74">
        <v>129.19572869774922</v>
      </c>
      <c r="O56" s="74">
        <v>192.35708497113441</v>
      </c>
      <c r="P56" s="79">
        <v>-78.242960333402721</v>
      </c>
      <c r="Q56" s="76">
        <f t="shared" si="0"/>
        <v>-183.74386566602743</v>
      </c>
    </row>
    <row r="57" spans="2:17">
      <c r="B57" s="77">
        <v>2061</v>
      </c>
      <c r="C57" s="78">
        <v>0</v>
      </c>
      <c r="D57" s="74">
        <v>0</v>
      </c>
      <c r="E57" s="74">
        <v>0</v>
      </c>
      <c r="F57" s="74">
        <v>292.47374338561838</v>
      </c>
      <c r="G57" s="74">
        <v>0</v>
      </c>
      <c r="H57" s="74">
        <v>0</v>
      </c>
      <c r="I57" s="74">
        <v>292.47374338561838</v>
      </c>
      <c r="J57" s="74">
        <v>44.532856734821564</v>
      </c>
      <c r="K57" s="79">
        <v>51.387841245219981</v>
      </c>
      <c r="L57" s="78">
        <v>314.50527043588028</v>
      </c>
      <c r="M57" s="74">
        <v>71.195417100399368</v>
      </c>
      <c r="N57" s="74">
        <v>129.19572869774922</v>
      </c>
      <c r="O57" s="74">
        <v>192.35708497113441</v>
      </c>
      <c r="P57" s="79">
        <v>-78.242960333402721</v>
      </c>
      <c r="Q57" s="76">
        <f t="shared" si="0"/>
        <v>-466.63740169906265</v>
      </c>
    </row>
    <row r="58" spans="2:17">
      <c r="B58" s="77">
        <v>2062</v>
      </c>
      <c r="C58" s="78">
        <v>0</v>
      </c>
      <c r="D58" s="74">
        <v>0</v>
      </c>
      <c r="E58" s="74">
        <v>0</v>
      </c>
      <c r="F58" s="74">
        <v>297.94814758709452</v>
      </c>
      <c r="G58" s="74">
        <v>0</v>
      </c>
      <c r="H58" s="74">
        <v>0</v>
      </c>
      <c r="I58" s="74">
        <v>297.94814758709452</v>
      </c>
      <c r="J58" s="74">
        <v>44.532856734821564</v>
      </c>
      <c r="K58" s="79">
        <v>51.387841245219981</v>
      </c>
      <c r="L58" s="78">
        <v>314.50527043588028</v>
      </c>
      <c r="M58" s="74">
        <v>71.195417100399368</v>
      </c>
      <c r="N58" s="74">
        <v>129.19572869774922</v>
      </c>
      <c r="O58" s="74">
        <v>192.35708497113441</v>
      </c>
      <c r="P58" s="79">
        <v>-78.242960333402721</v>
      </c>
      <c r="Q58" s="76">
        <f t="shared" si="0"/>
        <v>-472.1118059005388</v>
      </c>
    </row>
    <row r="59" spans="2:17">
      <c r="B59" s="77">
        <v>2063</v>
      </c>
      <c r="C59" s="78">
        <v>0</v>
      </c>
      <c r="D59" s="74">
        <v>0</v>
      </c>
      <c r="E59" s="74">
        <v>0</v>
      </c>
      <c r="F59" s="74">
        <v>288.36794023451131</v>
      </c>
      <c r="G59" s="74">
        <v>0</v>
      </c>
      <c r="H59" s="74">
        <v>0</v>
      </c>
      <c r="I59" s="74">
        <v>288.36794023451131</v>
      </c>
      <c r="J59" s="74">
        <v>44.532856734821564</v>
      </c>
      <c r="K59" s="79">
        <v>66.881681418659213</v>
      </c>
      <c r="L59" s="78">
        <v>314.50527043588028</v>
      </c>
      <c r="M59" s="74">
        <v>71.195417100399368</v>
      </c>
      <c r="N59" s="74">
        <v>129.19572869774922</v>
      </c>
      <c r="O59" s="74">
        <v>192.35708497113441</v>
      </c>
      <c r="P59" s="79">
        <v>-78.242960333402721</v>
      </c>
      <c r="Q59" s="76">
        <f t="shared" si="0"/>
        <v>-478.02543872139483</v>
      </c>
    </row>
    <row r="60" spans="2:17">
      <c r="B60" s="77">
        <v>2064</v>
      </c>
      <c r="C60" s="78">
        <v>0</v>
      </c>
      <c r="D60" s="74">
        <v>0</v>
      </c>
      <c r="E60" s="74">
        <v>76.374854722914449</v>
      </c>
      <c r="F60" s="74">
        <v>5.4744042014761005</v>
      </c>
      <c r="G60" s="74">
        <v>0</v>
      </c>
      <c r="H60" s="74">
        <v>0</v>
      </c>
      <c r="I60" s="74">
        <v>81.849258924390554</v>
      </c>
      <c r="J60" s="74">
        <v>44.532856734821564</v>
      </c>
      <c r="K60" s="79">
        <v>51.387841245219981</v>
      </c>
      <c r="L60" s="78">
        <v>314.50527043588028</v>
      </c>
      <c r="M60" s="74">
        <v>71.195417100399368</v>
      </c>
      <c r="N60" s="74">
        <v>129.19572869774922</v>
      </c>
      <c r="O60" s="74">
        <v>192.35708497113441</v>
      </c>
      <c r="P60" s="79">
        <v>-78.242960333402721</v>
      </c>
      <c r="Q60" s="76">
        <f t="shared" si="0"/>
        <v>-256.01291723783481</v>
      </c>
    </row>
    <row r="61" spans="2:17">
      <c r="B61" s="77">
        <v>2065</v>
      </c>
      <c r="C61" s="78">
        <v>0</v>
      </c>
      <c r="D61" s="74">
        <v>0</v>
      </c>
      <c r="E61" s="74">
        <v>104.31042658502662</v>
      </c>
      <c r="F61" s="74">
        <v>0</v>
      </c>
      <c r="G61" s="74">
        <v>0</v>
      </c>
      <c r="H61" s="74">
        <v>0</v>
      </c>
      <c r="I61" s="74">
        <v>104.31042658502662</v>
      </c>
      <c r="J61" s="74">
        <v>44.532856734821564</v>
      </c>
      <c r="K61" s="79">
        <v>66.881681418659213</v>
      </c>
      <c r="L61" s="78">
        <v>314.50527043588028</v>
      </c>
      <c r="M61" s="74">
        <v>71.195417100399368</v>
      </c>
      <c r="N61" s="74">
        <v>129.19572869774922</v>
      </c>
      <c r="O61" s="74">
        <v>192.35708497113441</v>
      </c>
      <c r="P61" s="79">
        <v>-78.242960333402721</v>
      </c>
      <c r="Q61" s="76">
        <f t="shared" si="0"/>
        <v>-293.96792507191014</v>
      </c>
    </row>
    <row r="62" spans="2:17">
      <c r="B62" s="77">
        <v>2066</v>
      </c>
      <c r="C62" s="78">
        <v>0</v>
      </c>
      <c r="D62" s="74">
        <v>0</v>
      </c>
      <c r="E62" s="74">
        <v>92.964207542334535</v>
      </c>
      <c r="F62" s="74">
        <v>0</v>
      </c>
      <c r="G62" s="74">
        <v>0</v>
      </c>
      <c r="H62" s="74">
        <v>0</v>
      </c>
      <c r="I62" s="74">
        <v>92.964207542334535</v>
      </c>
      <c r="J62" s="74">
        <v>44.532856734821564</v>
      </c>
      <c r="K62" s="79">
        <v>54.28388613745161</v>
      </c>
      <c r="L62" s="78">
        <v>314.50527043588028</v>
      </c>
      <c r="M62" s="74">
        <v>71.195417100399368</v>
      </c>
      <c r="N62" s="74">
        <v>129.19572869774922</v>
      </c>
      <c r="O62" s="74">
        <v>192.35708497113441</v>
      </c>
      <c r="P62" s="79">
        <v>-78.242960333402721</v>
      </c>
      <c r="Q62" s="76">
        <f t="shared" si="0"/>
        <v>-270.02391074801045</v>
      </c>
    </row>
    <row r="63" spans="2:17">
      <c r="B63" s="77">
        <v>2067</v>
      </c>
      <c r="C63" s="78">
        <v>0</v>
      </c>
      <c r="D63" s="74">
        <v>0</v>
      </c>
      <c r="E63" s="74">
        <v>105.3561386115415</v>
      </c>
      <c r="F63" s="74">
        <v>0</v>
      </c>
      <c r="G63" s="74">
        <v>0</v>
      </c>
      <c r="H63" s="74">
        <v>0</v>
      </c>
      <c r="I63" s="74">
        <v>105.3561386115415</v>
      </c>
      <c r="J63" s="74">
        <v>44.532856734821564</v>
      </c>
      <c r="K63" s="79">
        <v>66.881681418659213</v>
      </c>
      <c r="L63" s="78">
        <v>314.50527043588028</v>
      </c>
      <c r="M63" s="74">
        <v>71.195417100399368</v>
      </c>
      <c r="N63" s="74">
        <v>129.19572869774922</v>
      </c>
      <c r="O63" s="74">
        <v>192.35708497113441</v>
      </c>
      <c r="P63" s="79">
        <v>-78.242960333402721</v>
      </c>
      <c r="Q63" s="76">
        <f t="shared" si="0"/>
        <v>-295.01363709842497</v>
      </c>
    </row>
    <row r="64" spans="2:17">
      <c r="B64" s="77">
        <v>2068</v>
      </c>
      <c r="C64" s="78">
        <v>0</v>
      </c>
      <c r="D64" s="74">
        <v>0</v>
      </c>
      <c r="E64" s="74">
        <v>15.982327442203649</v>
      </c>
      <c r="F64" s="74">
        <v>0</v>
      </c>
      <c r="G64" s="74">
        <v>0</v>
      </c>
      <c r="H64" s="74">
        <v>0</v>
      </c>
      <c r="I64" s="74">
        <v>15.982327442203649</v>
      </c>
      <c r="J64" s="74">
        <v>44.532856734821564</v>
      </c>
      <c r="K64" s="79">
        <v>51.387841245219981</v>
      </c>
      <c r="L64" s="78">
        <v>314.50527043588028</v>
      </c>
      <c r="M64" s="74">
        <v>71.195417100399368</v>
      </c>
      <c r="N64" s="74">
        <v>129.19572869774922</v>
      </c>
      <c r="O64" s="74">
        <v>192.35708497113441</v>
      </c>
      <c r="P64" s="79">
        <v>-78.242960333402721</v>
      </c>
      <c r="Q64" s="76">
        <f t="shared" si="0"/>
        <v>-190.14598575564793</v>
      </c>
    </row>
    <row r="65" spans="2:17">
      <c r="B65" s="77">
        <v>2069</v>
      </c>
      <c r="C65" s="78">
        <v>0</v>
      </c>
      <c r="D65" s="74">
        <v>0</v>
      </c>
      <c r="E65" s="74">
        <v>78.303415512146486</v>
      </c>
      <c r="F65" s="74">
        <v>0</v>
      </c>
      <c r="G65" s="74">
        <v>0</v>
      </c>
      <c r="H65" s="74">
        <v>0</v>
      </c>
      <c r="I65" s="74">
        <v>78.303415512146486</v>
      </c>
      <c r="J65" s="74">
        <v>44.532856734821564</v>
      </c>
      <c r="K65" s="79">
        <v>66.881681418659213</v>
      </c>
      <c r="L65" s="78">
        <v>314.50527043588028</v>
      </c>
      <c r="M65" s="74">
        <v>71.195417100399368</v>
      </c>
      <c r="N65" s="74">
        <v>129.19572869774922</v>
      </c>
      <c r="O65" s="74">
        <v>192.35708497113441</v>
      </c>
      <c r="P65" s="79">
        <v>-78.242960333402721</v>
      </c>
      <c r="Q65" s="76">
        <f t="shared" si="0"/>
        <v>-267.96091399902997</v>
      </c>
    </row>
    <row r="66" spans="2:17">
      <c r="B66" s="77">
        <v>2070</v>
      </c>
      <c r="C66" s="78">
        <v>0</v>
      </c>
      <c r="D66" s="74">
        <v>0</v>
      </c>
      <c r="E66" s="74">
        <v>106.94439557062776</v>
      </c>
      <c r="F66" s="74">
        <v>0</v>
      </c>
      <c r="G66" s="74">
        <v>19.428944794256079</v>
      </c>
      <c r="H66" s="74">
        <v>0</v>
      </c>
      <c r="I66" s="74">
        <v>126.37334036488384</v>
      </c>
      <c r="J66" s="74">
        <v>44.532856734821564</v>
      </c>
      <c r="K66" s="79">
        <v>51.387841245219981</v>
      </c>
      <c r="L66" s="78">
        <v>314.50527043588028</v>
      </c>
      <c r="M66" s="74">
        <v>71.195417100399368</v>
      </c>
      <c r="N66" s="74">
        <v>129.19572869774922</v>
      </c>
      <c r="O66" s="74">
        <v>192.35708497113441</v>
      </c>
      <c r="P66" s="79">
        <v>-78.242960333402721</v>
      </c>
      <c r="Q66" s="76">
        <f t="shared" si="0"/>
        <v>-300.53699867832813</v>
      </c>
    </row>
    <row r="67" spans="2:17">
      <c r="B67" s="77">
        <v>2071</v>
      </c>
      <c r="C67" s="78">
        <v>0</v>
      </c>
      <c r="D67" s="74">
        <v>0</v>
      </c>
      <c r="E67" s="74">
        <v>95.311670278841532</v>
      </c>
      <c r="F67" s="74">
        <v>0</v>
      </c>
      <c r="G67" s="74">
        <v>16.915747955198079</v>
      </c>
      <c r="H67" s="74">
        <v>0</v>
      </c>
      <c r="I67" s="74">
        <v>112.22741823403962</v>
      </c>
      <c r="J67" s="74">
        <v>44.532856734821564</v>
      </c>
      <c r="K67" s="79">
        <v>66.881681418659213</v>
      </c>
      <c r="L67" s="78">
        <v>314.50527043588028</v>
      </c>
      <c r="M67" s="74">
        <v>71.195417100399368</v>
      </c>
      <c r="N67" s="74">
        <v>129.19572869774922</v>
      </c>
      <c r="O67" s="74">
        <v>192.35708497113441</v>
      </c>
      <c r="P67" s="79">
        <v>-78.242960333402721</v>
      </c>
      <c r="Q67" s="76">
        <f t="shared" si="0"/>
        <v>-301.88491672092312</v>
      </c>
    </row>
    <row r="68" spans="2:17">
      <c r="B68" s="77">
        <v>2072</v>
      </c>
      <c r="C68" s="78">
        <v>0</v>
      </c>
      <c r="D68" s="74">
        <v>0</v>
      </c>
      <c r="E68" s="74">
        <v>108.01651313622325</v>
      </c>
      <c r="F68" s="74">
        <v>0</v>
      </c>
      <c r="G68" s="74">
        <v>30.114103774109964</v>
      </c>
      <c r="H68" s="74">
        <v>0</v>
      </c>
      <c r="I68" s="74">
        <v>138.13061691033323</v>
      </c>
      <c r="J68" s="74">
        <v>44.532856734821564</v>
      </c>
      <c r="K68" s="79">
        <v>51.387841245219981</v>
      </c>
      <c r="L68" s="78">
        <v>314.50527043588028</v>
      </c>
      <c r="M68" s="74">
        <v>71.195417100399368</v>
      </c>
      <c r="N68" s="74">
        <v>129.19572869774922</v>
      </c>
      <c r="O68" s="74">
        <v>192.35708497113441</v>
      </c>
      <c r="P68" s="79">
        <v>-78.242960333402721</v>
      </c>
      <c r="Q68" s="76">
        <f t="shared" si="0"/>
        <v>-312.2942752237775</v>
      </c>
    </row>
    <row r="69" spans="2:17">
      <c r="B69" s="77">
        <v>2073</v>
      </c>
      <c r="C69" s="78">
        <v>0</v>
      </c>
      <c r="D69" s="74">
        <v>0</v>
      </c>
      <c r="E69" s="74">
        <v>96.267169773386883</v>
      </c>
      <c r="F69" s="74">
        <v>0</v>
      </c>
      <c r="G69" s="74">
        <v>11.22087022502849</v>
      </c>
      <c r="H69" s="74">
        <v>0</v>
      </c>
      <c r="I69" s="74">
        <v>107.48803999841537</v>
      </c>
      <c r="J69" s="74">
        <v>44.532856734821564</v>
      </c>
      <c r="K69" s="79">
        <v>66.881681418659213</v>
      </c>
      <c r="L69" s="78">
        <v>314.50527043588028</v>
      </c>
      <c r="M69" s="74">
        <v>71.195417100399368</v>
      </c>
      <c r="N69" s="74">
        <v>129.19572869774922</v>
      </c>
      <c r="O69" s="74">
        <v>192.35708497113441</v>
      </c>
      <c r="P69" s="79">
        <v>-78.242960333402721</v>
      </c>
      <c r="Q69" s="76">
        <f t="shared" si="0"/>
        <v>-297.14553848529886</v>
      </c>
    </row>
    <row r="70" spans="2:17">
      <c r="B70" s="77">
        <v>2074</v>
      </c>
      <c r="C70" s="78">
        <v>0</v>
      </c>
      <c r="D70" s="74">
        <v>0</v>
      </c>
      <c r="E70" s="74">
        <v>109.09937868041385</v>
      </c>
      <c r="F70" s="74">
        <v>0</v>
      </c>
      <c r="G70" s="74">
        <v>5.5259924948589028</v>
      </c>
      <c r="H70" s="74">
        <v>0</v>
      </c>
      <c r="I70" s="74">
        <v>114.62537117527275</v>
      </c>
      <c r="J70" s="74">
        <v>44.532856734821564</v>
      </c>
      <c r="K70" s="79">
        <v>51.387841245219981</v>
      </c>
      <c r="L70" s="78">
        <v>314.50527043588028</v>
      </c>
      <c r="M70" s="74">
        <v>71.195417100399368</v>
      </c>
      <c r="N70" s="74">
        <v>129.19572869774922</v>
      </c>
      <c r="O70" s="74">
        <v>192.35708497113441</v>
      </c>
      <c r="P70" s="79">
        <v>-78.242960333402721</v>
      </c>
      <c r="Q70" s="76">
        <f t="shared" si="0"/>
        <v>-288.78902948871701</v>
      </c>
    </row>
    <row r="71" spans="2:17">
      <c r="B71" s="77">
        <v>2075</v>
      </c>
      <c r="C71" s="78">
        <v>0</v>
      </c>
      <c r="D71" s="74">
        <v>0</v>
      </c>
      <c r="E71" s="74">
        <v>16.550169897934477</v>
      </c>
      <c r="F71" s="74">
        <v>0</v>
      </c>
      <c r="G71" s="74">
        <v>59.628470272754448</v>
      </c>
      <c r="H71" s="74">
        <v>0</v>
      </c>
      <c r="I71" s="74">
        <v>76.178640170688922</v>
      </c>
      <c r="J71" s="74">
        <v>44.532856734821564</v>
      </c>
      <c r="K71" s="79">
        <v>66.881681418659213</v>
      </c>
      <c r="L71" s="78">
        <v>314.50527043588028</v>
      </c>
      <c r="M71" s="74">
        <v>71.195417100399368</v>
      </c>
      <c r="N71" s="74">
        <v>129.19572869774922</v>
      </c>
      <c r="O71" s="74">
        <v>192.35708497113441</v>
      </c>
      <c r="P71" s="79">
        <v>-78.242960333402721</v>
      </c>
      <c r="Q71" s="76">
        <f t="shared" si="0"/>
        <v>-265.83613865757241</v>
      </c>
    </row>
    <row r="72" spans="2:17">
      <c r="B72" s="77">
        <v>2076</v>
      </c>
      <c r="C72" s="78">
        <v>0</v>
      </c>
      <c r="D72" s="74">
        <v>0</v>
      </c>
      <c r="E72" s="74">
        <v>0</v>
      </c>
      <c r="F72" s="74">
        <v>0</v>
      </c>
      <c r="G72" s="74">
        <v>2.142842903819286</v>
      </c>
      <c r="H72" s="74">
        <v>0</v>
      </c>
      <c r="I72" s="74">
        <v>2.142842903819286</v>
      </c>
      <c r="J72" s="74">
        <v>44.532856734821564</v>
      </c>
      <c r="K72" s="79">
        <v>54.28388613745161</v>
      </c>
      <c r="L72" s="78">
        <v>314.50527043588028</v>
      </c>
      <c r="M72" s="74">
        <v>71.195417100399368</v>
      </c>
      <c r="N72" s="74">
        <v>129.19572869774922</v>
      </c>
      <c r="O72" s="74">
        <v>192.35708497113441</v>
      </c>
      <c r="P72" s="79">
        <v>-78.242960333402721</v>
      </c>
      <c r="Q72" s="76">
        <f t="shared" si="0"/>
        <v>-179.20254610949519</v>
      </c>
    </row>
    <row r="73" spans="2:17">
      <c r="B73" s="77">
        <v>2077</v>
      </c>
      <c r="C73" s="78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44.532856734821564</v>
      </c>
      <c r="K73" s="79">
        <v>68.619308353998179</v>
      </c>
      <c r="L73" s="78">
        <v>314.50527043588028</v>
      </c>
      <c r="M73" s="74">
        <v>71.195417100399368</v>
      </c>
      <c r="N73" s="74">
        <v>129.19572869774922</v>
      </c>
      <c r="O73" s="74">
        <v>192.35708497113441</v>
      </c>
      <c r="P73" s="79">
        <v>-78.242960333402721</v>
      </c>
      <c r="Q73" s="76">
        <f t="shared" ref="Q73:Q87" si="1">P73-K73-J73-I73</f>
        <v>-191.39512542222246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44.532856734821564</v>
      </c>
      <c r="K74" s="79">
        <v>53.125468180558961</v>
      </c>
      <c r="L74" s="78">
        <v>314.50527043588028</v>
      </c>
      <c r="M74" s="74">
        <v>71.195417100399368</v>
      </c>
      <c r="N74" s="74">
        <v>129.19572869774922</v>
      </c>
      <c r="O74" s="74">
        <v>192.35708497113441</v>
      </c>
      <c r="P74" s="79">
        <v>-78.242960333402721</v>
      </c>
      <c r="Q74" s="76">
        <f t="shared" si="1"/>
        <v>-175.90128524878324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0</v>
      </c>
      <c r="G75" s="74">
        <v>46.107547777004257</v>
      </c>
      <c r="H75" s="74">
        <v>0</v>
      </c>
      <c r="I75" s="74">
        <v>46.107547777004257</v>
      </c>
      <c r="J75" s="74">
        <v>44.532856734821564</v>
      </c>
      <c r="K75" s="79">
        <v>68.619308353998179</v>
      </c>
      <c r="L75" s="78">
        <v>314.50527043588028</v>
      </c>
      <c r="M75" s="74">
        <v>71.195417100399368</v>
      </c>
      <c r="N75" s="74">
        <v>129.19572869774922</v>
      </c>
      <c r="O75" s="74">
        <v>192.35708497113441</v>
      </c>
      <c r="P75" s="79">
        <v>-78.242960333402721</v>
      </c>
      <c r="Q75" s="76">
        <f t="shared" si="1"/>
        <v>-237.50267319922671</v>
      </c>
    </row>
    <row r="76" spans="2:17">
      <c r="B76" s="77">
        <v>2080</v>
      </c>
      <c r="C76" s="78">
        <v>0</v>
      </c>
      <c r="D76" s="74">
        <v>0</v>
      </c>
      <c r="E76" s="74">
        <v>0</v>
      </c>
      <c r="F76" s="74">
        <v>9.580207352583173</v>
      </c>
      <c r="G76" s="74">
        <v>0</v>
      </c>
      <c r="H76" s="74">
        <v>0</v>
      </c>
      <c r="I76" s="74">
        <v>9.580207352583173</v>
      </c>
      <c r="J76" s="74">
        <v>44.532856734821564</v>
      </c>
      <c r="K76" s="79">
        <v>53.125468180558961</v>
      </c>
      <c r="L76" s="78">
        <v>314.50527043588028</v>
      </c>
      <c r="M76" s="74">
        <v>71.195417100399368</v>
      </c>
      <c r="N76" s="74">
        <v>129.19572869774922</v>
      </c>
      <c r="O76" s="74">
        <v>192.35708497113441</v>
      </c>
      <c r="P76" s="79">
        <v>-78.242960333402721</v>
      </c>
      <c r="Q76" s="76">
        <f t="shared" si="1"/>
        <v>-185.48149260136643</v>
      </c>
    </row>
    <row r="77" spans="2:17">
      <c r="B77" s="77">
        <v>2081</v>
      </c>
      <c r="C77" s="78">
        <v>0</v>
      </c>
      <c r="D77" s="74">
        <v>0</v>
      </c>
      <c r="E77" s="74">
        <v>0</v>
      </c>
      <c r="F77" s="74">
        <v>292.47374338561838</v>
      </c>
      <c r="G77" s="74">
        <v>0</v>
      </c>
      <c r="H77" s="74">
        <v>0</v>
      </c>
      <c r="I77" s="74">
        <v>292.47374338561838</v>
      </c>
      <c r="J77" s="74">
        <v>44.532856734821564</v>
      </c>
      <c r="K77" s="79">
        <v>68.619308353998179</v>
      </c>
      <c r="L77" s="78">
        <v>314.50527043588028</v>
      </c>
      <c r="M77" s="74">
        <v>71.195417100399368</v>
      </c>
      <c r="N77" s="74">
        <v>129.19572869774922</v>
      </c>
      <c r="O77" s="74">
        <v>192.35708497113441</v>
      </c>
      <c r="P77" s="79">
        <v>-78.242960333402721</v>
      </c>
      <c r="Q77" s="76">
        <f t="shared" si="1"/>
        <v>-483.86886880784084</v>
      </c>
    </row>
    <row r="78" spans="2:17">
      <c r="B78" s="77">
        <v>2082</v>
      </c>
      <c r="C78" s="78">
        <v>0</v>
      </c>
      <c r="D78" s="74">
        <v>0</v>
      </c>
      <c r="E78" s="74">
        <v>0</v>
      </c>
      <c r="F78" s="74">
        <v>297.94814758709452</v>
      </c>
      <c r="G78" s="74">
        <v>0</v>
      </c>
      <c r="H78" s="74">
        <v>0</v>
      </c>
      <c r="I78" s="74">
        <v>297.94814758709452</v>
      </c>
      <c r="J78" s="74">
        <v>44.532856734821564</v>
      </c>
      <c r="K78" s="79">
        <v>51.387841245219981</v>
      </c>
      <c r="L78" s="78">
        <v>314.50527043588028</v>
      </c>
      <c r="M78" s="74">
        <v>71.195417100399368</v>
      </c>
      <c r="N78" s="74">
        <v>129.19572869774922</v>
      </c>
      <c r="O78" s="74">
        <v>192.35708497113441</v>
      </c>
      <c r="P78" s="79">
        <v>-78.242960333402721</v>
      </c>
      <c r="Q78" s="76">
        <f t="shared" si="1"/>
        <v>-472.1118059005388</v>
      </c>
    </row>
    <row r="79" spans="2:17">
      <c r="B79" s="77">
        <v>2083</v>
      </c>
      <c r="C79" s="78">
        <v>0</v>
      </c>
      <c r="D79" s="74">
        <v>0</v>
      </c>
      <c r="E79" s="74">
        <v>0</v>
      </c>
      <c r="F79" s="74">
        <v>288.36794023451131</v>
      </c>
      <c r="G79" s="74">
        <v>0</v>
      </c>
      <c r="H79" s="74">
        <v>0</v>
      </c>
      <c r="I79" s="74">
        <v>288.36794023451131</v>
      </c>
      <c r="J79" s="74">
        <v>44.532856734821564</v>
      </c>
      <c r="K79" s="79">
        <v>51.387841245219981</v>
      </c>
      <c r="L79" s="78">
        <v>314.50527043588028</v>
      </c>
      <c r="M79" s="74">
        <v>71.195417100399368</v>
      </c>
      <c r="N79" s="74">
        <v>129.19572869774922</v>
      </c>
      <c r="O79" s="74">
        <v>192.35708497113441</v>
      </c>
      <c r="P79" s="79">
        <v>-78.242960333402721</v>
      </c>
      <c r="Q79" s="76">
        <f t="shared" si="1"/>
        <v>-462.53159854795558</v>
      </c>
    </row>
    <row r="80" spans="2:17">
      <c r="B80" s="77">
        <v>2084</v>
      </c>
      <c r="C80" s="78">
        <v>0</v>
      </c>
      <c r="D80" s="74">
        <v>0</v>
      </c>
      <c r="E80" s="74">
        <v>0</v>
      </c>
      <c r="F80" s="74">
        <v>5.4744042014761005</v>
      </c>
      <c r="G80" s="74">
        <v>9.8651759401078465</v>
      </c>
      <c r="H80" s="74">
        <v>0</v>
      </c>
      <c r="I80" s="74">
        <v>15.339580141583948</v>
      </c>
      <c r="J80" s="74">
        <v>44.532856734821564</v>
      </c>
      <c r="K80" s="79">
        <v>51.387841245219981</v>
      </c>
      <c r="L80" s="78">
        <v>314.50527043588028</v>
      </c>
      <c r="M80" s="74">
        <v>71.195417100399368</v>
      </c>
      <c r="N80" s="74">
        <v>129.19572869774922</v>
      </c>
      <c r="O80" s="74">
        <v>192.35708497113441</v>
      </c>
      <c r="P80" s="79">
        <v>-78.242960333402721</v>
      </c>
      <c r="Q80" s="76">
        <f t="shared" si="1"/>
        <v>-189.50323845502822</v>
      </c>
    </row>
    <row r="81" spans="1:17">
      <c r="B81" s="77">
        <v>2085</v>
      </c>
      <c r="C81" s="78">
        <v>0</v>
      </c>
      <c r="D81" s="74">
        <v>0</v>
      </c>
      <c r="E81" s="74">
        <v>0</v>
      </c>
      <c r="F81" s="74">
        <v>0</v>
      </c>
      <c r="G81" s="74">
        <v>9.8651759401078465</v>
      </c>
      <c r="H81" s="74">
        <v>0</v>
      </c>
      <c r="I81" s="74">
        <v>9.8651759401078465</v>
      </c>
      <c r="J81" s="74">
        <v>44.532856734821564</v>
      </c>
      <c r="K81" s="79">
        <v>51.387841245219981</v>
      </c>
      <c r="L81" s="78">
        <v>314.50527043588028</v>
      </c>
      <c r="M81" s="74">
        <v>71.195417100399368</v>
      </c>
      <c r="N81" s="74">
        <v>129.19572869774922</v>
      </c>
      <c r="O81" s="74">
        <v>192.35708497113441</v>
      </c>
      <c r="P81" s="79">
        <v>-78.242960333402721</v>
      </c>
      <c r="Q81" s="76">
        <f t="shared" si="1"/>
        <v>-184.02883425355213</v>
      </c>
    </row>
    <row r="82" spans="1:17">
      <c r="B82" s="77">
        <v>2086</v>
      </c>
      <c r="C82" s="78">
        <v>0</v>
      </c>
      <c r="D82" s="74">
        <v>0</v>
      </c>
      <c r="E82" s="74">
        <v>0</v>
      </c>
      <c r="F82" s="74">
        <v>0</v>
      </c>
      <c r="G82" s="74">
        <v>9.8651759401078465</v>
      </c>
      <c r="H82" s="74">
        <v>0</v>
      </c>
      <c r="I82" s="74">
        <v>9.8651759401078465</v>
      </c>
      <c r="J82" s="74">
        <v>44.532856734821564</v>
      </c>
      <c r="K82" s="79">
        <v>54.28388613745161</v>
      </c>
      <c r="L82" s="78">
        <v>314.50527043588028</v>
      </c>
      <c r="M82" s="74">
        <v>71.195417100399368</v>
      </c>
      <c r="N82" s="74">
        <v>129.19572869774922</v>
      </c>
      <c r="O82" s="74">
        <v>192.35708497113441</v>
      </c>
      <c r="P82" s="79">
        <v>-78.242960333402721</v>
      </c>
      <c r="Q82" s="76">
        <f t="shared" si="1"/>
        <v>-186.92487914578373</v>
      </c>
    </row>
    <row r="83" spans="1:17">
      <c r="B83" s="77">
        <v>2087</v>
      </c>
      <c r="C83" s="78">
        <v>0</v>
      </c>
      <c r="D83" s="74">
        <v>0</v>
      </c>
      <c r="E83" s="74">
        <v>0</v>
      </c>
      <c r="F83" s="74">
        <v>0</v>
      </c>
      <c r="G83" s="74">
        <v>9.8651759401078465</v>
      </c>
      <c r="H83" s="74">
        <v>0</v>
      </c>
      <c r="I83" s="74">
        <v>9.8651759401078465</v>
      </c>
      <c r="J83" s="74">
        <v>44.532856734821564</v>
      </c>
      <c r="K83" s="79">
        <v>51.387841245219981</v>
      </c>
      <c r="L83" s="78">
        <v>314.50527043588028</v>
      </c>
      <c r="M83" s="74">
        <v>71.195417100399368</v>
      </c>
      <c r="N83" s="74">
        <v>129.19572869774922</v>
      </c>
      <c r="O83" s="74">
        <v>192.35708497113441</v>
      </c>
      <c r="P83" s="79">
        <v>-78.242960333402721</v>
      </c>
      <c r="Q83" s="76">
        <f t="shared" si="1"/>
        <v>-184.02883425355213</v>
      </c>
    </row>
    <row r="84" spans="1:17">
      <c r="B84" s="77">
        <v>2088</v>
      </c>
      <c r="C84" s="78">
        <v>0</v>
      </c>
      <c r="D84" s="74">
        <v>0</v>
      </c>
      <c r="E84" s="74">
        <v>0</v>
      </c>
      <c r="F84" s="74">
        <v>0</v>
      </c>
      <c r="G84" s="74">
        <v>0</v>
      </c>
      <c r="H84" s="74">
        <v>0</v>
      </c>
      <c r="I84" s="74">
        <v>0</v>
      </c>
      <c r="J84" s="74">
        <v>44.532856734821564</v>
      </c>
      <c r="K84" s="79">
        <v>51.387841245219981</v>
      </c>
      <c r="L84" s="78">
        <v>314.50527043588028</v>
      </c>
      <c r="M84" s="74">
        <v>71.195417100399368</v>
      </c>
      <c r="N84" s="74">
        <v>129.19572869774922</v>
      </c>
      <c r="O84" s="74">
        <v>192.35708497113441</v>
      </c>
      <c r="P84" s="79">
        <v>-78.242960333402721</v>
      </c>
      <c r="Q84" s="76">
        <f t="shared" si="1"/>
        <v>-174.16365831344427</v>
      </c>
    </row>
    <row r="85" spans="1:17">
      <c r="B85" s="77">
        <v>2089</v>
      </c>
      <c r="C85" s="78">
        <v>0</v>
      </c>
      <c r="D85" s="74">
        <v>0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  <c r="J85" s="74">
        <v>44.532856734821564</v>
      </c>
      <c r="K85" s="79">
        <v>51.387841245219981</v>
      </c>
      <c r="L85" s="78">
        <v>314.50527043588028</v>
      </c>
      <c r="M85" s="74">
        <v>71.195417100399368</v>
      </c>
      <c r="N85" s="74">
        <v>129.19572869774922</v>
      </c>
      <c r="O85" s="74">
        <v>192.35708497113441</v>
      </c>
      <c r="P85" s="79">
        <v>-78.242960333402721</v>
      </c>
      <c r="Q85" s="76">
        <f t="shared" si="1"/>
        <v>-174.16365831344427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18.269059713592561</v>
      </c>
      <c r="H86" s="82">
        <v>0</v>
      </c>
      <c r="I86" s="82">
        <v>18.269059713592561</v>
      </c>
      <c r="J86" s="74">
        <v>44.532856734821564</v>
      </c>
      <c r="K86" s="79">
        <v>51.387841245219981</v>
      </c>
      <c r="L86" s="81">
        <v>314.50527043588028</v>
      </c>
      <c r="M86" s="82">
        <v>71.195417100399368</v>
      </c>
      <c r="N86" s="82">
        <v>129.19572869774922</v>
      </c>
      <c r="O86" s="82">
        <v>192.35708497113441</v>
      </c>
      <c r="P86" s="83">
        <v>-78.242960333402721</v>
      </c>
      <c r="Q86" s="76">
        <f t="shared" si="1"/>
        <v>-192.43271802703683</v>
      </c>
    </row>
    <row r="87" spans="1:17" ht="15.75" thickBot="1">
      <c r="B87" s="84" t="s">
        <v>4</v>
      </c>
      <c r="C87" s="85">
        <v>4.69923570204055</v>
      </c>
      <c r="D87" s="86">
        <v>0</v>
      </c>
      <c r="E87" s="86">
        <v>8.1658452431289916</v>
      </c>
      <c r="F87" s="86">
        <v>13.336148374098121</v>
      </c>
      <c r="G87" s="86">
        <v>4.1496717457032961</v>
      </c>
      <c r="H87" s="86">
        <v>0</v>
      </c>
      <c r="I87" s="86">
        <v>30.350901064970955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-30.350901064970955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3866.2343843723911</v>
      </c>
      <c r="D89" s="92">
        <v>62.955526422134305</v>
      </c>
      <c r="E89" s="92">
        <v>367.499984079326</v>
      </c>
      <c r="F89" s="92">
        <v>931.16116362134926</v>
      </c>
      <c r="G89" s="92">
        <v>155.6866162860631</v>
      </c>
      <c r="H89" s="92">
        <v>0</v>
      </c>
      <c r="I89" s="92">
        <v>5383.5376747812652</v>
      </c>
      <c r="J89" s="92">
        <v>519.43167956740717</v>
      </c>
      <c r="K89" s="58">
        <v>505.89070842440401</v>
      </c>
      <c r="L89" s="91">
        <v>7792.5760569047297</v>
      </c>
      <c r="M89" s="96">
        <v>1773.3274109323365</v>
      </c>
      <c r="N89" s="92">
        <v>973.66484658124625</v>
      </c>
      <c r="O89" s="92">
        <v>2723.2354882335417</v>
      </c>
      <c r="P89" s="58">
        <v>2322.3483111576061</v>
      </c>
    </row>
    <row r="90" spans="1:17" ht="15.75" thickBot="1">
      <c r="N90" t="s">
        <v>112</v>
      </c>
      <c r="P90" s="93">
        <v>-4086.5117516154705</v>
      </c>
      <c r="Q90" s="94">
        <f>(NPV(0.0505,Q9:Q86)+Q8)*(1+0.0505)^2-Q87</f>
        <v>-4086.5117516154719</v>
      </c>
    </row>
    <row r="91" spans="1:17">
      <c r="I91" s="107" t="s">
        <v>127</v>
      </c>
      <c r="J91" s="98">
        <f>(NPV(0.0505,J9:J58)+J8)*(1+0.0505)^2</f>
        <v>457.42406118929074</v>
      </c>
      <c r="K91" s="99"/>
      <c r="L91" s="99"/>
      <c r="M91" s="100">
        <f>(NPV(0.0505,M9:M58)+M8)*(1+0.0505)^2</f>
        <v>1674.1948023929792</v>
      </c>
      <c r="P91" s="100"/>
      <c r="Q91" s="100">
        <f>(NPV(0.0505,Q9:Q58)+Q8)*(1+0.0505)^2</f>
        <v>-3728.5424749930417</v>
      </c>
    </row>
    <row r="92" spans="1:17">
      <c r="I92" s="108" t="s">
        <v>128</v>
      </c>
      <c r="J92" s="17">
        <f>(NPV(0.0505,J9:J43)+J8)*(1+0.0505)^2</f>
        <v>366.78253715111128</v>
      </c>
      <c r="K92" s="11"/>
      <c r="L92" s="11"/>
      <c r="M92" s="102">
        <f>(NPV(0.0505,M9:M43)+M8)*(1+0.0505)^2</f>
        <v>1529.2846936851302</v>
      </c>
      <c r="P92" s="102"/>
      <c r="Q92" s="102">
        <f>(NPV(0.0505,Q9:Q43)+Q8)*(1+0.0505)^2</f>
        <v>-3305.5301752750402</v>
      </c>
    </row>
    <row r="93" spans="1:17" ht="15.75" thickBot="1">
      <c r="I93" s="109" t="s">
        <v>129</v>
      </c>
      <c r="J93" s="104">
        <f>(NPV(0.0505,J9:J28)+J8)*(1+0.0505)^2</f>
        <v>202.64394423231269</v>
      </c>
      <c r="K93" s="105"/>
      <c r="L93" s="105"/>
      <c r="M93" s="106">
        <f>(NPV(0.0505,M9:M28)+M8)*(1+0.0505)^2</f>
        <v>1186.1083576924309</v>
      </c>
      <c r="P93" s="102"/>
      <c r="Q93" s="106">
        <f>(NPV(0.0505,Q9:Q28)+Q8)*(1+0.0505)^2</f>
        <v>-2862.5796061142787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13</v>
      </c>
      <c r="G1" s="114" t="s">
        <v>122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0</v>
      </c>
    </row>
    <row r="10" spans="2:17">
      <c r="B10" s="77">
        <v>2014</v>
      </c>
      <c r="C10" s="78">
        <v>31.074476585787878</v>
      </c>
      <c r="D10" s="74">
        <v>104.90387292339152</v>
      </c>
      <c r="E10" s="74">
        <v>0</v>
      </c>
      <c r="F10" s="74">
        <v>0</v>
      </c>
      <c r="G10" s="74">
        <v>9.8651759401078465</v>
      </c>
      <c r="H10" s="74">
        <v>0</v>
      </c>
      <c r="I10" s="74">
        <v>145.84352544928726</v>
      </c>
      <c r="J10" s="74">
        <v>0.72921762724643624</v>
      </c>
      <c r="K10" s="79">
        <v>0</v>
      </c>
      <c r="L10" s="78">
        <v>312.9649184031266</v>
      </c>
      <c r="M10" s="74">
        <v>102.97166802327305</v>
      </c>
      <c r="N10" s="74">
        <v>19.803042650300696</v>
      </c>
      <c r="O10" s="74">
        <v>97.893698513049117</v>
      </c>
      <c r="P10" s="79">
        <v>92.29650921650375</v>
      </c>
      <c r="Q10" s="76">
        <f t="shared" si="0"/>
        <v>-54.276233860029947</v>
      </c>
    </row>
    <row r="11" spans="2:17">
      <c r="B11" s="77">
        <v>2015</v>
      </c>
      <c r="C11" s="78">
        <v>39.746195192697073</v>
      </c>
      <c r="D11" s="74">
        <v>31.840784331785059</v>
      </c>
      <c r="E11" s="74">
        <v>0</v>
      </c>
      <c r="F11" s="74">
        <v>0</v>
      </c>
      <c r="G11" s="74">
        <v>10.783502405777053</v>
      </c>
      <c r="H11" s="74">
        <v>0</v>
      </c>
      <c r="I11" s="74">
        <v>82.370481930259189</v>
      </c>
      <c r="J11" s="74">
        <v>1.1410700368977322</v>
      </c>
      <c r="K11" s="79">
        <v>0</v>
      </c>
      <c r="L11" s="78">
        <v>344.95924163625529</v>
      </c>
      <c r="M11" s="74">
        <v>101.09209239678934</v>
      </c>
      <c r="N11" s="74">
        <v>23.520656320362392</v>
      </c>
      <c r="O11" s="74">
        <v>102.03707240789441</v>
      </c>
      <c r="P11" s="79">
        <v>118.30942051120917</v>
      </c>
      <c r="Q11" s="76">
        <f t="shared" si="0"/>
        <v>34.79786854405225</v>
      </c>
    </row>
    <row r="12" spans="2:17">
      <c r="B12" s="77">
        <v>2016</v>
      </c>
      <c r="C12" s="78">
        <v>11.184120869248327</v>
      </c>
      <c r="D12" s="74">
        <v>28.245499735194667</v>
      </c>
      <c r="E12" s="74">
        <v>0</v>
      </c>
      <c r="F12" s="74">
        <v>0</v>
      </c>
      <c r="G12" s="74">
        <v>10.866539190861882</v>
      </c>
      <c r="H12" s="74">
        <v>0</v>
      </c>
      <c r="I12" s="74">
        <v>50.296159795304874</v>
      </c>
      <c r="J12" s="74">
        <v>1.3925508358742564</v>
      </c>
      <c r="K12" s="79">
        <v>0</v>
      </c>
      <c r="L12" s="78">
        <v>354.30519779004169</v>
      </c>
      <c r="M12" s="74">
        <v>99.243669957484926</v>
      </c>
      <c r="N12" s="74">
        <v>24.611017871637468</v>
      </c>
      <c r="O12" s="74">
        <v>104.31125507198244</v>
      </c>
      <c r="P12" s="79">
        <v>126.13925488893683</v>
      </c>
      <c r="Q12" s="76">
        <f t="shared" si="0"/>
        <v>74.450544257757699</v>
      </c>
    </row>
    <row r="13" spans="2:17">
      <c r="B13" s="77">
        <v>2017</v>
      </c>
      <c r="C13" s="78">
        <v>11.915702510568988</v>
      </c>
      <c r="D13" s="74">
        <v>210.81640986163478</v>
      </c>
      <c r="E13" s="74">
        <v>0</v>
      </c>
      <c r="F13" s="74">
        <v>0</v>
      </c>
      <c r="G13" s="74">
        <v>27.152079505894719</v>
      </c>
      <c r="H13" s="74">
        <v>0</v>
      </c>
      <c r="I13" s="74">
        <v>249.88419187809848</v>
      </c>
      <c r="J13" s="74">
        <v>2.641971795264749</v>
      </c>
      <c r="K13" s="79">
        <v>0</v>
      </c>
      <c r="L13" s="78">
        <v>372.20789602240581</v>
      </c>
      <c r="M13" s="74">
        <v>97.665241807067673</v>
      </c>
      <c r="N13" s="74">
        <v>25.265234802402514</v>
      </c>
      <c r="O13" s="74">
        <v>106.24275267709828</v>
      </c>
      <c r="P13" s="79">
        <v>143.03466673583733</v>
      </c>
      <c r="Q13" s="76">
        <f t="shared" si="0"/>
        <v>-109.49149693752588</v>
      </c>
    </row>
    <row r="14" spans="2:17">
      <c r="B14" s="77">
        <v>2018</v>
      </c>
      <c r="C14" s="78">
        <v>11.985863663722471</v>
      </c>
      <c r="D14" s="74">
        <v>411.14481707312052</v>
      </c>
      <c r="E14" s="74">
        <v>0</v>
      </c>
      <c r="F14" s="74">
        <v>0</v>
      </c>
      <c r="G14" s="74">
        <v>8.8642770172243228</v>
      </c>
      <c r="H14" s="74">
        <v>0</v>
      </c>
      <c r="I14" s="74">
        <v>431.99495775406729</v>
      </c>
      <c r="J14" s="74">
        <v>4.8019465840350852</v>
      </c>
      <c r="K14" s="79">
        <v>0</v>
      </c>
      <c r="L14" s="78">
        <v>350.81604082596141</v>
      </c>
      <c r="M14" s="74">
        <v>94.892608148111051</v>
      </c>
      <c r="N14" s="74">
        <v>27.653645819481255</v>
      </c>
      <c r="O14" s="74">
        <v>109.03615512750778</v>
      </c>
      <c r="P14" s="79">
        <v>119.23363173086133</v>
      </c>
      <c r="Q14" s="76">
        <f t="shared" si="0"/>
        <v>-317.56327260724106</v>
      </c>
    </row>
    <row r="15" spans="2:17">
      <c r="B15" s="77">
        <v>2019</v>
      </c>
      <c r="C15" s="78">
        <v>14.333395560723391</v>
      </c>
      <c r="D15" s="74">
        <v>670.60337088591314</v>
      </c>
      <c r="E15" s="74">
        <v>0</v>
      </c>
      <c r="F15" s="74">
        <v>0</v>
      </c>
      <c r="G15" s="74">
        <v>15.432807798796446</v>
      </c>
      <c r="H15" s="74">
        <v>0</v>
      </c>
      <c r="I15" s="74">
        <v>700.369574245433</v>
      </c>
      <c r="J15" s="74">
        <v>8.3037944552622509</v>
      </c>
      <c r="K15" s="79">
        <v>0</v>
      </c>
      <c r="L15" s="78">
        <v>342.15545479011939</v>
      </c>
      <c r="M15" s="74">
        <v>92.940341751542334</v>
      </c>
      <c r="N15" s="74">
        <v>24.953702930609637</v>
      </c>
      <c r="O15" s="74">
        <v>110.48997052920788</v>
      </c>
      <c r="P15" s="79">
        <v>113.77143957875953</v>
      </c>
      <c r="Q15" s="76">
        <f t="shared" si="0"/>
        <v>-594.90192912193572</v>
      </c>
    </row>
    <row r="16" spans="2:17">
      <c r="B16" s="77">
        <v>2020</v>
      </c>
      <c r="C16" s="78">
        <v>166.15965010315986</v>
      </c>
      <c r="D16" s="74">
        <v>746.80603178311844</v>
      </c>
      <c r="E16" s="74">
        <v>0</v>
      </c>
      <c r="F16" s="74">
        <v>0</v>
      </c>
      <c r="G16" s="74">
        <v>28.083917898057663</v>
      </c>
      <c r="H16" s="74">
        <v>0</v>
      </c>
      <c r="I16" s="74">
        <v>941.0495997843359</v>
      </c>
      <c r="J16" s="74">
        <v>13.00904245418393</v>
      </c>
      <c r="K16" s="79">
        <v>0</v>
      </c>
      <c r="L16" s="78">
        <v>370.42177995745999</v>
      </c>
      <c r="M16" s="74">
        <v>92.244587237871571</v>
      </c>
      <c r="N16" s="74">
        <v>21.91107498276585</v>
      </c>
      <c r="O16" s="74">
        <v>122.13087813853514</v>
      </c>
      <c r="P16" s="79">
        <v>134.13523959828746</v>
      </c>
      <c r="Q16" s="76">
        <f t="shared" si="0"/>
        <v>-819.92340264023233</v>
      </c>
    </row>
    <row r="17" spans="2:17">
      <c r="B17" s="77">
        <v>2021</v>
      </c>
      <c r="C17" s="78">
        <v>251.8012996355958</v>
      </c>
      <c r="D17" s="74">
        <v>610.50894048963289</v>
      </c>
      <c r="E17" s="74">
        <v>0</v>
      </c>
      <c r="F17" s="74">
        <v>0</v>
      </c>
      <c r="G17" s="74">
        <v>39.839734142139676</v>
      </c>
      <c r="H17" s="74">
        <v>0</v>
      </c>
      <c r="I17" s="74">
        <v>902.14997426736841</v>
      </c>
      <c r="J17" s="74">
        <v>17.519792325520772</v>
      </c>
      <c r="K17" s="79">
        <v>0</v>
      </c>
      <c r="L17" s="78">
        <v>374.07708725316314</v>
      </c>
      <c r="M17" s="74">
        <v>90.531161943010744</v>
      </c>
      <c r="N17" s="74">
        <v>21.049170137472213</v>
      </c>
      <c r="O17" s="74">
        <v>132.68142419658733</v>
      </c>
      <c r="P17" s="79">
        <v>129.81533097609281</v>
      </c>
      <c r="Q17" s="76">
        <f t="shared" si="0"/>
        <v>-789.85443561679631</v>
      </c>
    </row>
    <row r="18" spans="2:17">
      <c r="B18" s="77">
        <v>2022</v>
      </c>
      <c r="C18" s="78">
        <v>270.07526768631107</v>
      </c>
      <c r="D18" s="74">
        <v>354.55823152697701</v>
      </c>
      <c r="E18" s="74">
        <v>0</v>
      </c>
      <c r="F18" s="74">
        <v>0</v>
      </c>
      <c r="G18" s="74">
        <v>47.180813102987877</v>
      </c>
      <c r="H18" s="74">
        <v>0</v>
      </c>
      <c r="I18" s="74">
        <v>671.81431231627596</v>
      </c>
      <c r="J18" s="74">
        <v>20.878863887102153</v>
      </c>
      <c r="K18" s="79">
        <v>13.007053546297517</v>
      </c>
      <c r="L18" s="78">
        <v>380.83732887106856</v>
      </c>
      <c r="M18" s="74">
        <v>90.520777547284311</v>
      </c>
      <c r="N18" s="74">
        <v>23.946416545145993</v>
      </c>
      <c r="O18" s="74">
        <v>126.37809599064472</v>
      </c>
      <c r="P18" s="79">
        <v>139.99203878799352</v>
      </c>
      <c r="Q18" s="76">
        <f t="shared" si="0"/>
        <v>-565.70819096168213</v>
      </c>
    </row>
    <row r="19" spans="2:17">
      <c r="B19" s="77">
        <v>2023</v>
      </c>
      <c r="C19" s="78">
        <v>275.25127649264317</v>
      </c>
      <c r="D19" s="74">
        <v>164.82794698171176</v>
      </c>
      <c r="E19" s="74">
        <v>0</v>
      </c>
      <c r="F19" s="74">
        <v>0</v>
      </c>
      <c r="G19" s="74">
        <v>3.5396186370633655</v>
      </c>
      <c r="H19" s="74">
        <v>0</v>
      </c>
      <c r="I19" s="74">
        <v>443.6188421114183</v>
      </c>
      <c r="J19" s="74">
        <v>23.096958097659243</v>
      </c>
      <c r="K19" s="79">
        <v>13.224186276427201</v>
      </c>
      <c r="L19" s="78">
        <v>498.83521751048488</v>
      </c>
      <c r="M19" s="74">
        <v>96.18027321818829</v>
      </c>
      <c r="N19" s="74">
        <v>23.852956983608127</v>
      </c>
      <c r="O19" s="74">
        <v>115.15256421037463</v>
      </c>
      <c r="P19" s="79">
        <v>263.64942309831383</v>
      </c>
      <c r="Q19" s="76">
        <f t="shared" si="0"/>
        <v>-216.2905633871909</v>
      </c>
    </row>
    <row r="20" spans="2:17">
      <c r="B20" s="77">
        <v>2024</v>
      </c>
      <c r="C20" s="78">
        <v>744.58464167026409</v>
      </c>
      <c r="D20" s="74">
        <v>56.993784277054708</v>
      </c>
      <c r="E20" s="74">
        <v>0</v>
      </c>
      <c r="F20" s="74">
        <v>0</v>
      </c>
      <c r="G20" s="74">
        <v>3.5306945469859654</v>
      </c>
      <c r="H20" s="74">
        <v>0</v>
      </c>
      <c r="I20" s="74">
        <v>805.10912049430476</v>
      </c>
      <c r="J20" s="74">
        <v>27.122503700130771</v>
      </c>
      <c r="K20" s="79">
        <v>12.931057090752123</v>
      </c>
      <c r="L20" s="78">
        <v>513.71605658645808</v>
      </c>
      <c r="M20" s="74">
        <v>96.066044865197568</v>
      </c>
      <c r="N20" s="74">
        <v>27.051350867348358</v>
      </c>
      <c r="O20" s="74">
        <v>120.04361459752283</v>
      </c>
      <c r="P20" s="79">
        <v>270.55504625638935</v>
      </c>
      <c r="Q20" s="76">
        <f t="shared" si="0"/>
        <v>-574.60763502879831</v>
      </c>
    </row>
    <row r="21" spans="2:17">
      <c r="B21" s="77">
        <v>2025</v>
      </c>
      <c r="C21" s="78">
        <v>1182.2949510159665</v>
      </c>
      <c r="D21" s="74">
        <v>0</v>
      </c>
      <c r="E21" s="74">
        <v>0</v>
      </c>
      <c r="F21" s="74">
        <v>0</v>
      </c>
      <c r="G21" s="74">
        <v>42.904044770566621</v>
      </c>
      <c r="H21" s="74">
        <v>0</v>
      </c>
      <c r="I21" s="74">
        <v>1225.198995786533</v>
      </c>
      <c r="J21" s="74">
        <v>33.248498679063431</v>
      </c>
      <c r="K21" s="79">
        <v>13.148189820881804</v>
      </c>
      <c r="L21" s="78">
        <v>456.14496667913392</v>
      </c>
      <c r="M21" s="74">
        <v>96.045276073744702</v>
      </c>
      <c r="N21" s="74">
        <v>19.003444179365641</v>
      </c>
      <c r="O21" s="74">
        <v>110.91573075399148</v>
      </c>
      <c r="P21" s="79">
        <v>230.1805156720321</v>
      </c>
      <c r="Q21" s="76">
        <f t="shared" si="0"/>
        <v>-1041.4151686144462</v>
      </c>
    </row>
    <row r="22" spans="2:17">
      <c r="B22" s="77">
        <v>2026</v>
      </c>
      <c r="C22" s="78">
        <v>1061.5158079523753</v>
      </c>
      <c r="D22" s="74">
        <v>0</v>
      </c>
      <c r="E22" s="74">
        <v>0</v>
      </c>
      <c r="F22" s="74">
        <v>0</v>
      </c>
      <c r="G22" s="74">
        <v>22.255588733825437</v>
      </c>
      <c r="H22" s="74">
        <v>0</v>
      </c>
      <c r="I22" s="74">
        <v>1083.7713966862007</v>
      </c>
      <c r="J22" s="74">
        <v>38.667355662494437</v>
      </c>
      <c r="K22" s="79">
        <v>12.974483636778061</v>
      </c>
      <c r="L22" s="78">
        <v>436.88191260660756</v>
      </c>
      <c r="M22" s="74">
        <v>94.176084842987422</v>
      </c>
      <c r="N22" s="74">
        <v>19.314976051158521</v>
      </c>
      <c r="O22" s="74">
        <v>113.72990199585382</v>
      </c>
      <c r="P22" s="79">
        <v>209.66094971660783</v>
      </c>
      <c r="Q22" s="76">
        <f t="shared" si="0"/>
        <v>-925.7522862688653</v>
      </c>
    </row>
    <row r="23" spans="2:17">
      <c r="B23" s="77">
        <v>2027</v>
      </c>
      <c r="C23" s="78">
        <v>758.03713127014601</v>
      </c>
      <c r="D23" s="74">
        <v>0</v>
      </c>
      <c r="E23" s="74">
        <v>0</v>
      </c>
      <c r="F23" s="74">
        <v>0</v>
      </c>
      <c r="G23" s="74">
        <v>37.449788373678942</v>
      </c>
      <c r="H23" s="74">
        <v>0</v>
      </c>
      <c r="I23" s="74">
        <v>795.48691964382499</v>
      </c>
      <c r="J23" s="74">
        <v>42.644790260713563</v>
      </c>
      <c r="K23" s="79">
        <v>12.927284065946466</v>
      </c>
      <c r="L23" s="78">
        <v>396.05046861028751</v>
      </c>
      <c r="M23" s="74">
        <v>92.566503505390884</v>
      </c>
      <c r="N23" s="74">
        <v>17.68462592210912</v>
      </c>
      <c r="O23" s="74">
        <v>112.68107802748446</v>
      </c>
      <c r="P23" s="79">
        <v>173.11826115530309</v>
      </c>
      <c r="Q23" s="76">
        <f t="shared" si="0"/>
        <v>-677.94073281518195</v>
      </c>
    </row>
    <row r="24" spans="2:17">
      <c r="B24" s="77">
        <v>2028</v>
      </c>
      <c r="C24" s="78">
        <v>524.98587206268053</v>
      </c>
      <c r="D24" s="74">
        <v>0</v>
      </c>
      <c r="E24" s="74">
        <v>0</v>
      </c>
      <c r="F24" s="74">
        <v>0</v>
      </c>
      <c r="G24" s="74">
        <v>64.843202274695457</v>
      </c>
      <c r="H24" s="74">
        <v>0</v>
      </c>
      <c r="I24" s="74">
        <v>589.82907433737603</v>
      </c>
      <c r="J24" s="74">
        <v>45.593935632400445</v>
      </c>
      <c r="K24" s="79">
        <v>12.688438062803804</v>
      </c>
      <c r="L24" s="78">
        <v>370.28678281301637</v>
      </c>
      <c r="M24" s="74">
        <v>90.686927878907184</v>
      </c>
      <c r="N24" s="74">
        <v>19.418820008422813</v>
      </c>
      <c r="O24" s="74">
        <v>116.58561082062188</v>
      </c>
      <c r="P24" s="79">
        <v>143.59542410506452</v>
      </c>
      <c r="Q24" s="76">
        <f t="shared" si="0"/>
        <v>-504.51602392751579</v>
      </c>
    </row>
    <row r="25" spans="2:17">
      <c r="B25" s="77">
        <v>2029</v>
      </c>
      <c r="C25" s="78">
        <v>344.82447870921345</v>
      </c>
      <c r="D25" s="74">
        <v>0</v>
      </c>
      <c r="E25" s="74">
        <v>0</v>
      </c>
      <c r="F25" s="74">
        <v>0</v>
      </c>
      <c r="G25" s="74">
        <v>86.879512031482449</v>
      </c>
      <c r="H25" s="74">
        <v>0</v>
      </c>
      <c r="I25" s="74">
        <v>431.70399074069587</v>
      </c>
      <c r="J25" s="74">
        <v>47.752455586103927</v>
      </c>
      <c r="K25" s="79">
        <v>26.557931443392555</v>
      </c>
      <c r="L25" s="78">
        <v>479.01140606873128</v>
      </c>
      <c r="M25" s="74">
        <v>94.487616714780302</v>
      </c>
      <c r="N25" s="74">
        <v>22.191453667379442</v>
      </c>
      <c r="O25" s="74">
        <v>100.261340738675</v>
      </c>
      <c r="P25" s="79">
        <v>262.07099494789651</v>
      </c>
      <c r="Q25" s="76">
        <f t="shared" si="0"/>
        <v>-243.94338282229586</v>
      </c>
    </row>
    <row r="26" spans="2:17">
      <c r="B26" s="77">
        <v>2030</v>
      </c>
      <c r="C26" s="78">
        <v>127.00239403544606</v>
      </c>
      <c r="D26" s="74">
        <v>0</v>
      </c>
      <c r="E26" s="74">
        <v>0</v>
      </c>
      <c r="F26" s="74">
        <v>0</v>
      </c>
      <c r="G26" s="74">
        <v>102.390141862593</v>
      </c>
      <c r="H26" s="74">
        <v>0</v>
      </c>
      <c r="I26" s="74">
        <v>229.39253589803906</v>
      </c>
      <c r="J26" s="74">
        <v>48.899418265594122</v>
      </c>
      <c r="K26" s="79">
        <v>26.775064173522246</v>
      </c>
      <c r="L26" s="78">
        <v>633.93620591133026</v>
      </c>
      <c r="M26" s="74">
        <v>101.62169657883724</v>
      </c>
      <c r="N26" s="74">
        <v>21.641080693878685</v>
      </c>
      <c r="O26" s="74">
        <v>92.275740425050856</v>
      </c>
      <c r="P26" s="79">
        <v>418.39768821356347</v>
      </c>
      <c r="Q26" s="76">
        <f t="shared" si="0"/>
        <v>113.33066987640802</v>
      </c>
    </row>
    <row r="27" spans="2:17">
      <c r="B27" s="77">
        <v>2031</v>
      </c>
      <c r="C27" s="78">
        <v>40.077659902640093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40.077659902640093</v>
      </c>
      <c r="J27" s="74">
        <v>49.099806565107322</v>
      </c>
      <c r="K27" s="79">
        <v>26.678884440292642</v>
      </c>
      <c r="L27" s="78">
        <v>653.41733229411159</v>
      </c>
      <c r="M27" s="74">
        <v>101.40362426858223</v>
      </c>
      <c r="N27" s="74">
        <v>22.118762897294435</v>
      </c>
      <c r="O27" s="74">
        <v>95.972585303659713</v>
      </c>
      <c r="P27" s="79">
        <v>433.92235982457521</v>
      </c>
      <c r="Q27" s="76">
        <f t="shared" si="0"/>
        <v>318.06600891653517</v>
      </c>
    </row>
    <row r="28" spans="2:17">
      <c r="B28" s="77">
        <v>2032</v>
      </c>
      <c r="C28" s="78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49.099806565107322</v>
      </c>
      <c r="K28" s="79">
        <v>29.59286958073158</v>
      </c>
      <c r="L28" s="78">
        <v>632.62777204980011</v>
      </c>
      <c r="M28" s="74">
        <v>99.721352160900679</v>
      </c>
      <c r="N28" s="74">
        <v>21.848768608407273</v>
      </c>
      <c r="O28" s="74">
        <v>97.478322683991962</v>
      </c>
      <c r="P28" s="79">
        <v>413.5793285965002</v>
      </c>
      <c r="Q28" s="76">
        <f t="shared" si="0"/>
        <v>334.8866524506613</v>
      </c>
    </row>
    <row r="29" spans="2:17">
      <c r="B29" s="77">
        <v>2033</v>
      </c>
      <c r="C29" s="78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49.099806565107322</v>
      </c>
      <c r="K29" s="79">
        <v>25.484678931753272</v>
      </c>
      <c r="L29" s="78">
        <v>609.9690205747313</v>
      </c>
      <c r="M29" s="74">
        <v>98.101386427577708</v>
      </c>
      <c r="N29" s="74">
        <v>21.796846629775125</v>
      </c>
      <c r="O29" s="74">
        <v>98.817909732701338</v>
      </c>
      <c r="P29" s="79">
        <v>391.25287778467714</v>
      </c>
      <c r="Q29" s="76">
        <f t="shared" si="0"/>
        <v>316.66839228781657</v>
      </c>
    </row>
    <row r="30" spans="2:17">
      <c r="B30" s="77">
        <v>2034</v>
      </c>
      <c r="C30" s="78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49.099806565107322</v>
      </c>
      <c r="K30" s="79">
        <v>25.437479360921678</v>
      </c>
      <c r="L30" s="78">
        <v>590.28020627742137</v>
      </c>
      <c r="M30" s="74">
        <v>96.512573881434022</v>
      </c>
      <c r="N30" s="74">
        <v>22.243375646011589</v>
      </c>
      <c r="O30" s="74">
        <v>101.00901723097792</v>
      </c>
      <c r="P30" s="79">
        <v>370.51523951899782</v>
      </c>
      <c r="Q30" s="76">
        <f t="shared" si="0"/>
        <v>295.97795359296884</v>
      </c>
    </row>
    <row r="31" spans="2:17">
      <c r="B31" s="77">
        <v>2035</v>
      </c>
      <c r="C31" s="78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49.099806565107322</v>
      </c>
      <c r="K31" s="79">
        <v>25.268198424750359</v>
      </c>
      <c r="L31" s="78">
        <v>569.34526449293992</v>
      </c>
      <c r="M31" s="74">
        <v>94.975683313922474</v>
      </c>
      <c r="N31" s="74">
        <v>22.357603999002311</v>
      </c>
      <c r="O31" s="74">
        <v>102.28629790532872</v>
      </c>
      <c r="P31" s="79">
        <v>349.7256792746864</v>
      </c>
      <c r="Q31" s="76">
        <f t="shared" si="0"/>
        <v>275.3576742848287</v>
      </c>
    </row>
    <row r="32" spans="2:17">
      <c r="B32" s="77">
        <v>2036</v>
      </c>
      <c r="C32" s="78">
        <v>0</v>
      </c>
      <c r="D32" s="74">
        <v>0</v>
      </c>
      <c r="E32" s="74">
        <v>0.35930009213445419</v>
      </c>
      <c r="F32" s="74">
        <v>0</v>
      </c>
      <c r="G32" s="74">
        <v>0</v>
      </c>
      <c r="H32" s="74">
        <v>0</v>
      </c>
      <c r="I32" s="74">
        <v>0.35930009213445419</v>
      </c>
      <c r="J32" s="74">
        <v>49.099806565107322</v>
      </c>
      <c r="K32" s="79">
        <v>24.903498031462341</v>
      </c>
      <c r="L32" s="78">
        <v>545.14962245035963</v>
      </c>
      <c r="M32" s="74">
        <v>93.438792746410954</v>
      </c>
      <c r="N32" s="74">
        <v>22.29529762464373</v>
      </c>
      <c r="O32" s="74">
        <v>103.59473176685881</v>
      </c>
      <c r="P32" s="79">
        <v>325.82080031244607</v>
      </c>
      <c r="Q32" s="76">
        <f t="shared" si="0"/>
        <v>251.45819562374197</v>
      </c>
    </row>
    <row r="33" spans="2:17">
      <c r="B33" s="77">
        <v>2037</v>
      </c>
      <c r="C33" s="78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49.099806565107322</v>
      </c>
      <c r="K33" s="79">
        <v>24.973063098433691</v>
      </c>
      <c r="L33" s="78">
        <v>520.7359080975242</v>
      </c>
      <c r="M33" s="74">
        <v>91.912286574625838</v>
      </c>
      <c r="N33" s="74">
        <v>22.378372790455167</v>
      </c>
      <c r="O33" s="74">
        <v>105.50546058052181</v>
      </c>
      <c r="P33" s="79">
        <v>300.93978815192139</v>
      </c>
      <c r="Q33" s="76">
        <f t="shared" si="0"/>
        <v>226.86691848838041</v>
      </c>
    </row>
    <row r="34" spans="2:17">
      <c r="B34" s="77">
        <v>2038</v>
      </c>
      <c r="C34" s="78">
        <v>0</v>
      </c>
      <c r="D34" s="74">
        <v>0</v>
      </c>
      <c r="E34" s="74">
        <v>99.721077306244339</v>
      </c>
      <c r="F34" s="74">
        <v>0</v>
      </c>
      <c r="G34" s="74">
        <v>0</v>
      </c>
      <c r="H34" s="74">
        <v>0</v>
      </c>
      <c r="I34" s="74">
        <v>99.721077306244339</v>
      </c>
      <c r="J34" s="74">
        <v>49.489375796511034</v>
      </c>
      <c r="K34" s="79">
        <v>24.42732829140003</v>
      </c>
      <c r="L34" s="78">
        <v>497.35024892160544</v>
      </c>
      <c r="M34" s="74">
        <v>90.406549194293589</v>
      </c>
      <c r="N34" s="74">
        <v>22.409525977634452</v>
      </c>
      <c r="O34" s="74">
        <v>108.95307996169635</v>
      </c>
      <c r="P34" s="79">
        <v>275.58109378798105</v>
      </c>
      <c r="Q34" s="76">
        <f t="shared" si="0"/>
        <v>101.94331239382562</v>
      </c>
    </row>
    <row r="35" spans="2:17">
      <c r="B35" s="77">
        <v>2039</v>
      </c>
      <c r="C35" s="78">
        <v>0</v>
      </c>
      <c r="D35" s="74">
        <v>0</v>
      </c>
      <c r="E35" s="74">
        <v>128.21956492662372</v>
      </c>
      <c r="F35" s="74">
        <v>0</v>
      </c>
      <c r="G35" s="74">
        <v>9.2794960211372324</v>
      </c>
      <c r="H35" s="74">
        <v>0</v>
      </c>
      <c r="I35" s="74">
        <v>137.49906094776094</v>
      </c>
      <c r="J35" s="74">
        <v>50.067834946122332</v>
      </c>
      <c r="K35" s="79">
        <v>27.150141691025368</v>
      </c>
      <c r="L35" s="78">
        <v>489.88386839430279</v>
      </c>
      <c r="M35" s="74">
        <v>89.046193354131347</v>
      </c>
      <c r="N35" s="74">
        <v>21.931843774218709</v>
      </c>
      <c r="O35" s="74">
        <v>123.39777441715951</v>
      </c>
      <c r="P35" s="79">
        <v>255.50805684879327</v>
      </c>
      <c r="Q35" s="76">
        <f t="shared" si="0"/>
        <v>40.791019263884635</v>
      </c>
    </row>
    <row r="36" spans="2:17">
      <c r="B36" s="77">
        <v>2040</v>
      </c>
      <c r="C36" s="78">
        <v>0</v>
      </c>
      <c r="D36" s="74">
        <v>0</v>
      </c>
      <c r="E36" s="74">
        <v>16.14255027481174</v>
      </c>
      <c r="F36" s="74">
        <v>0</v>
      </c>
      <c r="G36" s="74">
        <v>0</v>
      </c>
      <c r="H36" s="74">
        <v>0</v>
      </c>
      <c r="I36" s="74">
        <v>16.14255027481174</v>
      </c>
      <c r="J36" s="74">
        <v>50.14854769749639</v>
      </c>
      <c r="K36" s="79">
        <v>28.238321025252098</v>
      </c>
      <c r="L36" s="78">
        <v>477.99373528754126</v>
      </c>
      <c r="M36" s="74">
        <v>87.332768059270506</v>
      </c>
      <c r="N36" s="74">
        <v>38.463801770694168</v>
      </c>
      <c r="O36" s="74">
        <v>125.1319685034732</v>
      </c>
      <c r="P36" s="79">
        <v>227.06519695410338</v>
      </c>
      <c r="Q36" s="76">
        <f t="shared" si="0"/>
        <v>132.53577795654314</v>
      </c>
    </row>
    <row r="37" spans="2:17">
      <c r="B37" s="77">
        <v>2041</v>
      </c>
      <c r="C37" s="78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50.14854769749639</v>
      </c>
      <c r="K37" s="79">
        <v>28.238321025252098</v>
      </c>
      <c r="L37" s="78">
        <v>466.15552415941181</v>
      </c>
      <c r="M37" s="74">
        <v>85.889337053296828</v>
      </c>
      <c r="N37" s="74">
        <v>42.991398307417349</v>
      </c>
      <c r="O37" s="74">
        <v>130.53185428121645</v>
      </c>
      <c r="P37" s="79">
        <v>206.74293451748122</v>
      </c>
      <c r="Q37" s="76">
        <f t="shared" si="0"/>
        <v>128.35606579473273</v>
      </c>
    </row>
    <row r="38" spans="2:17">
      <c r="B38" s="77">
        <v>2042</v>
      </c>
      <c r="C38" s="78">
        <v>0</v>
      </c>
      <c r="D38" s="74">
        <v>0</v>
      </c>
      <c r="E38" s="74">
        <v>79.528502190542639</v>
      </c>
      <c r="F38" s="74">
        <v>0</v>
      </c>
      <c r="G38" s="74">
        <v>0</v>
      </c>
      <c r="H38" s="74">
        <v>0</v>
      </c>
      <c r="I38" s="74">
        <v>79.528502190542639</v>
      </c>
      <c r="J38" s="74">
        <v>50.545966943940982</v>
      </c>
      <c r="K38" s="79">
        <v>31.134365917483734</v>
      </c>
      <c r="L38" s="78">
        <v>454.76384204751884</v>
      </c>
      <c r="M38" s="74">
        <v>84.487443630228881</v>
      </c>
      <c r="N38" s="74">
        <v>44.362138543306017</v>
      </c>
      <c r="O38" s="74">
        <v>138.382457450397</v>
      </c>
      <c r="P38" s="79">
        <v>187.53180242358695</v>
      </c>
      <c r="Q38" s="76">
        <f t="shared" si="0"/>
        <v>26.322967371619598</v>
      </c>
    </row>
    <row r="39" spans="2:17">
      <c r="B39" s="77">
        <v>2043</v>
      </c>
      <c r="C39" s="78">
        <v>0</v>
      </c>
      <c r="D39" s="74">
        <v>0</v>
      </c>
      <c r="E39" s="74">
        <v>108.55659570190437</v>
      </c>
      <c r="F39" s="74">
        <v>0</v>
      </c>
      <c r="G39" s="74">
        <v>9.2794960211372324</v>
      </c>
      <c r="H39" s="74">
        <v>0</v>
      </c>
      <c r="I39" s="74">
        <v>117.8360917230416</v>
      </c>
      <c r="J39" s="74">
        <v>51.135147402556193</v>
      </c>
      <c r="K39" s="79">
        <v>28.238321025252091</v>
      </c>
      <c r="L39" s="78">
        <v>441.34720276897218</v>
      </c>
      <c r="M39" s="74">
        <v>83.023243832802351</v>
      </c>
      <c r="N39" s="74">
        <v>45.037124265523921</v>
      </c>
      <c r="O39" s="74">
        <v>148.15417382896698</v>
      </c>
      <c r="P39" s="79">
        <v>165.13266084167896</v>
      </c>
      <c r="Q39" s="76">
        <f t="shared" si="0"/>
        <v>-32.07689930917094</v>
      </c>
    </row>
    <row r="40" spans="2:17">
      <c r="B40" s="77">
        <v>2044</v>
      </c>
      <c r="C40" s="78">
        <v>0</v>
      </c>
      <c r="D40" s="74">
        <v>0</v>
      </c>
      <c r="E40" s="74">
        <v>96.748505622253788</v>
      </c>
      <c r="F40" s="74">
        <v>0</v>
      </c>
      <c r="G40" s="74">
        <v>0</v>
      </c>
      <c r="H40" s="74">
        <v>0</v>
      </c>
      <c r="I40" s="74">
        <v>96.748505622253788</v>
      </c>
      <c r="J40" s="74">
        <v>51.618889930667464</v>
      </c>
      <c r="K40" s="79">
        <v>32.222545251710457</v>
      </c>
      <c r="L40" s="78">
        <v>431.2120325399772</v>
      </c>
      <c r="M40" s="74">
        <v>81.569428431102239</v>
      </c>
      <c r="N40" s="74">
        <v>69.388532244000658</v>
      </c>
      <c r="O40" s="74">
        <v>145.66191885462393</v>
      </c>
      <c r="P40" s="79">
        <v>134.59215301025034</v>
      </c>
      <c r="Q40" s="76">
        <f t="shared" si="0"/>
        <v>-45.997787794381367</v>
      </c>
    </row>
    <row r="41" spans="2:17">
      <c r="B41" s="77">
        <v>2045</v>
      </c>
      <c r="C41" s="78">
        <v>0</v>
      </c>
      <c r="D41" s="74">
        <v>0</v>
      </c>
      <c r="E41" s="74">
        <v>111.72175471910177</v>
      </c>
      <c r="F41" s="74">
        <v>0</v>
      </c>
      <c r="G41" s="74">
        <v>73.076135010412969</v>
      </c>
      <c r="H41" s="74">
        <v>0</v>
      </c>
      <c r="I41" s="74">
        <v>184.79788972951474</v>
      </c>
      <c r="J41" s="74">
        <v>52.532494983588606</v>
      </c>
      <c r="K41" s="79">
        <v>31.563818831679491</v>
      </c>
      <c r="L41" s="78">
        <v>419.74765965799918</v>
      </c>
      <c r="M41" s="74">
        <v>80.333685339657151</v>
      </c>
      <c r="N41" s="74">
        <v>74.165354278158148</v>
      </c>
      <c r="O41" s="74">
        <v>151.3837208998865</v>
      </c>
      <c r="P41" s="79">
        <v>113.86489914029738</v>
      </c>
      <c r="Q41" s="76">
        <f t="shared" si="0"/>
        <v>-155.02930440448546</v>
      </c>
    </row>
    <row r="42" spans="2:17">
      <c r="B42" s="77">
        <v>2046</v>
      </c>
      <c r="C42" s="78">
        <v>0</v>
      </c>
      <c r="D42" s="74">
        <v>0</v>
      </c>
      <c r="E42" s="74">
        <v>16.632920747424144</v>
      </c>
      <c r="F42" s="74">
        <v>0</v>
      </c>
      <c r="G42" s="74">
        <v>0</v>
      </c>
      <c r="H42" s="74">
        <v>0</v>
      </c>
      <c r="I42" s="74">
        <v>16.632920747424144</v>
      </c>
      <c r="J42" s="74">
        <v>52.61565958732573</v>
      </c>
      <c r="K42" s="79">
        <v>35.561335084667682</v>
      </c>
      <c r="L42" s="78">
        <v>431.27433891433577</v>
      </c>
      <c r="M42" s="74">
        <v>79.959847093505701</v>
      </c>
      <c r="N42" s="74">
        <v>73.355371411496662</v>
      </c>
      <c r="O42" s="74">
        <v>157.9362746032634</v>
      </c>
      <c r="P42" s="79">
        <v>120.02284580607002</v>
      </c>
      <c r="Q42" s="76">
        <f t="shared" si="0"/>
        <v>15.212930386652459</v>
      </c>
    </row>
    <row r="43" spans="2:17">
      <c r="B43" s="77">
        <v>2047</v>
      </c>
      <c r="C43" s="78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52.61565958732573</v>
      </c>
      <c r="K43" s="79">
        <v>37.298962020006648</v>
      </c>
      <c r="L43" s="78">
        <v>402.55110033503223</v>
      </c>
      <c r="M43" s="74">
        <v>77.768739595229121</v>
      </c>
      <c r="N43" s="74">
        <v>97.841776534416979</v>
      </c>
      <c r="O43" s="74">
        <v>162.94155334340235</v>
      </c>
      <c r="P43" s="79">
        <v>63.999030861983783</v>
      </c>
      <c r="Q43" s="76">
        <f t="shared" si="0"/>
        <v>-25.915590745348595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52.61565958732573</v>
      </c>
      <c r="K44" s="79">
        <v>37.298962020006648</v>
      </c>
      <c r="L44" s="78">
        <v>417.85769963578912</v>
      </c>
      <c r="M44" s="74">
        <v>79.354090676130667</v>
      </c>
      <c r="N44" s="74">
        <v>81.787500741357263</v>
      </c>
      <c r="O44" s="74">
        <v>157.42051628218408</v>
      </c>
      <c r="P44" s="79">
        <v>99.29559193611712</v>
      </c>
      <c r="Q44" s="76">
        <f t="shared" si="0"/>
        <v>9.3809703287847412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0</v>
      </c>
      <c r="G45" s="74">
        <v>9.8651759401078465</v>
      </c>
      <c r="H45" s="74">
        <v>0</v>
      </c>
      <c r="I45" s="74">
        <v>9.8651759401078465</v>
      </c>
      <c r="J45" s="74">
        <v>52.61565958732573</v>
      </c>
      <c r="K45" s="79">
        <v>40.195006912238291</v>
      </c>
      <c r="L45" s="78">
        <v>417.85769963578912</v>
      </c>
      <c r="M45" s="74">
        <v>79.354090676130667</v>
      </c>
      <c r="N45" s="74">
        <v>81.787500741357263</v>
      </c>
      <c r="O45" s="74">
        <v>157.42051628218408</v>
      </c>
      <c r="P45" s="79">
        <v>99.29559193611712</v>
      </c>
      <c r="Q45" s="76">
        <f t="shared" si="0"/>
        <v>-3.3802505035547483</v>
      </c>
    </row>
    <row r="46" spans="2:17">
      <c r="B46" s="77">
        <v>2050</v>
      </c>
      <c r="C46" s="78">
        <v>0</v>
      </c>
      <c r="D46" s="74">
        <v>0</v>
      </c>
      <c r="E46" s="74">
        <v>0</v>
      </c>
      <c r="F46" s="74">
        <v>0</v>
      </c>
      <c r="G46" s="74">
        <v>10.270513256891446</v>
      </c>
      <c r="H46" s="74">
        <v>0</v>
      </c>
      <c r="I46" s="74">
        <v>10.270513256891446</v>
      </c>
      <c r="J46" s="74">
        <v>52.61565958732573</v>
      </c>
      <c r="K46" s="79">
        <v>36.436171501858517</v>
      </c>
      <c r="L46" s="78">
        <v>417.85769963578912</v>
      </c>
      <c r="M46" s="74">
        <v>79.354090676130667</v>
      </c>
      <c r="N46" s="74">
        <v>81.787500741357263</v>
      </c>
      <c r="O46" s="74">
        <v>157.42051628218408</v>
      </c>
      <c r="P46" s="79">
        <v>99.29559193611712</v>
      </c>
      <c r="Q46" s="76">
        <f t="shared" si="0"/>
        <v>-2.6752409958573864E-2</v>
      </c>
    </row>
    <row r="47" spans="2:17">
      <c r="B47" s="77">
        <v>2051</v>
      </c>
      <c r="C47" s="78">
        <v>0</v>
      </c>
      <c r="D47" s="74">
        <v>0</v>
      </c>
      <c r="E47" s="74">
        <v>0</v>
      </c>
      <c r="F47" s="74">
        <v>0</v>
      </c>
      <c r="G47" s="74">
        <v>10.324473733942273</v>
      </c>
      <c r="H47" s="74">
        <v>0</v>
      </c>
      <c r="I47" s="74">
        <v>10.324473733942273</v>
      </c>
      <c r="J47" s="74">
        <v>52.61565958732573</v>
      </c>
      <c r="K47" s="79">
        <v>35.573380983710344</v>
      </c>
      <c r="L47" s="78">
        <v>417.85769963578912</v>
      </c>
      <c r="M47" s="74">
        <v>79.354090676130667</v>
      </c>
      <c r="N47" s="74">
        <v>81.787500741357263</v>
      </c>
      <c r="O47" s="74">
        <v>157.42051628218408</v>
      </c>
      <c r="P47" s="79">
        <v>99.29559193611712</v>
      </c>
      <c r="Q47" s="76">
        <f t="shared" si="0"/>
        <v>0.78207763113877249</v>
      </c>
    </row>
    <row r="48" spans="2:17">
      <c r="B48" s="77">
        <v>2052</v>
      </c>
      <c r="C48" s="78">
        <v>0</v>
      </c>
      <c r="D48" s="74">
        <v>0</v>
      </c>
      <c r="E48" s="74">
        <v>0</v>
      </c>
      <c r="F48" s="74">
        <v>0</v>
      </c>
      <c r="G48" s="74">
        <v>10.336627506087737</v>
      </c>
      <c r="H48" s="74">
        <v>0</v>
      </c>
      <c r="I48" s="74">
        <v>10.336627506087737</v>
      </c>
      <c r="J48" s="74">
        <v>52.61565958732573</v>
      </c>
      <c r="K48" s="79">
        <v>38.475448825463282</v>
      </c>
      <c r="L48" s="78">
        <v>417.85769963578912</v>
      </c>
      <c r="M48" s="74">
        <v>79.354090676130667</v>
      </c>
      <c r="N48" s="74">
        <v>81.787500741357263</v>
      </c>
      <c r="O48" s="74">
        <v>157.42051628218408</v>
      </c>
      <c r="P48" s="79">
        <v>99.29559193611712</v>
      </c>
      <c r="Q48" s="76">
        <f t="shared" si="0"/>
        <v>-2.1321439827596294</v>
      </c>
    </row>
    <row r="49" spans="2:17">
      <c r="B49" s="77">
        <v>2053</v>
      </c>
      <c r="C49" s="78">
        <v>0</v>
      </c>
      <c r="D49" s="74">
        <v>0</v>
      </c>
      <c r="E49" s="74">
        <v>0</v>
      </c>
      <c r="F49" s="74">
        <v>0</v>
      </c>
      <c r="G49" s="74">
        <v>0.43656050517447881</v>
      </c>
      <c r="H49" s="74">
        <v>0</v>
      </c>
      <c r="I49" s="74">
        <v>0.43656050517447881</v>
      </c>
      <c r="J49" s="74">
        <v>52.61565958732573</v>
      </c>
      <c r="K49" s="79">
        <v>35.585426882753005</v>
      </c>
      <c r="L49" s="78">
        <v>417.85769963578912</v>
      </c>
      <c r="M49" s="74">
        <v>79.354090676130667</v>
      </c>
      <c r="N49" s="74">
        <v>81.787500741357263</v>
      </c>
      <c r="O49" s="74">
        <v>157.42051628218408</v>
      </c>
      <c r="P49" s="79">
        <v>99.29559193611712</v>
      </c>
      <c r="Q49" s="76">
        <f t="shared" si="0"/>
        <v>10.657944960863906</v>
      </c>
    </row>
    <row r="50" spans="2:17">
      <c r="B50" s="77">
        <v>2054</v>
      </c>
      <c r="C50" s="78">
        <v>0</v>
      </c>
      <c r="D50" s="74">
        <v>0</v>
      </c>
      <c r="E50" s="74">
        <v>0</v>
      </c>
      <c r="F50" s="74">
        <v>0</v>
      </c>
      <c r="G50" s="74">
        <v>14.325273904609235</v>
      </c>
      <c r="H50" s="74">
        <v>0</v>
      </c>
      <c r="I50" s="74">
        <v>14.325273904609235</v>
      </c>
      <c r="J50" s="74">
        <v>52.61565958732573</v>
      </c>
      <c r="K50" s="79">
        <v>37.323053818091971</v>
      </c>
      <c r="L50" s="78">
        <v>417.85769963578912</v>
      </c>
      <c r="M50" s="74">
        <v>79.354090676130667</v>
      </c>
      <c r="N50" s="74">
        <v>81.787500741357263</v>
      </c>
      <c r="O50" s="74">
        <v>157.42051628218408</v>
      </c>
      <c r="P50" s="79">
        <v>99.29559193611712</v>
      </c>
      <c r="Q50" s="76">
        <f t="shared" si="0"/>
        <v>-4.9683953739098161</v>
      </c>
    </row>
    <row r="51" spans="2:17">
      <c r="B51" s="77">
        <v>2055</v>
      </c>
      <c r="C51" s="78">
        <v>0</v>
      </c>
      <c r="D51" s="74">
        <v>0</v>
      </c>
      <c r="E51" s="74">
        <v>0</v>
      </c>
      <c r="F51" s="74">
        <v>0</v>
      </c>
      <c r="G51" s="74">
        <v>19.003109178759505</v>
      </c>
      <c r="H51" s="74">
        <v>0</v>
      </c>
      <c r="I51" s="74">
        <v>19.003109178759505</v>
      </c>
      <c r="J51" s="74">
        <v>52.61565958732573</v>
      </c>
      <c r="K51" s="79">
        <v>37.323053818091971</v>
      </c>
      <c r="L51" s="78">
        <v>417.85769963578912</v>
      </c>
      <c r="M51" s="74">
        <v>79.354090676130667</v>
      </c>
      <c r="N51" s="74">
        <v>81.787500741357263</v>
      </c>
      <c r="O51" s="74">
        <v>157.42051628218408</v>
      </c>
      <c r="P51" s="79">
        <v>99.29559193611712</v>
      </c>
      <c r="Q51" s="76">
        <f t="shared" si="0"/>
        <v>-9.6462306480600866</v>
      </c>
    </row>
    <row r="52" spans="2:17">
      <c r="B52" s="77">
        <v>2056</v>
      </c>
      <c r="C52" s="78">
        <v>0</v>
      </c>
      <c r="D52" s="74">
        <v>0</v>
      </c>
      <c r="E52" s="74">
        <v>0</v>
      </c>
      <c r="F52" s="74">
        <v>0</v>
      </c>
      <c r="G52" s="74">
        <v>20.543189074577317</v>
      </c>
      <c r="H52" s="74">
        <v>0</v>
      </c>
      <c r="I52" s="74">
        <v>20.543189074577317</v>
      </c>
      <c r="J52" s="74">
        <v>52.61565958732573</v>
      </c>
      <c r="K52" s="79">
        <v>37.323053818091971</v>
      </c>
      <c r="L52" s="78">
        <v>417.85769963578912</v>
      </c>
      <c r="M52" s="74">
        <v>79.354090676130667</v>
      </c>
      <c r="N52" s="74">
        <v>81.787500741357263</v>
      </c>
      <c r="O52" s="74">
        <v>157.42051628218408</v>
      </c>
      <c r="P52" s="79">
        <v>99.29559193611712</v>
      </c>
      <c r="Q52" s="76">
        <f t="shared" si="0"/>
        <v>-11.186310543877898</v>
      </c>
    </row>
    <row r="53" spans="2:17">
      <c r="B53" s="77">
        <v>2057</v>
      </c>
      <c r="C53" s="78">
        <v>0</v>
      </c>
      <c r="D53" s="74">
        <v>0</v>
      </c>
      <c r="E53" s="74">
        <v>0</v>
      </c>
      <c r="F53" s="74">
        <v>0</v>
      </c>
      <c r="G53" s="74">
        <v>16.758697569932778</v>
      </c>
      <c r="H53" s="74">
        <v>0</v>
      </c>
      <c r="I53" s="74">
        <v>16.758697569932778</v>
      </c>
      <c r="J53" s="74">
        <v>52.61565958732573</v>
      </c>
      <c r="K53" s="79">
        <v>37.323053818091971</v>
      </c>
      <c r="L53" s="78">
        <v>417.85769963578912</v>
      </c>
      <c r="M53" s="74">
        <v>79.354090676130667</v>
      </c>
      <c r="N53" s="74">
        <v>81.787500741357263</v>
      </c>
      <c r="O53" s="74">
        <v>157.42051628218408</v>
      </c>
      <c r="P53" s="79">
        <v>99.29559193611712</v>
      </c>
      <c r="Q53" s="76">
        <f t="shared" si="0"/>
        <v>-7.4018190392333594</v>
      </c>
    </row>
    <row r="54" spans="2:17">
      <c r="B54" s="77">
        <v>2058</v>
      </c>
      <c r="C54" s="78">
        <v>0</v>
      </c>
      <c r="D54" s="74">
        <v>0</v>
      </c>
      <c r="E54" s="74">
        <v>0</v>
      </c>
      <c r="F54" s="74">
        <v>0</v>
      </c>
      <c r="G54" s="74">
        <v>0.87218793781259785</v>
      </c>
      <c r="H54" s="74">
        <v>0</v>
      </c>
      <c r="I54" s="74">
        <v>0.87218793781259785</v>
      </c>
      <c r="J54" s="74">
        <v>52.61565958732573</v>
      </c>
      <c r="K54" s="79">
        <v>37.323053818091971</v>
      </c>
      <c r="L54" s="78">
        <v>417.85769963578912</v>
      </c>
      <c r="M54" s="74">
        <v>79.354090676130667</v>
      </c>
      <c r="N54" s="74">
        <v>81.787500741357263</v>
      </c>
      <c r="O54" s="74">
        <v>157.42051628218408</v>
      </c>
      <c r="P54" s="79">
        <v>99.29559193611712</v>
      </c>
      <c r="Q54" s="76">
        <f t="shared" si="0"/>
        <v>8.484690592886821</v>
      </c>
    </row>
    <row r="55" spans="2:17">
      <c r="B55" s="77">
        <v>2059</v>
      </c>
      <c r="C55" s="78">
        <v>0</v>
      </c>
      <c r="D55" s="74">
        <v>0</v>
      </c>
      <c r="E55" s="74">
        <v>0</v>
      </c>
      <c r="F55" s="74">
        <v>0</v>
      </c>
      <c r="G55" s="74">
        <v>0.87218793781259785</v>
      </c>
      <c r="H55" s="74">
        <v>0</v>
      </c>
      <c r="I55" s="74">
        <v>0.87218793781259785</v>
      </c>
      <c r="J55" s="74">
        <v>52.61565958732573</v>
      </c>
      <c r="K55" s="79">
        <v>53.975311948423872</v>
      </c>
      <c r="L55" s="78">
        <v>417.85769963578912</v>
      </c>
      <c r="M55" s="74">
        <v>79.354090676130667</v>
      </c>
      <c r="N55" s="74">
        <v>81.787500741357263</v>
      </c>
      <c r="O55" s="74">
        <v>157.42051628218408</v>
      </c>
      <c r="P55" s="79">
        <v>99.29559193611712</v>
      </c>
      <c r="Q55" s="76">
        <f t="shared" si="0"/>
        <v>-8.1675675374450805</v>
      </c>
    </row>
    <row r="56" spans="2:17">
      <c r="B56" s="77">
        <v>2060</v>
      </c>
      <c r="C56" s="78">
        <v>0</v>
      </c>
      <c r="D56" s="74">
        <v>0</v>
      </c>
      <c r="E56" s="74">
        <v>0</v>
      </c>
      <c r="F56" s="74">
        <v>0</v>
      </c>
      <c r="G56" s="74">
        <v>10.466255253751173</v>
      </c>
      <c r="H56" s="74">
        <v>0</v>
      </c>
      <c r="I56" s="74">
        <v>10.466255253751173</v>
      </c>
      <c r="J56" s="74">
        <v>52.61565958732573</v>
      </c>
      <c r="K56" s="79">
        <v>35.585426882753005</v>
      </c>
      <c r="L56" s="78">
        <v>417.85769963578912</v>
      </c>
      <c r="M56" s="74">
        <v>79.354090676130667</v>
      </c>
      <c r="N56" s="74">
        <v>81.787500741357263</v>
      </c>
      <c r="O56" s="74">
        <v>157.42051628218408</v>
      </c>
      <c r="P56" s="79">
        <v>99.29559193611712</v>
      </c>
      <c r="Q56" s="76">
        <f t="shared" si="0"/>
        <v>0.62825021228721134</v>
      </c>
    </row>
    <row r="57" spans="2:17">
      <c r="B57" s="77">
        <v>2061</v>
      </c>
      <c r="C57" s="78">
        <v>0</v>
      </c>
      <c r="D57" s="74">
        <v>0</v>
      </c>
      <c r="E57" s="74">
        <v>0</v>
      </c>
      <c r="F57" s="74">
        <v>0</v>
      </c>
      <c r="G57" s="74">
        <v>5.2331276268755866</v>
      </c>
      <c r="H57" s="74">
        <v>0</v>
      </c>
      <c r="I57" s="74">
        <v>5.2331276268755866</v>
      </c>
      <c r="J57" s="74">
        <v>52.61565958732573</v>
      </c>
      <c r="K57" s="79">
        <v>51.079267056192229</v>
      </c>
      <c r="L57" s="78">
        <v>417.85769963578912</v>
      </c>
      <c r="M57" s="74">
        <v>79.354090676130667</v>
      </c>
      <c r="N57" s="74">
        <v>81.787500741357263</v>
      </c>
      <c r="O57" s="74">
        <v>157.42051628218408</v>
      </c>
      <c r="P57" s="79">
        <v>99.29559193611712</v>
      </c>
      <c r="Q57" s="76">
        <f t="shared" si="0"/>
        <v>-9.6324623342764255</v>
      </c>
    </row>
    <row r="58" spans="2:17">
      <c r="B58" s="77">
        <v>2062</v>
      </c>
      <c r="C58" s="78">
        <v>0</v>
      </c>
      <c r="D58" s="74">
        <v>0</v>
      </c>
      <c r="E58" s="74">
        <v>0</v>
      </c>
      <c r="F58" s="74">
        <v>0</v>
      </c>
      <c r="G58" s="74">
        <v>8.721879378125978</v>
      </c>
      <c r="H58" s="74">
        <v>0</v>
      </c>
      <c r="I58" s="74">
        <v>8.721879378125978</v>
      </c>
      <c r="J58" s="74">
        <v>52.61565958732573</v>
      </c>
      <c r="K58" s="79">
        <v>38.48147177498462</v>
      </c>
      <c r="L58" s="78">
        <v>417.85769963578912</v>
      </c>
      <c r="M58" s="74">
        <v>79.354090676130667</v>
      </c>
      <c r="N58" s="74">
        <v>81.787500741357263</v>
      </c>
      <c r="O58" s="74">
        <v>157.42051628218408</v>
      </c>
      <c r="P58" s="79">
        <v>99.29559193611712</v>
      </c>
      <c r="Q58" s="76">
        <f t="shared" si="0"/>
        <v>-0.52341880431920806</v>
      </c>
    </row>
    <row r="59" spans="2:17">
      <c r="B59" s="77">
        <v>2063</v>
      </c>
      <c r="C59" s="78">
        <v>0</v>
      </c>
      <c r="D59" s="74">
        <v>0</v>
      </c>
      <c r="E59" s="74">
        <v>0</v>
      </c>
      <c r="F59" s="74">
        <v>0</v>
      </c>
      <c r="G59" s="74">
        <v>14.827194942814165</v>
      </c>
      <c r="H59" s="74">
        <v>0</v>
      </c>
      <c r="I59" s="74">
        <v>14.827194942814165</v>
      </c>
      <c r="J59" s="74">
        <v>52.61565958732573</v>
      </c>
      <c r="K59" s="79">
        <v>51.079267056192229</v>
      </c>
      <c r="L59" s="78">
        <v>417.85769963578912</v>
      </c>
      <c r="M59" s="74">
        <v>79.354090676130667</v>
      </c>
      <c r="N59" s="74">
        <v>81.787500741357263</v>
      </c>
      <c r="O59" s="74">
        <v>157.42051628218408</v>
      </c>
      <c r="P59" s="79">
        <v>99.29559193611712</v>
      </c>
      <c r="Q59" s="76">
        <f t="shared" si="0"/>
        <v>-19.226529650215006</v>
      </c>
    </row>
    <row r="60" spans="2:17">
      <c r="B60" s="77">
        <v>2064</v>
      </c>
      <c r="C60" s="78">
        <v>0</v>
      </c>
      <c r="D60" s="74">
        <v>0</v>
      </c>
      <c r="E60" s="74">
        <v>0</v>
      </c>
      <c r="F60" s="74">
        <v>0</v>
      </c>
      <c r="G60" s="74">
        <v>20.932510507502347</v>
      </c>
      <c r="H60" s="74">
        <v>0</v>
      </c>
      <c r="I60" s="74">
        <v>20.932510507502347</v>
      </c>
      <c r="J60" s="74">
        <v>52.61565958732573</v>
      </c>
      <c r="K60" s="79">
        <v>35.585426882753005</v>
      </c>
      <c r="L60" s="78">
        <v>417.85769963578912</v>
      </c>
      <c r="M60" s="74">
        <v>79.354090676130667</v>
      </c>
      <c r="N60" s="74">
        <v>81.787500741357263</v>
      </c>
      <c r="O60" s="74">
        <v>157.42051628218408</v>
      </c>
      <c r="P60" s="79">
        <v>99.29559193611712</v>
      </c>
      <c r="Q60" s="76">
        <f t="shared" si="0"/>
        <v>-9.8380050414639619</v>
      </c>
    </row>
    <row r="61" spans="2:17">
      <c r="B61" s="77">
        <v>2065</v>
      </c>
      <c r="C61" s="78">
        <v>0</v>
      </c>
      <c r="D61" s="74">
        <v>0</v>
      </c>
      <c r="E61" s="74">
        <v>0</v>
      </c>
      <c r="F61" s="74">
        <v>0</v>
      </c>
      <c r="G61" s="74">
        <v>25.806439345450947</v>
      </c>
      <c r="H61" s="74">
        <v>0</v>
      </c>
      <c r="I61" s="74">
        <v>25.806439345450947</v>
      </c>
      <c r="J61" s="74">
        <v>52.61565958732573</v>
      </c>
      <c r="K61" s="79">
        <v>51.079267056192229</v>
      </c>
      <c r="L61" s="78">
        <v>417.85769963578912</v>
      </c>
      <c r="M61" s="74">
        <v>79.354090676130667</v>
      </c>
      <c r="N61" s="74">
        <v>81.787500741357263</v>
      </c>
      <c r="O61" s="74">
        <v>157.42051628218408</v>
      </c>
      <c r="P61" s="79">
        <v>99.29559193611712</v>
      </c>
      <c r="Q61" s="76">
        <f t="shared" si="0"/>
        <v>-30.205774052851787</v>
      </c>
    </row>
    <row r="62" spans="2:17">
      <c r="B62" s="77">
        <v>2066</v>
      </c>
      <c r="C62" s="78">
        <v>0</v>
      </c>
      <c r="D62" s="74">
        <v>0</v>
      </c>
      <c r="E62" s="74">
        <v>0</v>
      </c>
      <c r="F62" s="74">
        <v>0</v>
      </c>
      <c r="G62" s="74">
        <v>0.54206545691961006</v>
      </c>
      <c r="H62" s="74">
        <v>0</v>
      </c>
      <c r="I62" s="74">
        <v>0.54206545691961006</v>
      </c>
      <c r="J62" s="74">
        <v>52.61565958732573</v>
      </c>
      <c r="K62" s="79">
        <v>51.079267056192229</v>
      </c>
      <c r="L62" s="78">
        <v>417.85769963578912</v>
      </c>
      <c r="M62" s="74">
        <v>79.354090676130667</v>
      </c>
      <c r="N62" s="74">
        <v>81.787500741357263</v>
      </c>
      <c r="O62" s="74">
        <v>157.42051628218408</v>
      </c>
      <c r="P62" s="79">
        <v>99.29559193611712</v>
      </c>
      <c r="Q62" s="76">
        <f t="shared" si="0"/>
        <v>-4.9414001643204495</v>
      </c>
    </row>
    <row r="63" spans="2:17">
      <c r="B63" s="77">
        <v>2067</v>
      </c>
      <c r="C63" s="78">
        <v>0</v>
      </c>
      <c r="D63" s="74">
        <v>0</v>
      </c>
      <c r="E63" s="74">
        <v>0</v>
      </c>
      <c r="F63" s="74">
        <v>0</v>
      </c>
      <c r="G63" s="74">
        <v>16.815451999806982</v>
      </c>
      <c r="H63" s="74">
        <v>0</v>
      </c>
      <c r="I63" s="74">
        <v>16.815451999806982</v>
      </c>
      <c r="J63" s="74">
        <v>52.61565958732573</v>
      </c>
      <c r="K63" s="79">
        <v>51.079267056192229</v>
      </c>
      <c r="L63" s="78">
        <v>417.85769963578912</v>
      </c>
      <c r="M63" s="74">
        <v>79.354090676130667</v>
      </c>
      <c r="N63" s="74">
        <v>81.787500741357263</v>
      </c>
      <c r="O63" s="74">
        <v>157.42051628218408</v>
      </c>
      <c r="P63" s="79">
        <v>99.29559193611712</v>
      </c>
      <c r="Q63" s="76">
        <f t="shared" si="0"/>
        <v>-21.214786707207821</v>
      </c>
    </row>
    <row r="64" spans="2:17">
      <c r="B64" s="77">
        <v>2068</v>
      </c>
      <c r="C64" s="78">
        <v>0</v>
      </c>
      <c r="D64" s="74">
        <v>0</v>
      </c>
      <c r="E64" s="74">
        <v>77.913846280742789</v>
      </c>
      <c r="F64" s="74">
        <v>0</v>
      </c>
      <c r="G64" s="74">
        <v>8.4277165120498445</v>
      </c>
      <c r="H64" s="74">
        <v>0</v>
      </c>
      <c r="I64" s="74">
        <v>86.341562792792629</v>
      </c>
      <c r="J64" s="74">
        <v>52.61565958732573</v>
      </c>
      <c r="K64" s="79">
        <v>51.079267056192229</v>
      </c>
      <c r="L64" s="78">
        <v>417.85769963578912</v>
      </c>
      <c r="M64" s="74">
        <v>79.354090676130667</v>
      </c>
      <c r="N64" s="74">
        <v>81.787500741357263</v>
      </c>
      <c r="O64" s="74">
        <v>157.42051628218408</v>
      </c>
      <c r="P64" s="79">
        <v>99.29559193611712</v>
      </c>
      <c r="Q64" s="76">
        <f t="shared" si="0"/>
        <v>-90.740897500193469</v>
      </c>
    </row>
    <row r="65" spans="2:17">
      <c r="B65" s="77">
        <v>2069</v>
      </c>
      <c r="C65" s="78">
        <v>0</v>
      </c>
      <c r="D65" s="74">
        <v>0</v>
      </c>
      <c r="E65" s="74">
        <v>106.41233390112217</v>
      </c>
      <c r="F65" s="74">
        <v>0</v>
      </c>
      <c r="G65" s="74">
        <v>1.1075338941872106</v>
      </c>
      <c r="H65" s="74">
        <v>0</v>
      </c>
      <c r="I65" s="74">
        <v>107.51986779530938</v>
      </c>
      <c r="J65" s="74">
        <v>52.61565958732573</v>
      </c>
      <c r="K65" s="79">
        <v>53.975311948423872</v>
      </c>
      <c r="L65" s="78">
        <v>417.85769963578912</v>
      </c>
      <c r="M65" s="74">
        <v>79.354090676130667</v>
      </c>
      <c r="N65" s="74">
        <v>81.787500741357263</v>
      </c>
      <c r="O65" s="74">
        <v>157.42051628218408</v>
      </c>
      <c r="P65" s="79">
        <v>99.29559193611712</v>
      </c>
      <c r="Q65" s="76">
        <f t="shared" si="0"/>
        <v>-114.81524739494186</v>
      </c>
    </row>
    <row r="66" spans="2:17">
      <c r="B66" s="77">
        <v>2070</v>
      </c>
      <c r="C66" s="78">
        <v>0</v>
      </c>
      <c r="D66" s="74">
        <v>0</v>
      </c>
      <c r="E66" s="74">
        <v>16.14255027481174</v>
      </c>
      <c r="F66" s="74">
        <v>0</v>
      </c>
      <c r="G66" s="74">
        <v>9.0808087192981564</v>
      </c>
      <c r="H66" s="74">
        <v>0</v>
      </c>
      <c r="I66" s="74">
        <v>25.223358994109894</v>
      </c>
      <c r="J66" s="74">
        <v>52.61565958732573</v>
      </c>
      <c r="K66" s="79">
        <v>51.079267056192229</v>
      </c>
      <c r="L66" s="78">
        <v>417.85769963578912</v>
      </c>
      <c r="M66" s="74">
        <v>79.354090676130667</v>
      </c>
      <c r="N66" s="74">
        <v>81.787500741357263</v>
      </c>
      <c r="O66" s="74">
        <v>157.42051628218408</v>
      </c>
      <c r="P66" s="79">
        <v>99.29559193611712</v>
      </c>
      <c r="Q66" s="76">
        <f t="shared" si="0"/>
        <v>-29.622693701510734</v>
      </c>
    </row>
    <row r="67" spans="2:17">
      <c r="B67" s="77">
        <v>2071</v>
      </c>
      <c r="C67" s="78">
        <v>0</v>
      </c>
      <c r="D67" s="74">
        <v>0</v>
      </c>
      <c r="E67" s="74">
        <v>0</v>
      </c>
      <c r="F67" s="74">
        <v>0</v>
      </c>
      <c r="G67" s="74">
        <v>19.296545067562359</v>
      </c>
      <c r="H67" s="74">
        <v>0</v>
      </c>
      <c r="I67" s="74">
        <v>19.296545067562359</v>
      </c>
      <c r="J67" s="74">
        <v>52.61565958732573</v>
      </c>
      <c r="K67" s="79">
        <v>51.079267056192229</v>
      </c>
      <c r="L67" s="78">
        <v>417.85769963578912</v>
      </c>
      <c r="M67" s="74">
        <v>79.354090676130667</v>
      </c>
      <c r="N67" s="74">
        <v>81.787500741357263</v>
      </c>
      <c r="O67" s="74">
        <v>157.42051628218408</v>
      </c>
      <c r="P67" s="79">
        <v>99.29559193611712</v>
      </c>
      <c r="Q67" s="76">
        <f t="shared" si="0"/>
        <v>-23.695879774963199</v>
      </c>
    </row>
    <row r="68" spans="2:17">
      <c r="B68" s="77">
        <v>2072</v>
      </c>
      <c r="C68" s="78">
        <v>0</v>
      </c>
      <c r="D68" s="74">
        <v>0</v>
      </c>
      <c r="E68" s="74">
        <v>79.483849288918989</v>
      </c>
      <c r="F68" s="74">
        <v>0</v>
      </c>
      <c r="G68" s="74">
        <v>30.422115533055102</v>
      </c>
      <c r="H68" s="74">
        <v>0</v>
      </c>
      <c r="I68" s="74">
        <v>109.9059648219741</v>
      </c>
      <c r="J68" s="74">
        <v>52.61565958732573</v>
      </c>
      <c r="K68" s="79">
        <v>53.975311948423872</v>
      </c>
      <c r="L68" s="78">
        <v>417.85769963578912</v>
      </c>
      <c r="M68" s="74">
        <v>79.354090676130667</v>
      </c>
      <c r="N68" s="74">
        <v>81.787500741357263</v>
      </c>
      <c r="O68" s="74">
        <v>157.42051628218408</v>
      </c>
      <c r="P68" s="79">
        <v>99.29559193611712</v>
      </c>
      <c r="Q68" s="76">
        <f t="shared" si="0"/>
        <v>-117.20134442160658</v>
      </c>
    </row>
    <row r="69" spans="2:17">
      <c r="B69" s="77">
        <v>2073</v>
      </c>
      <c r="C69" s="78">
        <v>0</v>
      </c>
      <c r="D69" s="74">
        <v>0</v>
      </c>
      <c r="E69" s="74">
        <v>108.55659570190437</v>
      </c>
      <c r="F69" s="74">
        <v>0</v>
      </c>
      <c r="G69" s="74">
        <v>2.6674306992507679</v>
      </c>
      <c r="H69" s="74">
        <v>0</v>
      </c>
      <c r="I69" s="74">
        <v>111.22402640115514</v>
      </c>
      <c r="J69" s="74">
        <v>52.61565958732573</v>
      </c>
      <c r="K69" s="79">
        <v>37.323053818091971</v>
      </c>
      <c r="L69" s="78">
        <v>417.85769963578912</v>
      </c>
      <c r="M69" s="74">
        <v>79.354090676130667</v>
      </c>
      <c r="N69" s="74">
        <v>81.787500741357263</v>
      </c>
      <c r="O69" s="74">
        <v>157.42051628218408</v>
      </c>
      <c r="P69" s="79">
        <v>99.29559193611712</v>
      </c>
      <c r="Q69" s="76">
        <f t="shared" si="0"/>
        <v>-101.86714787045572</v>
      </c>
    </row>
    <row r="70" spans="2:17">
      <c r="B70" s="77">
        <v>2074</v>
      </c>
      <c r="C70" s="78">
        <v>0</v>
      </c>
      <c r="D70" s="74">
        <v>0</v>
      </c>
      <c r="E70" s="74">
        <v>96.748505622253788</v>
      </c>
      <c r="F70" s="74">
        <v>0</v>
      </c>
      <c r="G70" s="74">
        <v>11.938002630310599</v>
      </c>
      <c r="H70" s="74">
        <v>0</v>
      </c>
      <c r="I70" s="74">
        <v>108.68650825256438</v>
      </c>
      <c r="J70" s="74">
        <v>52.61565958732573</v>
      </c>
      <c r="K70" s="79">
        <v>52.816893991531224</v>
      </c>
      <c r="L70" s="78">
        <v>417.85769963578912</v>
      </c>
      <c r="M70" s="74">
        <v>79.354090676130667</v>
      </c>
      <c r="N70" s="74">
        <v>81.787500741357263</v>
      </c>
      <c r="O70" s="74">
        <v>157.42051628218408</v>
      </c>
      <c r="P70" s="79">
        <v>99.29559193611712</v>
      </c>
      <c r="Q70" s="76">
        <f t="shared" si="0"/>
        <v>-114.82346989530421</v>
      </c>
    </row>
    <row r="71" spans="2:17">
      <c r="B71" s="77">
        <v>2075</v>
      </c>
      <c r="C71" s="78">
        <v>0</v>
      </c>
      <c r="D71" s="74">
        <v>0</v>
      </c>
      <c r="E71" s="74">
        <v>109.64487557381591</v>
      </c>
      <c r="F71" s="74">
        <v>0</v>
      </c>
      <c r="G71" s="74">
        <v>32.43778951681545</v>
      </c>
      <c r="H71" s="74">
        <v>0</v>
      </c>
      <c r="I71" s="74">
        <v>142.08266509063137</v>
      </c>
      <c r="J71" s="74">
        <v>52.61565958732573</v>
      </c>
      <c r="K71" s="79">
        <v>37.323053818091971</v>
      </c>
      <c r="L71" s="78">
        <v>417.85769963578912</v>
      </c>
      <c r="M71" s="74">
        <v>79.354090676130667</v>
      </c>
      <c r="N71" s="74">
        <v>81.787500741357263</v>
      </c>
      <c r="O71" s="74">
        <v>157.42051628218408</v>
      </c>
      <c r="P71" s="79">
        <v>99.29559193611712</v>
      </c>
      <c r="Q71" s="76">
        <f t="shared" si="0"/>
        <v>-132.72578655993195</v>
      </c>
    </row>
    <row r="72" spans="2:17">
      <c r="B72" s="77">
        <v>2076</v>
      </c>
      <c r="C72" s="78">
        <v>0</v>
      </c>
      <c r="D72" s="74">
        <v>0</v>
      </c>
      <c r="E72" s="74">
        <v>16.632920747424144</v>
      </c>
      <c r="F72" s="74">
        <v>0</v>
      </c>
      <c r="G72" s="74">
        <v>17.022461106949851</v>
      </c>
      <c r="H72" s="74">
        <v>0</v>
      </c>
      <c r="I72" s="74">
        <v>33.655381854373999</v>
      </c>
      <c r="J72" s="74">
        <v>52.61565958732573</v>
      </c>
      <c r="K72" s="79">
        <v>51.948080523861726</v>
      </c>
      <c r="L72" s="78">
        <v>417.85769963578912</v>
      </c>
      <c r="M72" s="74">
        <v>79.354090676130667</v>
      </c>
      <c r="N72" s="74">
        <v>81.787500741357263</v>
      </c>
      <c r="O72" s="74">
        <v>157.42051628218408</v>
      </c>
      <c r="P72" s="79">
        <v>99.29559193611712</v>
      </c>
      <c r="Q72" s="76">
        <f t="shared" si="0"/>
        <v>-38.923530029444336</v>
      </c>
    </row>
    <row r="73" spans="2:17">
      <c r="B73" s="77">
        <v>2077</v>
      </c>
      <c r="C73" s="78">
        <v>0</v>
      </c>
      <c r="D73" s="74">
        <v>0</v>
      </c>
      <c r="E73" s="74">
        <v>0</v>
      </c>
      <c r="F73" s="74">
        <v>0</v>
      </c>
      <c r="G73" s="74">
        <v>28.727908995552966</v>
      </c>
      <c r="H73" s="74">
        <v>0</v>
      </c>
      <c r="I73" s="74">
        <v>28.727908995552966</v>
      </c>
      <c r="J73" s="74">
        <v>52.61565958732573</v>
      </c>
      <c r="K73" s="79">
        <v>35.585426882753005</v>
      </c>
      <c r="L73" s="78">
        <v>417.85769963578912</v>
      </c>
      <c r="M73" s="74">
        <v>79.354090676130667</v>
      </c>
      <c r="N73" s="74">
        <v>81.787500741357263</v>
      </c>
      <c r="O73" s="74">
        <v>157.42051628218408</v>
      </c>
      <c r="P73" s="79">
        <v>99.29559193611712</v>
      </c>
      <c r="Q73" s="76">
        <f t="shared" ref="Q73:Q87" si="1">P73-K73-J73-I73</f>
        <v>-17.633403529514581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59.295503353018525</v>
      </c>
      <c r="H74" s="74">
        <v>0</v>
      </c>
      <c r="I74" s="74">
        <v>59.295503353018525</v>
      </c>
      <c r="J74" s="74">
        <v>52.61565958732573</v>
      </c>
      <c r="K74" s="79">
        <v>51.079267056192229</v>
      </c>
      <c r="L74" s="78">
        <v>417.85769963578912</v>
      </c>
      <c r="M74" s="74">
        <v>79.354090676130667</v>
      </c>
      <c r="N74" s="74">
        <v>81.787500741357263</v>
      </c>
      <c r="O74" s="74">
        <v>157.42051628218408</v>
      </c>
      <c r="P74" s="79">
        <v>99.29559193611712</v>
      </c>
      <c r="Q74" s="76">
        <f t="shared" si="1"/>
        <v>-63.694838060419364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0</v>
      </c>
      <c r="G75" s="74">
        <v>65.947001523980106</v>
      </c>
      <c r="H75" s="74">
        <v>0</v>
      </c>
      <c r="I75" s="74">
        <v>65.947001523980106</v>
      </c>
      <c r="J75" s="74">
        <v>52.61565958732573</v>
      </c>
      <c r="K75" s="79">
        <v>38.48147177498462</v>
      </c>
      <c r="L75" s="78">
        <v>417.85769963578912</v>
      </c>
      <c r="M75" s="74">
        <v>79.354090676130667</v>
      </c>
      <c r="N75" s="74">
        <v>81.787500741357263</v>
      </c>
      <c r="O75" s="74">
        <v>157.42051628218408</v>
      </c>
      <c r="P75" s="79">
        <v>99.29559193611712</v>
      </c>
      <c r="Q75" s="76">
        <f t="shared" si="1"/>
        <v>-57.748540950173336</v>
      </c>
    </row>
    <row r="76" spans="2:17">
      <c r="B76" s="77">
        <v>2080</v>
      </c>
      <c r="C76" s="78">
        <v>0</v>
      </c>
      <c r="D76" s="74">
        <v>0</v>
      </c>
      <c r="E76" s="74">
        <v>0</v>
      </c>
      <c r="F76" s="74">
        <v>0</v>
      </c>
      <c r="G76" s="74">
        <v>131.90376696284807</v>
      </c>
      <c r="H76" s="74">
        <v>0</v>
      </c>
      <c r="I76" s="74">
        <v>131.90376696284807</v>
      </c>
      <c r="J76" s="74">
        <v>52.61565958732573</v>
      </c>
      <c r="K76" s="79">
        <v>52.816893991531195</v>
      </c>
      <c r="L76" s="78">
        <v>417.85769963578912</v>
      </c>
      <c r="M76" s="74">
        <v>79.354090676130667</v>
      </c>
      <c r="N76" s="74">
        <v>81.787500741357263</v>
      </c>
      <c r="O76" s="74">
        <v>157.42051628218408</v>
      </c>
      <c r="P76" s="79">
        <v>99.29559193611712</v>
      </c>
      <c r="Q76" s="76">
        <f t="shared" si="1"/>
        <v>-138.04072860558787</v>
      </c>
    </row>
    <row r="77" spans="2:17">
      <c r="B77" s="77">
        <v>2081</v>
      </c>
      <c r="C77" s="78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52.61565958732573</v>
      </c>
      <c r="K77" s="79">
        <v>37.323053818091971</v>
      </c>
      <c r="L77" s="78">
        <v>417.85769963578912</v>
      </c>
      <c r="M77" s="74">
        <v>79.354090676130667</v>
      </c>
      <c r="N77" s="74">
        <v>81.787500741357263</v>
      </c>
      <c r="O77" s="74">
        <v>157.42051628218408</v>
      </c>
      <c r="P77" s="79">
        <v>99.29559193611712</v>
      </c>
      <c r="Q77" s="76">
        <f t="shared" si="1"/>
        <v>9.3568785306994187</v>
      </c>
    </row>
    <row r="78" spans="2:17">
      <c r="B78" s="77">
        <v>2082</v>
      </c>
      <c r="C78" s="78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52.61565958732573</v>
      </c>
      <c r="K78" s="79">
        <v>55.712938883762838</v>
      </c>
      <c r="L78" s="78">
        <v>417.85769963578912</v>
      </c>
      <c r="M78" s="74">
        <v>79.354090676130667</v>
      </c>
      <c r="N78" s="74">
        <v>81.787500741357263</v>
      </c>
      <c r="O78" s="74">
        <v>157.42051628218408</v>
      </c>
      <c r="P78" s="79">
        <v>99.29559193611712</v>
      </c>
      <c r="Q78" s="76">
        <f t="shared" si="1"/>
        <v>-9.0330065349714488</v>
      </c>
    </row>
    <row r="79" spans="2:17">
      <c r="B79" s="77">
        <v>2083</v>
      </c>
      <c r="C79" s="78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52.61565958732573</v>
      </c>
      <c r="K79" s="79">
        <v>37.323053818091971</v>
      </c>
      <c r="L79" s="78">
        <v>417.85769963578912</v>
      </c>
      <c r="M79" s="74">
        <v>79.354090676130667</v>
      </c>
      <c r="N79" s="74">
        <v>81.787500741357263</v>
      </c>
      <c r="O79" s="74">
        <v>157.42051628218408</v>
      </c>
      <c r="P79" s="79">
        <v>99.29559193611712</v>
      </c>
      <c r="Q79" s="76">
        <f t="shared" si="1"/>
        <v>9.3568785306994187</v>
      </c>
    </row>
    <row r="80" spans="2:17">
      <c r="B80" s="77">
        <v>2084</v>
      </c>
      <c r="C80" s="78">
        <v>0</v>
      </c>
      <c r="D80" s="74">
        <v>0</v>
      </c>
      <c r="E80" s="74">
        <v>0</v>
      </c>
      <c r="F80" s="74">
        <v>0</v>
      </c>
      <c r="G80" s="74">
        <v>9.8651759401078465</v>
      </c>
      <c r="H80" s="74">
        <v>0</v>
      </c>
      <c r="I80" s="74">
        <v>9.8651759401078465</v>
      </c>
      <c r="J80" s="74">
        <v>52.61565958732573</v>
      </c>
      <c r="K80" s="79">
        <v>52.816893991531195</v>
      </c>
      <c r="L80" s="78">
        <v>417.85769963578912</v>
      </c>
      <c r="M80" s="74">
        <v>79.354090676130667</v>
      </c>
      <c r="N80" s="74">
        <v>81.787500741357263</v>
      </c>
      <c r="O80" s="74">
        <v>157.42051628218408</v>
      </c>
      <c r="P80" s="79">
        <v>99.29559193611712</v>
      </c>
      <c r="Q80" s="76">
        <f t="shared" si="1"/>
        <v>-16.002137582847652</v>
      </c>
    </row>
    <row r="81" spans="1:17">
      <c r="B81" s="77">
        <v>2085</v>
      </c>
      <c r="C81" s="78">
        <v>0</v>
      </c>
      <c r="D81" s="74">
        <v>0</v>
      </c>
      <c r="E81" s="74">
        <v>0</v>
      </c>
      <c r="F81" s="74">
        <v>0</v>
      </c>
      <c r="G81" s="74">
        <v>9.8651759401078465</v>
      </c>
      <c r="H81" s="74">
        <v>0</v>
      </c>
      <c r="I81" s="74">
        <v>9.8651759401078465</v>
      </c>
      <c r="J81" s="74">
        <v>52.61565958732573</v>
      </c>
      <c r="K81" s="79">
        <v>35.585426882753005</v>
      </c>
      <c r="L81" s="78">
        <v>417.85769963578912</v>
      </c>
      <c r="M81" s="74">
        <v>79.354090676130667</v>
      </c>
      <c r="N81" s="74">
        <v>81.787500741357263</v>
      </c>
      <c r="O81" s="74">
        <v>157.42051628218408</v>
      </c>
      <c r="P81" s="79">
        <v>99.29559193611712</v>
      </c>
      <c r="Q81" s="76">
        <f t="shared" si="1"/>
        <v>1.2293295259305381</v>
      </c>
    </row>
    <row r="82" spans="1:17">
      <c r="B82" s="77">
        <v>2086</v>
      </c>
      <c r="C82" s="78">
        <v>0</v>
      </c>
      <c r="D82" s="74">
        <v>0</v>
      </c>
      <c r="E82" s="74">
        <v>0</v>
      </c>
      <c r="F82" s="74">
        <v>0</v>
      </c>
      <c r="G82" s="74">
        <v>9.8651759401078465</v>
      </c>
      <c r="H82" s="74">
        <v>0</v>
      </c>
      <c r="I82" s="74">
        <v>9.8651759401078465</v>
      </c>
      <c r="J82" s="74">
        <v>52.61565958732573</v>
      </c>
      <c r="K82" s="79">
        <v>35.585426882753005</v>
      </c>
      <c r="L82" s="78">
        <v>417.85769963578912</v>
      </c>
      <c r="M82" s="74">
        <v>79.354090676130667</v>
      </c>
      <c r="N82" s="74">
        <v>81.787500741357263</v>
      </c>
      <c r="O82" s="74">
        <v>157.42051628218408</v>
      </c>
      <c r="P82" s="79">
        <v>99.29559193611712</v>
      </c>
      <c r="Q82" s="76">
        <f t="shared" si="1"/>
        <v>1.2293295259305381</v>
      </c>
    </row>
    <row r="83" spans="1:17">
      <c r="B83" s="77">
        <v>2087</v>
      </c>
      <c r="C83" s="78">
        <v>0</v>
      </c>
      <c r="D83" s="74">
        <v>0</v>
      </c>
      <c r="E83" s="74">
        <v>0</v>
      </c>
      <c r="F83" s="74">
        <v>0</v>
      </c>
      <c r="G83" s="74">
        <v>9.8651759401078465</v>
      </c>
      <c r="H83" s="74">
        <v>0</v>
      </c>
      <c r="I83" s="74">
        <v>9.8651759401078465</v>
      </c>
      <c r="J83" s="74">
        <v>52.61565958732573</v>
      </c>
      <c r="K83" s="79">
        <v>35.585426882753005</v>
      </c>
      <c r="L83" s="78">
        <v>417.85769963578912</v>
      </c>
      <c r="M83" s="74">
        <v>79.354090676130667</v>
      </c>
      <c r="N83" s="74">
        <v>81.787500741357263</v>
      </c>
      <c r="O83" s="74">
        <v>157.42051628218408</v>
      </c>
      <c r="P83" s="79">
        <v>99.29559193611712</v>
      </c>
      <c r="Q83" s="76">
        <f t="shared" si="1"/>
        <v>1.2293295259305381</v>
      </c>
    </row>
    <row r="84" spans="1:17">
      <c r="B84" s="77">
        <v>2088</v>
      </c>
      <c r="C84" s="78">
        <v>0</v>
      </c>
      <c r="D84" s="74">
        <v>0</v>
      </c>
      <c r="E84" s="74">
        <v>0</v>
      </c>
      <c r="F84" s="74">
        <v>0</v>
      </c>
      <c r="G84" s="74">
        <v>0</v>
      </c>
      <c r="H84" s="74">
        <v>0</v>
      </c>
      <c r="I84" s="74">
        <v>0</v>
      </c>
      <c r="J84" s="74">
        <v>52.61565958732573</v>
      </c>
      <c r="K84" s="79">
        <v>35.585426882753005</v>
      </c>
      <c r="L84" s="78">
        <v>417.85769963578912</v>
      </c>
      <c r="M84" s="74">
        <v>79.354090676130667</v>
      </c>
      <c r="N84" s="74">
        <v>81.787500741357263</v>
      </c>
      <c r="O84" s="74">
        <v>157.42051628218408</v>
      </c>
      <c r="P84" s="79">
        <v>99.29559193611712</v>
      </c>
      <c r="Q84" s="76">
        <f t="shared" si="1"/>
        <v>11.094505466038385</v>
      </c>
    </row>
    <row r="85" spans="1:17">
      <c r="B85" s="77">
        <v>2089</v>
      </c>
      <c r="C85" s="78">
        <v>0</v>
      </c>
      <c r="D85" s="74">
        <v>0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  <c r="J85" s="74">
        <v>52.61565958732573</v>
      </c>
      <c r="K85" s="79">
        <v>38.48147177498462</v>
      </c>
      <c r="L85" s="78">
        <v>417.85769963578912</v>
      </c>
      <c r="M85" s="74">
        <v>79.354090676130667</v>
      </c>
      <c r="N85" s="74">
        <v>81.787500741357263</v>
      </c>
      <c r="O85" s="74">
        <v>157.42051628218408</v>
      </c>
      <c r="P85" s="79">
        <v>99.29559193611712</v>
      </c>
      <c r="Q85" s="76">
        <f t="shared" si="1"/>
        <v>8.19846057380677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0</v>
      </c>
      <c r="H86" s="82">
        <v>0</v>
      </c>
      <c r="I86" s="82">
        <v>0</v>
      </c>
      <c r="J86" s="74">
        <v>52.61565958732573</v>
      </c>
      <c r="K86" s="79">
        <v>35.585426882753005</v>
      </c>
      <c r="L86" s="81">
        <v>417.85769963578912</v>
      </c>
      <c r="M86" s="82">
        <v>79.354090676130667</v>
      </c>
      <c r="N86" s="82">
        <v>81.787500741357263</v>
      </c>
      <c r="O86" s="82">
        <v>157.42051628218408</v>
      </c>
      <c r="P86" s="83">
        <v>99.29559193611712</v>
      </c>
      <c r="Q86" s="76">
        <f t="shared" si="1"/>
        <v>11.094505466038385</v>
      </c>
    </row>
    <row r="87" spans="1:17" ht="15.75" thickBot="1">
      <c r="B87" s="84" t="s">
        <v>4</v>
      </c>
      <c r="C87" s="85">
        <v>11.976964865851919</v>
      </c>
      <c r="D87" s="86">
        <v>0</v>
      </c>
      <c r="E87" s="86">
        <v>6.3614323254325367</v>
      </c>
      <c r="F87" s="86">
        <v>0</v>
      </c>
      <c r="G87" s="86">
        <v>9.6993836344484095</v>
      </c>
      <c r="H87" s="86">
        <v>0</v>
      </c>
      <c r="I87" s="86">
        <v>28.037780825732867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-28.037780825732867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3392.1605204919742</v>
      </c>
      <c r="D89" s="92">
        <v>2572.2601751754783</v>
      </c>
      <c r="E89" s="92">
        <v>197.32191652654163</v>
      </c>
      <c r="F89" s="92">
        <v>0</v>
      </c>
      <c r="G89" s="92">
        <v>391.93457541214758</v>
      </c>
      <c r="H89" s="92">
        <v>0</v>
      </c>
      <c r="I89" s="92">
        <v>6553.6771876061403</v>
      </c>
      <c r="J89" s="92">
        <v>650.13381950292614</v>
      </c>
      <c r="K89" s="58">
        <v>364.53035037798315</v>
      </c>
      <c r="L89" s="91">
        <v>8808.3878713965678</v>
      </c>
      <c r="M89" s="96">
        <v>1867.9404191101858</v>
      </c>
      <c r="N89" s="92">
        <v>731.04082580189458</v>
      </c>
      <c r="O89" s="92">
        <v>2452.5621808336673</v>
      </c>
      <c r="P89" s="58">
        <v>3756.8444456508196</v>
      </c>
    </row>
    <row r="90" spans="1:17" ht="15.75" thickBot="1">
      <c r="N90" t="s">
        <v>112</v>
      </c>
      <c r="P90" s="93">
        <v>-3811.4969118362301</v>
      </c>
      <c r="Q90" s="94">
        <f>(NPV(0.0505,Q9:Q86)+Q8)*(1+0.0505)^2-Q87</f>
        <v>-3811.4969118362305</v>
      </c>
    </row>
    <row r="91" spans="1:17">
      <c r="I91" s="107" t="s">
        <v>127</v>
      </c>
      <c r="J91" s="98">
        <f>(NPV(0.0505,J9:J58)+J8)*(1+0.0505)^2</f>
        <v>576.87169397095545</v>
      </c>
      <c r="K91" s="99"/>
      <c r="L91" s="99"/>
      <c r="M91" s="100">
        <f>(NPV(0.0505,M9:M58)+M8)*(1+0.0505)^2</f>
        <v>1757.4476609049748</v>
      </c>
      <c r="P91" s="100"/>
      <c r="Q91" s="100">
        <f>(NPV(0.0505,Q9:Q58)+Q8)*(1+0.0505)^2</f>
        <v>-3778.1053228099868</v>
      </c>
    </row>
    <row r="92" spans="1:17">
      <c r="I92" s="108" t="s">
        <v>128</v>
      </c>
      <c r="J92" s="17">
        <f>(NPV(0.0505,J9:J43)+J8)*(1+0.0505)^2</f>
        <v>469.77855144771581</v>
      </c>
      <c r="K92" s="11"/>
      <c r="L92" s="11"/>
      <c r="M92" s="102">
        <f>(NPV(0.0505,M9:M43)+M8)*(1+0.0505)^2</f>
        <v>1595.9315075537768</v>
      </c>
      <c r="P92" s="102"/>
      <c r="Q92" s="102">
        <f>(NPV(0.0505,Q9:Q43)+Q8)*(1+0.0505)^2</f>
        <v>-3775.4855636448706</v>
      </c>
    </row>
    <row r="93" spans="1:17" ht="15.75" thickBot="1">
      <c r="I93" s="109" t="s">
        <v>129</v>
      </c>
      <c r="J93" s="104">
        <f>(NPV(0.0505,J9:J28)+J8)*(1+0.0505)^2</f>
        <v>255.96701467232546</v>
      </c>
      <c r="K93" s="105"/>
      <c r="L93" s="105"/>
      <c r="M93" s="106">
        <f>(NPV(0.0505,M9:M28)+M8)*(1+0.0505)^2</f>
        <v>1216.7632904106749</v>
      </c>
      <c r="P93" s="102"/>
      <c r="Q93" s="106">
        <f>(NPV(0.0505,Q9:Q28)+Q8)*(1+0.0505)^2</f>
        <v>-4332.8858012398478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14</v>
      </c>
      <c r="G1" s="114" t="s">
        <v>119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2.8037868461359143</v>
      </c>
      <c r="I9" s="74">
        <v>2.8037868461359143</v>
      </c>
      <c r="J9" s="74">
        <v>1.4018934230679571E-2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-2.8178057803665939</v>
      </c>
    </row>
    <row r="10" spans="2:17">
      <c r="B10" s="77">
        <v>2014</v>
      </c>
      <c r="C10" s="78">
        <v>31.074476585787878</v>
      </c>
      <c r="D10" s="74">
        <v>221.40621631538605</v>
      </c>
      <c r="E10" s="74">
        <v>0</v>
      </c>
      <c r="F10" s="74">
        <v>0</v>
      </c>
      <c r="G10" s="74">
        <v>21.007120884235871</v>
      </c>
      <c r="H10" s="74">
        <v>3.9726025071241651</v>
      </c>
      <c r="I10" s="74">
        <v>277.46041629253398</v>
      </c>
      <c r="J10" s="74">
        <v>1.4013210156933493</v>
      </c>
      <c r="K10" s="79">
        <v>0</v>
      </c>
      <c r="L10" s="78">
        <v>312.2172419108237</v>
      </c>
      <c r="M10" s="74">
        <v>102.98205241899949</v>
      </c>
      <c r="N10" s="74">
        <v>19.823811441753556</v>
      </c>
      <c r="O10" s="74">
        <v>97.945620491681254</v>
      </c>
      <c r="P10" s="79">
        <v>91.465757558389399</v>
      </c>
      <c r="Q10" s="76">
        <f t="shared" si="0"/>
        <v>-187.39597974983792</v>
      </c>
    </row>
    <row r="11" spans="2:17">
      <c r="B11" s="77">
        <v>2015</v>
      </c>
      <c r="C11" s="78">
        <v>39.224144278538361</v>
      </c>
      <c r="D11" s="74">
        <v>485.83357818250295</v>
      </c>
      <c r="E11" s="74">
        <v>0</v>
      </c>
      <c r="F11" s="74">
        <v>0</v>
      </c>
      <c r="G11" s="74">
        <v>18.918217044843423</v>
      </c>
      <c r="H11" s="74">
        <v>2.7218539638543873</v>
      </c>
      <c r="I11" s="74">
        <v>546.69779346973917</v>
      </c>
      <c r="J11" s="74">
        <v>4.1348099830420448</v>
      </c>
      <c r="K11" s="79">
        <v>0</v>
      </c>
      <c r="L11" s="78">
        <v>343.07966600977159</v>
      </c>
      <c r="M11" s="74">
        <v>101.10247679251577</v>
      </c>
      <c r="N11" s="74">
        <v>23.520656320362392</v>
      </c>
      <c r="O11" s="74">
        <v>102.0682255950737</v>
      </c>
      <c r="P11" s="79">
        <v>116.38830730181971</v>
      </c>
      <c r="Q11" s="76">
        <f t="shared" si="0"/>
        <v>-434.44429615096152</v>
      </c>
    </row>
    <row r="12" spans="2:17">
      <c r="B12" s="77">
        <v>2016</v>
      </c>
      <c r="C12" s="78">
        <v>10.65899605373049</v>
      </c>
      <c r="D12" s="74">
        <v>643.31613273884557</v>
      </c>
      <c r="E12" s="74">
        <v>0</v>
      </c>
      <c r="F12" s="74">
        <v>0</v>
      </c>
      <c r="G12" s="74">
        <v>25.888800423833732</v>
      </c>
      <c r="H12" s="74">
        <v>3.9598816223592896</v>
      </c>
      <c r="I12" s="74">
        <v>683.82381083876896</v>
      </c>
      <c r="J12" s="74">
        <v>7.5539290372358892</v>
      </c>
      <c r="K12" s="79">
        <v>0</v>
      </c>
      <c r="L12" s="78">
        <v>352.80984480543589</v>
      </c>
      <c r="M12" s="74">
        <v>99.254054353211359</v>
      </c>
      <c r="N12" s="74">
        <v>24.590249080184609</v>
      </c>
      <c r="O12" s="74">
        <v>104.39433023779388</v>
      </c>
      <c r="P12" s="79">
        <v>124.57121113424604</v>
      </c>
      <c r="Q12" s="76">
        <f t="shared" si="0"/>
        <v>-566.80652874175883</v>
      </c>
    </row>
    <row r="13" spans="2:17">
      <c r="B13" s="77">
        <v>2017</v>
      </c>
      <c r="C13" s="78">
        <v>10.721757561407005</v>
      </c>
      <c r="D13" s="74">
        <v>779.64870896659124</v>
      </c>
      <c r="E13" s="74">
        <v>0</v>
      </c>
      <c r="F13" s="74">
        <v>0</v>
      </c>
      <c r="G13" s="74">
        <v>37.882609935634548</v>
      </c>
      <c r="H13" s="74">
        <v>5.939822433538934</v>
      </c>
      <c r="I13" s="74">
        <v>834.19289889717174</v>
      </c>
      <c r="J13" s="74">
        <v>11.724893531721747</v>
      </c>
      <c r="K13" s="79">
        <v>0</v>
      </c>
      <c r="L13" s="78">
        <v>368.02298454465478</v>
      </c>
      <c r="M13" s="74">
        <v>97.301787956642656</v>
      </c>
      <c r="N13" s="74">
        <v>26.282905583592587</v>
      </c>
      <c r="O13" s="74">
        <v>107.35388301982623</v>
      </c>
      <c r="P13" s="79">
        <v>137.08440798459327</v>
      </c>
      <c r="Q13" s="76">
        <f t="shared" si="0"/>
        <v>-708.83338444430024</v>
      </c>
    </row>
    <row r="14" spans="2:17">
      <c r="B14" s="77">
        <v>2018</v>
      </c>
      <c r="C14" s="78">
        <v>12.740406694962026</v>
      </c>
      <c r="D14" s="74">
        <v>549.74112750638972</v>
      </c>
      <c r="E14" s="74">
        <v>0</v>
      </c>
      <c r="F14" s="74">
        <v>0</v>
      </c>
      <c r="G14" s="74">
        <v>39.823564215331416</v>
      </c>
      <c r="H14" s="74">
        <v>17.819467300616804</v>
      </c>
      <c r="I14" s="74">
        <v>620.12456571730002</v>
      </c>
      <c r="J14" s="74">
        <v>14.825516360308248</v>
      </c>
      <c r="K14" s="79">
        <v>0</v>
      </c>
      <c r="L14" s="78">
        <v>347.69033771230619</v>
      </c>
      <c r="M14" s="74">
        <v>94.612229463497457</v>
      </c>
      <c r="N14" s="74">
        <v>28.795929349388484</v>
      </c>
      <c r="O14" s="74">
        <v>109.29576502066851</v>
      </c>
      <c r="P14" s="79">
        <v>114.98641387875176</v>
      </c>
      <c r="Q14" s="76">
        <f t="shared" si="0"/>
        <v>-519.96366819885645</v>
      </c>
    </row>
    <row r="15" spans="2:17">
      <c r="B15" s="77">
        <v>2019</v>
      </c>
      <c r="C15" s="78">
        <v>12.815423809947061</v>
      </c>
      <c r="D15" s="74">
        <v>393.18900269682428</v>
      </c>
      <c r="E15" s="74">
        <v>0</v>
      </c>
      <c r="F15" s="74">
        <v>0</v>
      </c>
      <c r="G15" s="74">
        <v>47.180813102987877</v>
      </c>
      <c r="H15" s="74">
        <v>17.819467300616804</v>
      </c>
      <c r="I15" s="74">
        <v>471.004706910376</v>
      </c>
      <c r="J15" s="74">
        <v>17.180539894860129</v>
      </c>
      <c r="K15" s="79">
        <v>13.007053546297517</v>
      </c>
      <c r="L15" s="78">
        <v>371.77175140189581</v>
      </c>
      <c r="M15" s="74">
        <v>94.248775613072439</v>
      </c>
      <c r="N15" s="74">
        <v>28.941310889558494</v>
      </c>
      <c r="O15" s="74">
        <v>109.45153095656495</v>
      </c>
      <c r="P15" s="79">
        <v>139.1301339426999</v>
      </c>
      <c r="Q15" s="76">
        <f t="shared" si="0"/>
        <v>-362.06216640883372</v>
      </c>
    </row>
    <row r="16" spans="2:17">
      <c r="B16" s="77">
        <v>2020</v>
      </c>
      <c r="C16" s="78">
        <v>12.890882635128285</v>
      </c>
      <c r="D16" s="74">
        <v>160.55461106093196</v>
      </c>
      <c r="E16" s="74">
        <v>0.35930009213445419</v>
      </c>
      <c r="F16" s="74">
        <v>0</v>
      </c>
      <c r="G16" s="74">
        <v>8.9240900774001913E-3</v>
      </c>
      <c r="H16" s="74">
        <v>18.47944757101002</v>
      </c>
      <c r="I16" s="74">
        <v>192.29316544928213</v>
      </c>
      <c r="J16" s="74">
        <v>18.140209221645868</v>
      </c>
      <c r="K16" s="79">
        <v>13.224186276427204</v>
      </c>
      <c r="L16" s="78">
        <v>584.78686093814031</v>
      </c>
      <c r="M16" s="74">
        <v>102.5978297771216</v>
      </c>
      <c r="N16" s="74">
        <v>20.768791452858622</v>
      </c>
      <c r="O16" s="74">
        <v>110.79111800527433</v>
      </c>
      <c r="P16" s="79">
        <v>350.62912170288575</v>
      </c>
      <c r="Q16" s="76">
        <f t="shared" si="0"/>
        <v>126.97156075553056</v>
      </c>
    </row>
    <row r="17" spans="2:17">
      <c r="B17" s="77">
        <v>2021</v>
      </c>
      <c r="C17" s="78">
        <v>16.304447047581707</v>
      </c>
      <c r="D17" s="74">
        <v>55.713576723933087</v>
      </c>
      <c r="E17" s="74">
        <v>0</v>
      </c>
      <c r="F17" s="74">
        <v>0</v>
      </c>
      <c r="G17" s="74">
        <v>0</v>
      </c>
      <c r="H17" s="74">
        <v>0</v>
      </c>
      <c r="I17" s="74">
        <v>72.018023771514791</v>
      </c>
      <c r="J17" s="74">
        <v>18.500299340503442</v>
      </c>
      <c r="K17" s="79">
        <v>12.979240686922751</v>
      </c>
      <c r="L17" s="78">
        <v>651.09122765139148</v>
      </c>
      <c r="M17" s="74">
        <v>103.17935593780165</v>
      </c>
      <c r="N17" s="74">
        <v>21.256858052000801</v>
      </c>
      <c r="O17" s="74">
        <v>117.30213412574551</v>
      </c>
      <c r="P17" s="79">
        <v>409.3528795358435</v>
      </c>
      <c r="Q17" s="76">
        <f t="shared" si="0"/>
        <v>305.85531573690253</v>
      </c>
    </row>
    <row r="18" spans="2:17">
      <c r="B18" s="77">
        <v>2022</v>
      </c>
      <c r="C18" s="78">
        <v>164.89854775286082</v>
      </c>
      <c r="D18" s="74">
        <v>0</v>
      </c>
      <c r="E18" s="74">
        <v>93.745114505223569</v>
      </c>
      <c r="F18" s="74">
        <v>0</v>
      </c>
      <c r="G18" s="74">
        <v>0</v>
      </c>
      <c r="H18" s="74">
        <v>0</v>
      </c>
      <c r="I18" s="74">
        <v>258.64366225808442</v>
      </c>
      <c r="J18" s="74">
        <v>19.684481496666358</v>
      </c>
      <c r="K18" s="79">
        <v>13.196373417052438</v>
      </c>
      <c r="L18" s="78">
        <v>643.04332096340875</v>
      </c>
      <c r="M18" s="74">
        <v>101.72554053610153</v>
      </c>
      <c r="N18" s="74">
        <v>21.018016950292925</v>
      </c>
      <c r="O18" s="74">
        <v>119.49324162402209</v>
      </c>
      <c r="P18" s="79">
        <v>400.8065218529922</v>
      </c>
      <c r="Q18" s="76">
        <f t="shared" si="0"/>
        <v>109.28200468118899</v>
      </c>
    </row>
    <row r="19" spans="2:17">
      <c r="B19" s="77">
        <v>2023</v>
      </c>
      <c r="C19" s="78">
        <v>251.53272309665553</v>
      </c>
      <c r="D19" s="74">
        <v>0</v>
      </c>
      <c r="E19" s="74">
        <v>120.05777880876803</v>
      </c>
      <c r="F19" s="74">
        <v>0</v>
      </c>
      <c r="G19" s="74">
        <v>9.2794960211372324</v>
      </c>
      <c r="H19" s="74">
        <v>0</v>
      </c>
      <c r="I19" s="74">
        <v>380.86999792656081</v>
      </c>
      <c r="J19" s="74">
        <v>21.479795331171655</v>
      </c>
      <c r="K19" s="79">
        <v>13.022667232948685</v>
      </c>
      <c r="L19" s="78">
        <v>635.30694614721881</v>
      </c>
      <c r="M19" s="74">
        <v>100.62479458910003</v>
      </c>
      <c r="N19" s="74">
        <v>17.830007462279131</v>
      </c>
      <c r="O19" s="74">
        <v>122.07895615990299</v>
      </c>
      <c r="P19" s="79">
        <v>394.77318793593668</v>
      </c>
      <c r="Q19" s="76">
        <f t="shared" si="0"/>
        <v>-20.599272554744459</v>
      </c>
    </row>
    <row r="20" spans="2:17">
      <c r="B20" s="77">
        <v>2024</v>
      </c>
      <c r="C20" s="78">
        <v>273.26510540450749</v>
      </c>
      <c r="D20" s="74">
        <v>0</v>
      </c>
      <c r="E20" s="74">
        <v>14.904422720329482</v>
      </c>
      <c r="F20" s="74">
        <v>0</v>
      </c>
      <c r="G20" s="74">
        <v>0</v>
      </c>
      <c r="H20" s="74">
        <v>0</v>
      </c>
      <c r="I20" s="74">
        <v>288.16952812483697</v>
      </c>
      <c r="J20" s="74">
        <v>22.920642971795839</v>
      </c>
      <c r="K20" s="79">
        <v>16.959691888575456</v>
      </c>
      <c r="L20" s="78">
        <v>628.61939529939843</v>
      </c>
      <c r="M20" s="74">
        <v>98.786756545522039</v>
      </c>
      <c r="N20" s="74">
        <v>28.972464076737779</v>
      </c>
      <c r="O20" s="74">
        <v>124.49852036416102</v>
      </c>
      <c r="P20" s="79">
        <v>376.36165431297758</v>
      </c>
      <c r="Q20" s="76">
        <f t="shared" si="0"/>
        <v>48.311791327769356</v>
      </c>
    </row>
    <row r="21" spans="2:17">
      <c r="B21" s="77">
        <v>2025</v>
      </c>
      <c r="C21" s="78">
        <v>278.50224764324014</v>
      </c>
      <c r="D21" s="74">
        <v>0</v>
      </c>
      <c r="E21" s="74">
        <v>0</v>
      </c>
      <c r="F21" s="74">
        <v>0</v>
      </c>
      <c r="G21" s="74">
        <v>3.5306945469859654</v>
      </c>
      <c r="H21" s="74">
        <v>0</v>
      </c>
      <c r="I21" s="74">
        <v>282.03294219022609</v>
      </c>
      <c r="J21" s="74">
        <v>24.330807682746968</v>
      </c>
      <c r="K21" s="79">
        <v>16.742679077447619</v>
      </c>
      <c r="L21" s="78">
        <v>516.28100233088617</v>
      </c>
      <c r="M21" s="74">
        <v>96.543727068613308</v>
      </c>
      <c r="N21" s="74">
        <v>21.879921795586561</v>
      </c>
      <c r="O21" s="74">
        <v>118.31980490693559</v>
      </c>
      <c r="P21" s="79">
        <v>279.53754855975075</v>
      </c>
      <c r="Q21" s="76">
        <f t="shared" si="0"/>
        <v>-43.56888039066996</v>
      </c>
    </row>
    <row r="22" spans="2:17">
      <c r="B22" s="77">
        <v>2026</v>
      </c>
      <c r="C22" s="78">
        <v>753.37887223693815</v>
      </c>
      <c r="D22" s="74">
        <v>0</v>
      </c>
      <c r="E22" s="74">
        <v>0</v>
      </c>
      <c r="F22" s="74">
        <v>0</v>
      </c>
      <c r="G22" s="74">
        <v>3.5306945469859654</v>
      </c>
      <c r="H22" s="74">
        <v>0</v>
      </c>
      <c r="I22" s="74">
        <v>756.90956678392411</v>
      </c>
      <c r="J22" s="74">
        <v>28.115355516666586</v>
      </c>
      <c r="K22" s="79">
        <v>16.330246809203061</v>
      </c>
      <c r="L22" s="78">
        <v>492.718808427618</v>
      </c>
      <c r="M22" s="74">
        <v>94.279928800251724</v>
      </c>
      <c r="N22" s="74">
        <v>24.953702930609637</v>
      </c>
      <c r="O22" s="74">
        <v>122.83701704793233</v>
      </c>
      <c r="P22" s="79">
        <v>250.6481596488243</v>
      </c>
      <c r="Q22" s="76">
        <f t="shared" si="0"/>
        <v>-550.7070094609694</v>
      </c>
    </row>
    <row r="23" spans="2:17">
      <c r="B23" s="77">
        <v>2027</v>
      </c>
      <c r="C23" s="78">
        <v>1196.2589435766042</v>
      </c>
      <c r="D23" s="74">
        <v>0</v>
      </c>
      <c r="E23" s="74">
        <v>73.754405184969968</v>
      </c>
      <c r="F23" s="74">
        <v>0</v>
      </c>
      <c r="G23" s="74">
        <v>42.904044770566621</v>
      </c>
      <c r="H23" s="74">
        <v>0</v>
      </c>
      <c r="I23" s="74">
        <v>1312.9173935321407</v>
      </c>
      <c r="J23" s="74">
        <v>34.679942484327292</v>
      </c>
      <c r="K23" s="79">
        <v>16.352080001217878</v>
      </c>
      <c r="L23" s="78">
        <v>458.19069263724055</v>
      </c>
      <c r="M23" s="74">
        <v>92.234202842145137</v>
      </c>
      <c r="N23" s="74">
        <v>27.269423177603375</v>
      </c>
      <c r="O23" s="74">
        <v>125.04889333766178</v>
      </c>
      <c r="P23" s="79">
        <v>213.63817327983028</v>
      </c>
      <c r="Q23" s="76">
        <f t="shared" si="0"/>
        <v>-1150.3112427378555</v>
      </c>
    </row>
    <row r="24" spans="2:17">
      <c r="B24" s="77">
        <v>2028</v>
      </c>
      <c r="C24" s="78">
        <v>1074.0532875656554</v>
      </c>
      <c r="D24" s="74">
        <v>0</v>
      </c>
      <c r="E24" s="74">
        <v>100.7314972353186</v>
      </c>
      <c r="F24" s="74">
        <v>0</v>
      </c>
      <c r="G24" s="74">
        <v>31.535084754962668</v>
      </c>
      <c r="H24" s="74">
        <v>0</v>
      </c>
      <c r="I24" s="74">
        <v>1206.3198695559367</v>
      </c>
      <c r="J24" s="74">
        <v>40.711541832106974</v>
      </c>
      <c r="K24" s="79">
        <v>16.417339739258622</v>
      </c>
      <c r="L24" s="78">
        <v>440.37106957068784</v>
      </c>
      <c r="M24" s="74">
        <v>90.354627215661452</v>
      </c>
      <c r="N24" s="74">
        <v>31.942401254496566</v>
      </c>
      <c r="O24" s="74">
        <v>129.81533097609284</v>
      </c>
      <c r="P24" s="79">
        <v>188.25871012443693</v>
      </c>
      <c r="Q24" s="76">
        <f t="shared" si="0"/>
        <v>-1075.1900410028654</v>
      </c>
    </row>
    <row r="25" spans="2:17">
      <c r="B25" s="77">
        <v>2029</v>
      </c>
      <c r="C25" s="78">
        <v>766.99024813209951</v>
      </c>
      <c r="D25" s="74">
        <v>0</v>
      </c>
      <c r="E25" s="74">
        <v>15.280778071169085</v>
      </c>
      <c r="F25" s="74">
        <v>0</v>
      </c>
      <c r="G25" s="74">
        <v>37.449788373678942</v>
      </c>
      <c r="H25" s="74">
        <v>0</v>
      </c>
      <c r="I25" s="74">
        <v>819.72081457694753</v>
      </c>
      <c r="J25" s="74">
        <v>44.810145904991714</v>
      </c>
      <c r="K25" s="79">
        <v>23.098416376026222</v>
      </c>
      <c r="L25" s="78">
        <v>430.11128659297566</v>
      </c>
      <c r="M25" s="74">
        <v>88.651586316527045</v>
      </c>
      <c r="N25" s="74">
        <v>43.957147109975274</v>
      </c>
      <c r="O25" s="74">
        <v>134.29100553418388</v>
      </c>
      <c r="P25" s="79">
        <v>163.21154763228949</v>
      </c>
      <c r="Q25" s="76">
        <f t="shared" si="0"/>
        <v>-724.41782922567597</v>
      </c>
    </row>
    <row r="26" spans="2:17">
      <c r="B26" s="77">
        <v>2030</v>
      </c>
      <c r="C26" s="78">
        <v>531.18643885493805</v>
      </c>
      <c r="D26" s="74">
        <v>0</v>
      </c>
      <c r="E26" s="74">
        <v>0</v>
      </c>
      <c r="F26" s="74">
        <v>0</v>
      </c>
      <c r="G26" s="74">
        <v>64.843202274695457</v>
      </c>
      <c r="H26" s="74">
        <v>0</v>
      </c>
      <c r="I26" s="74">
        <v>596.02964112963355</v>
      </c>
      <c r="J26" s="74">
        <v>47.790294110639877</v>
      </c>
      <c r="K26" s="79">
        <v>19.163931911151657</v>
      </c>
      <c r="L26" s="78">
        <v>449.75856330737992</v>
      </c>
      <c r="M26" s="74">
        <v>89.710794680622826</v>
      </c>
      <c r="N26" s="74">
        <v>38.33918902197702</v>
      </c>
      <c r="O26" s="74">
        <v>129.97109691198926</v>
      </c>
      <c r="P26" s="79">
        <v>191.73748269279082</v>
      </c>
      <c r="Q26" s="76">
        <f t="shared" si="0"/>
        <v>-471.24638445863422</v>
      </c>
    </row>
    <row r="27" spans="2:17">
      <c r="B27" s="77">
        <v>2031</v>
      </c>
      <c r="C27" s="78">
        <v>348.89717347229583</v>
      </c>
      <c r="D27" s="74">
        <v>0</v>
      </c>
      <c r="E27" s="74">
        <v>0</v>
      </c>
      <c r="F27" s="74">
        <v>0</v>
      </c>
      <c r="G27" s="74">
        <v>86.879512031482449</v>
      </c>
      <c r="H27" s="74">
        <v>0</v>
      </c>
      <c r="I27" s="74">
        <v>435.77668550377825</v>
      </c>
      <c r="J27" s="74">
        <v>49.969177538158775</v>
      </c>
      <c r="K27" s="79">
        <v>33.467690751999811</v>
      </c>
      <c r="L27" s="78">
        <v>508.65885586768695</v>
      </c>
      <c r="M27" s="74">
        <v>92.815729002825179</v>
      </c>
      <c r="N27" s="74">
        <v>31.70356015278869</v>
      </c>
      <c r="O27" s="74">
        <v>105.6093045377861</v>
      </c>
      <c r="P27" s="79">
        <v>278.53026217428703</v>
      </c>
      <c r="Q27" s="76">
        <f t="shared" si="0"/>
        <v>-240.68329161964982</v>
      </c>
    </row>
    <row r="28" spans="2:17">
      <c r="B28" s="77">
        <v>2032</v>
      </c>
      <c r="C28" s="78">
        <v>128.50240930995116</v>
      </c>
      <c r="D28" s="74">
        <v>0</v>
      </c>
      <c r="E28" s="74">
        <v>0</v>
      </c>
      <c r="F28" s="74">
        <v>0</v>
      </c>
      <c r="G28" s="74">
        <v>102.390141862593</v>
      </c>
      <c r="H28" s="74">
        <v>0</v>
      </c>
      <c r="I28" s="74">
        <v>230.89255117254416</v>
      </c>
      <c r="J28" s="74">
        <v>51.123640294021499</v>
      </c>
      <c r="K28" s="79">
        <v>33.684823482129488</v>
      </c>
      <c r="L28" s="78">
        <v>671.87040349997653</v>
      </c>
      <c r="M28" s="74">
        <v>99.856349305344253</v>
      </c>
      <c r="N28" s="74">
        <v>31.018190034844356</v>
      </c>
      <c r="O28" s="74">
        <v>101.12324558396864</v>
      </c>
      <c r="P28" s="79">
        <v>439.87261857581933</v>
      </c>
      <c r="Q28" s="76">
        <f t="shared" si="0"/>
        <v>124.1716036271242</v>
      </c>
    </row>
    <row r="29" spans="2:17">
      <c r="B29" s="77">
        <v>2033</v>
      </c>
      <c r="C29" s="78">
        <v>40.551013987631613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40.551013987631613</v>
      </c>
      <c r="J29" s="74">
        <v>51.326395363959655</v>
      </c>
      <c r="K29" s="79">
        <v>33.545217202873957</v>
      </c>
      <c r="L29" s="78">
        <v>699.28520821774987</v>
      </c>
      <c r="M29" s="74">
        <v>99.845964909617834</v>
      </c>
      <c r="N29" s="74">
        <v>32.004707628855137</v>
      </c>
      <c r="O29" s="74">
        <v>109.27499622921565</v>
      </c>
      <c r="P29" s="79">
        <v>458.15953945006129</v>
      </c>
      <c r="Q29" s="76">
        <f t="shared" si="0"/>
        <v>332.73691289559605</v>
      </c>
    </row>
    <row r="30" spans="2:17">
      <c r="B30" s="77">
        <v>2034</v>
      </c>
      <c r="C30" s="78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51.326395363959655</v>
      </c>
      <c r="K30" s="79">
        <v>33.762349933003634</v>
      </c>
      <c r="L30" s="78">
        <v>673.01268702988375</v>
      </c>
      <c r="M30" s="74">
        <v>98.070233240398423</v>
      </c>
      <c r="N30" s="74">
        <v>32.804306099790196</v>
      </c>
      <c r="O30" s="74">
        <v>111.34149097877508</v>
      </c>
      <c r="P30" s="79">
        <v>430.79665671091999</v>
      </c>
      <c r="Q30" s="76">
        <f t="shared" si="0"/>
        <v>345.70791141395671</v>
      </c>
    </row>
    <row r="31" spans="2:17">
      <c r="B31" s="77">
        <v>2035</v>
      </c>
      <c r="C31" s="78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51.326395363959655</v>
      </c>
      <c r="K31" s="79">
        <v>32.929917328868939</v>
      </c>
      <c r="L31" s="78">
        <v>633.92582151560384</v>
      </c>
      <c r="M31" s="74">
        <v>96.377576736990449</v>
      </c>
      <c r="N31" s="74">
        <v>33.313141490385227</v>
      </c>
      <c r="O31" s="74">
        <v>109.53460612237637</v>
      </c>
      <c r="P31" s="79">
        <v>394.70049716585174</v>
      </c>
      <c r="Q31" s="76">
        <f t="shared" si="0"/>
        <v>310.44418447302314</v>
      </c>
    </row>
    <row r="32" spans="2:17">
      <c r="B32" s="77">
        <v>2036</v>
      </c>
      <c r="C32" s="78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51.326395363959655</v>
      </c>
      <c r="K32" s="79">
        <v>32.882717758037344</v>
      </c>
      <c r="L32" s="78">
        <v>606.54216998500976</v>
      </c>
      <c r="M32" s="74">
        <v>94.77837979512033</v>
      </c>
      <c r="N32" s="74">
        <v>34.060817982688143</v>
      </c>
      <c r="O32" s="74">
        <v>110.10574788732998</v>
      </c>
      <c r="P32" s="79">
        <v>367.59722431987132</v>
      </c>
      <c r="Q32" s="76">
        <f t="shared" si="0"/>
        <v>283.38811119787431</v>
      </c>
    </row>
    <row r="33" spans="2:17">
      <c r="B33" s="77">
        <v>2037</v>
      </c>
      <c r="C33" s="78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51.326395363959655</v>
      </c>
      <c r="K33" s="79">
        <v>32.71343682186604</v>
      </c>
      <c r="L33" s="78">
        <v>576.79087622878978</v>
      </c>
      <c r="M33" s="74">
        <v>92.909188564363049</v>
      </c>
      <c r="N33" s="74">
        <v>35.255023491227519</v>
      </c>
      <c r="O33" s="74">
        <v>112.89915033773948</v>
      </c>
      <c r="P33" s="79">
        <v>335.72751383545972</v>
      </c>
      <c r="Q33" s="76">
        <f t="shared" si="0"/>
        <v>251.68768164963404</v>
      </c>
    </row>
    <row r="34" spans="2:17">
      <c r="B34" s="77">
        <v>2038</v>
      </c>
      <c r="C34" s="78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51.326395363959655</v>
      </c>
      <c r="K34" s="79">
        <v>32.348736428578007</v>
      </c>
      <c r="L34" s="78">
        <v>544.23579562643386</v>
      </c>
      <c r="M34" s="74">
        <v>90.956922167794346</v>
      </c>
      <c r="N34" s="74">
        <v>36.719223288654049</v>
      </c>
      <c r="O34" s="74">
        <v>116.76214554797119</v>
      </c>
      <c r="P34" s="79">
        <v>299.79750462201423</v>
      </c>
      <c r="Q34" s="76">
        <f t="shared" si="0"/>
        <v>216.12237282947655</v>
      </c>
    </row>
    <row r="35" spans="2:17">
      <c r="B35" s="77">
        <v>2039</v>
      </c>
      <c r="C35" s="78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51.326395363959655</v>
      </c>
      <c r="K35" s="79">
        <v>35.314346387781001</v>
      </c>
      <c r="L35" s="78">
        <v>522.05472635478077</v>
      </c>
      <c r="M35" s="74">
        <v>89.05657774985778</v>
      </c>
      <c r="N35" s="74">
        <v>40.737984434782184</v>
      </c>
      <c r="O35" s="74">
        <v>128.41343755302486</v>
      </c>
      <c r="P35" s="79">
        <v>263.84672661711602</v>
      </c>
      <c r="Q35" s="76">
        <f t="shared" si="0"/>
        <v>177.20598486537537</v>
      </c>
    </row>
    <row r="36" spans="2:17">
      <c r="B36" s="77">
        <v>2040</v>
      </c>
      <c r="C36" s="78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51.326395363959655</v>
      </c>
      <c r="K36" s="79">
        <v>32.531293108546649</v>
      </c>
      <c r="L36" s="78">
        <v>507.83848860529906</v>
      </c>
      <c r="M36" s="74">
        <v>87.363921246449792</v>
      </c>
      <c r="N36" s="74">
        <v>46.127485816799002</v>
      </c>
      <c r="O36" s="74">
        <v>134.06254882820241</v>
      </c>
      <c r="P36" s="79">
        <v>240.28453271384791</v>
      </c>
      <c r="Q36" s="76">
        <f t="shared" si="0"/>
        <v>156.4268442413416</v>
      </c>
    </row>
    <row r="37" spans="2:17">
      <c r="B37" s="77">
        <v>2041</v>
      </c>
      <c r="C37" s="78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51.326395363959655</v>
      </c>
      <c r="K37" s="79">
        <v>35.254106508171972</v>
      </c>
      <c r="L37" s="78">
        <v>491.97113193531504</v>
      </c>
      <c r="M37" s="74">
        <v>85.71280232594755</v>
      </c>
      <c r="N37" s="74">
        <v>52.160819733854431</v>
      </c>
      <c r="O37" s="74">
        <v>139.60781614611565</v>
      </c>
      <c r="P37" s="79">
        <v>214.48969372939737</v>
      </c>
      <c r="Q37" s="76">
        <f t="shared" si="0"/>
        <v>127.90919185726574</v>
      </c>
    </row>
    <row r="38" spans="2:17">
      <c r="B38" s="77">
        <v>2042</v>
      </c>
      <c r="C38" s="78">
        <v>0</v>
      </c>
      <c r="D38" s="74">
        <v>0</v>
      </c>
      <c r="E38" s="74">
        <v>4.4652901623646039E-2</v>
      </c>
      <c r="F38" s="74">
        <v>0</v>
      </c>
      <c r="G38" s="74">
        <v>0</v>
      </c>
      <c r="H38" s="74">
        <v>0</v>
      </c>
      <c r="I38" s="74">
        <v>4.4652901623646039E-2</v>
      </c>
      <c r="J38" s="74">
        <v>51.326395363959662</v>
      </c>
      <c r="K38" s="79">
        <v>32.358061615940343</v>
      </c>
      <c r="L38" s="78">
        <v>488.83504442593346</v>
      </c>
      <c r="M38" s="74">
        <v>84.861281876380332</v>
      </c>
      <c r="N38" s="74">
        <v>53.105799744959505</v>
      </c>
      <c r="O38" s="74">
        <v>142.86851640421446</v>
      </c>
      <c r="P38" s="79">
        <v>207.99944640037921</v>
      </c>
      <c r="Q38" s="76">
        <f t="shared" si="0"/>
        <v>124.27033651885554</v>
      </c>
    </row>
    <row r="39" spans="2:17">
      <c r="B39" s="77">
        <v>2043</v>
      </c>
      <c r="C39" s="78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51.326395363959662</v>
      </c>
      <c r="K39" s="79">
        <v>32.358061615940343</v>
      </c>
      <c r="L39" s="78">
        <v>477.36028714822902</v>
      </c>
      <c r="M39" s="74">
        <v>83.521694827670956</v>
      </c>
      <c r="N39" s="74">
        <v>52.648886332996611</v>
      </c>
      <c r="O39" s="74">
        <v>151.51871804433009</v>
      </c>
      <c r="P39" s="79">
        <v>189.67098794323138</v>
      </c>
      <c r="Q39" s="76">
        <f t="shared" si="0"/>
        <v>105.98653096333139</v>
      </c>
    </row>
    <row r="40" spans="2:17">
      <c r="B40" s="77">
        <v>2044</v>
      </c>
      <c r="C40" s="78">
        <v>0</v>
      </c>
      <c r="D40" s="74">
        <v>0</v>
      </c>
      <c r="E40" s="74">
        <v>80.280674878040372</v>
      </c>
      <c r="F40" s="74">
        <v>0</v>
      </c>
      <c r="G40" s="74">
        <v>0</v>
      </c>
      <c r="H40" s="74">
        <v>0</v>
      </c>
      <c r="I40" s="74">
        <v>80.280674878040372</v>
      </c>
      <c r="J40" s="74">
        <v>51.727798738349868</v>
      </c>
      <c r="K40" s="79">
        <v>34.095688551279338</v>
      </c>
      <c r="L40" s="78">
        <v>461.76292476713223</v>
      </c>
      <c r="M40" s="74">
        <v>81.984804260159422</v>
      </c>
      <c r="N40" s="74">
        <v>66.833970895299046</v>
      </c>
      <c r="O40" s="74">
        <v>152.89984267594519</v>
      </c>
      <c r="P40" s="79">
        <v>160.04430693572857</v>
      </c>
      <c r="Q40" s="76">
        <f t="shared" si="0"/>
        <v>-6.0598552319410146</v>
      </c>
    </row>
    <row r="41" spans="2:17">
      <c r="B41" s="77">
        <v>2045</v>
      </c>
      <c r="C41" s="78">
        <v>0</v>
      </c>
      <c r="D41" s="74">
        <v>0</v>
      </c>
      <c r="E41" s="74">
        <v>111.72175471910177</v>
      </c>
      <c r="F41" s="74">
        <v>0</v>
      </c>
      <c r="G41" s="74">
        <v>73.076135010412969</v>
      </c>
      <c r="H41" s="74">
        <v>0</v>
      </c>
      <c r="I41" s="74">
        <v>184.79788972951474</v>
      </c>
      <c r="J41" s="74">
        <v>52.641403791271003</v>
      </c>
      <c r="K41" s="79">
        <v>34.095688551279338</v>
      </c>
      <c r="L41" s="78">
        <v>447.17284877149905</v>
      </c>
      <c r="M41" s="74">
        <v>80.562142045638595</v>
      </c>
      <c r="N41" s="74">
        <v>73.594212513204539</v>
      </c>
      <c r="O41" s="74">
        <v>158.99548296735918</v>
      </c>
      <c r="P41" s="79">
        <v>134.02101124529673</v>
      </c>
      <c r="Q41" s="76">
        <f t="shared" si="0"/>
        <v>-137.51397082676834</v>
      </c>
    </row>
    <row r="42" spans="2:17">
      <c r="B42" s="77">
        <v>2046</v>
      </c>
      <c r="C42" s="78">
        <v>0</v>
      </c>
      <c r="D42" s="74">
        <v>0</v>
      </c>
      <c r="E42" s="74">
        <v>16.632920747424144</v>
      </c>
      <c r="F42" s="74">
        <v>0</v>
      </c>
      <c r="G42" s="74">
        <v>0</v>
      </c>
      <c r="H42" s="74">
        <v>0</v>
      </c>
      <c r="I42" s="74">
        <v>16.632920747424144</v>
      </c>
      <c r="J42" s="74">
        <v>52.724568395008127</v>
      </c>
      <c r="K42" s="79">
        <v>38.093204804267522</v>
      </c>
      <c r="L42" s="78">
        <v>438.67841306727985</v>
      </c>
      <c r="M42" s="74">
        <v>79.191401809749934</v>
      </c>
      <c r="N42" s="74">
        <v>83.584001202029526</v>
      </c>
      <c r="O42" s="74">
        <v>167.96760087499413</v>
      </c>
      <c r="P42" s="79">
        <v>107.93540918050624</v>
      </c>
      <c r="Q42" s="76">
        <f t="shared" si="0"/>
        <v>0.48471523380645465</v>
      </c>
    </row>
    <row r="43" spans="2:17">
      <c r="B43" s="77">
        <v>2047</v>
      </c>
      <c r="C43" s="78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52.724568395008127</v>
      </c>
      <c r="K43" s="79">
        <v>36.565664916567066</v>
      </c>
      <c r="L43" s="78">
        <v>424.3894845477131</v>
      </c>
      <c r="M43" s="74">
        <v>77.799892782408406</v>
      </c>
      <c r="N43" s="74">
        <v>84.570518796040318</v>
      </c>
      <c r="O43" s="74">
        <v>180.84425157576646</v>
      </c>
      <c r="P43" s="79">
        <v>81.174821393497893</v>
      </c>
      <c r="Q43" s="76">
        <f t="shared" si="0"/>
        <v>-8.1154119180772994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52.724568395008127</v>
      </c>
      <c r="K44" s="79">
        <v>35.696851448897569</v>
      </c>
      <c r="L44" s="78">
        <v>436.746915462164</v>
      </c>
      <c r="M44" s="74">
        <v>79.18447887926564</v>
      </c>
      <c r="N44" s="74">
        <v>80.582910837091475</v>
      </c>
      <c r="O44" s="74">
        <v>169.26911180603994</v>
      </c>
      <c r="P44" s="79">
        <v>107.71041393976694</v>
      </c>
      <c r="Q44" s="76">
        <f t="shared" si="0"/>
        <v>19.288994095861234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0</v>
      </c>
      <c r="G45" s="74">
        <v>10.591877365321189</v>
      </c>
      <c r="H45" s="74">
        <v>0.16303501290494019</v>
      </c>
      <c r="I45" s="74">
        <v>10.754912378226129</v>
      </c>
      <c r="J45" s="74">
        <v>52.724568395008127</v>
      </c>
      <c r="K45" s="79">
        <v>38.592896341129212</v>
      </c>
      <c r="L45" s="78">
        <v>436.746915462164</v>
      </c>
      <c r="M45" s="74">
        <v>79.18447887926564</v>
      </c>
      <c r="N45" s="74">
        <v>80.582910837091475</v>
      </c>
      <c r="O45" s="74">
        <v>169.26911180603994</v>
      </c>
      <c r="P45" s="79">
        <v>107.71041393976694</v>
      </c>
      <c r="Q45" s="76">
        <f t="shared" si="0"/>
        <v>5.6380368254034767</v>
      </c>
    </row>
    <row r="46" spans="2:17">
      <c r="B46" s="77">
        <v>2050</v>
      </c>
      <c r="C46" s="78">
        <v>0</v>
      </c>
      <c r="D46" s="74">
        <v>0</v>
      </c>
      <c r="E46" s="74">
        <v>0</v>
      </c>
      <c r="F46" s="74">
        <v>0</v>
      </c>
      <c r="G46" s="74">
        <v>10.2730893139393</v>
      </c>
      <c r="H46" s="74">
        <v>0.32607002580988037</v>
      </c>
      <c r="I46" s="74">
        <v>10.59915933974918</v>
      </c>
      <c r="J46" s="74">
        <v>52.724568395008127</v>
      </c>
      <c r="K46" s="79">
        <v>35.702874398418906</v>
      </c>
      <c r="L46" s="78">
        <v>436.746915462164</v>
      </c>
      <c r="M46" s="74">
        <v>79.18447887926564</v>
      </c>
      <c r="N46" s="74">
        <v>80.582910837091475</v>
      </c>
      <c r="O46" s="74">
        <v>169.26911180603994</v>
      </c>
      <c r="P46" s="79">
        <v>107.71041393976694</v>
      </c>
      <c r="Q46" s="76">
        <f t="shared" si="0"/>
        <v>8.6838118065907164</v>
      </c>
    </row>
    <row r="47" spans="2:17">
      <c r="B47" s="77">
        <v>2051</v>
      </c>
      <c r="C47" s="78">
        <v>0</v>
      </c>
      <c r="D47" s="74">
        <v>0</v>
      </c>
      <c r="E47" s="74">
        <v>0</v>
      </c>
      <c r="F47" s="74">
        <v>0</v>
      </c>
      <c r="G47" s="74">
        <v>24.849056778775477</v>
      </c>
      <c r="H47" s="74">
        <v>0.97821007742964117</v>
      </c>
      <c r="I47" s="74">
        <v>25.827266856205117</v>
      </c>
      <c r="J47" s="74">
        <v>52.724568395008127</v>
      </c>
      <c r="K47" s="79">
        <v>38.604942240171859</v>
      </c>
      <c r="L47" s="78">
        <v>436.746915462164</v>
      </c>
      <c r="M47" s="74">
        <v>79.18447887926564</v>
      </c>
      <c r="N47" s="74">
        <v>80.582910837091475</v>
      </c>
      <c r="O47" s="74">
        <v>169.26911180603994</v>
      </c>
      <c r="P47" s="79">
        <v>107.71041393976694</v>
      </c>
      <c r="Q47" s="76">
        <f t="shared" si="0"/>
        <v>-9.446363551618159</v>
      </c>
    </row>
    <row r="48" spans="2:17">
      <c r="B48" s="77">
        <v>2052</v>
      </c>
      <c r="C48" s="78">
        <v>0</v>
      </c>
      <c r="D48" s="74">
        <v>0</v>
      </c>
      <c r="E48" s="74">
        <v>71.937883479722018</v>
      </c>
      <c r="F48" s="74">
        <v>0</v>
      </c>
      <c r="G48" s="74">
        <v>28.868285118867352</v>
      </c>
      <c r="H48" s="74">
        <v>1.4673151161444615</v>
      </c>
      <c r="I48" s="74">
        <v>102.27348371473383</v>
      </c>
      <c r="J48" s="74">
        <v>52.724568395008127</v>
      </c>
      <c r="K48" s="79">
        <v>35.714920297461553</v>
      </c>
      <c r="L48" s="78">
        <v>436.746915462164</v>
      </c>
      <c r="M48" s="74">
        <v>79.18447887926564</v>
      </c>
      <c r="N48" s="74">
        <v>80.582910837091475</v>
      </c>
      <c r="O48" s="74">
        <v>169.26911180603994</v>
      </c>
      <c r="P48" s="79">
        <v>107.71041393976694</v>
      </c>
      <c r="Q48" s="76">
        <f t="shared" si="0"/>
        <v>-83.002558467436586</v>
      </c>
    </row>
    <row r="49" spans="2:17">
      <c r="B49" s="77">
        <v>2053</v>
      </c>
      <c r="C49" s="78">
        <v>0</v>
      </c>
      <c r="D49" s="74">
        <v>0</v>
      </c>
      <c r="E49" s="74">
        <v>98.250547783266484</v>
      </c>
      <c r="F49" s="74">
        <v>0</v>
      </c>
      <c r="G49" s="74">
        <v>20.543189074577317</v>
      </c>
      <c r="H49" s="74">
        <v>4.4019453484333848</v>
      </c>
      <c r="I49" s="74">
        <v>123.19568220627718</v>
      </c>
      <c r="J49" s="74">
        <v>52.724568395008127</v>
      </c>
      <c r="K49" s="79">
        <v>35.720943246982891</v>
      </c>
      <c r="L49" s="78">
        <v>436.746915462164</v>
      </c>
      <c r="M49" s="74">
        <v>79.18447887926564</v>
      </c>
      <c r="N49" s="74">
        <v>80.582910837091475</v>
      </c>
      <c r="O49" s="74">
        <v>169.26911180603994</v>
      </c>
      <c r="P49" s="79">
        <v>107.71041393976694</v>
      </c>
      <c r="Q49" s="76">
        <f t="shared" si="0"/>
        <v>-103.93077990850128</v>
      </c>
    </row>
    <row r="50" spans="2:17">
      <c r="B50" s="77">
        <v>2054</v>
      </c>
      <c r="C50" s="78">
        <v>0</v>
      </c>
      <c r="D50" s="74">
        <v>0</v>
      </c>
      <c r="E50" s="74">
        <v>14.904422720329482</v>
      </c>
      <c r="F50" s="74">
        <v>0</v>
      </c>
      <c r="G50" s="74">
        <v>16.758697569932778</v>
      </c>
      <c r="H50" s="74">
        <v>4.4019453484333848</v>
      </c>
      <c r="I50" s="74">
        <v>36.065065638695643</v>
      </c>
      <c r="J50" s="74">
        <v>52.724568395008127</v>
      </c>
      <c r="K50" s="79">
        <v>35.720943246982891</v>
      </c>
      <c r="L50" s="78">
        <v>436.746915462164</v>
      </c>
      <c r="M50" s="74">
        <v>79.18447887926564</v>
      </c>
      <c r="N50" s="74">
        <v>80.582910837091475</v>
      </c>
      <c r="O50" s="74">
        <v>169.26911180603994</v>
      </c>
      <c r="P50" s="79">
        <v>107.71041393976694</v>
      </c>
      <c r="Q50" s="76">
        <f t="shared" si="0"/>
        <v>-16.800163340919731</v>
      </c>
    </row>
    <row r="51" spans="2:17">
      <c r="B51" s="77">
        <v>2055</v>
      </c>
      <c r="C51" s="78">
        <v>0</v>
      </c>
      <c r="D51" s="74">
        <v>0</v>
      </c>
      <c r="E51" s="74">
        <v>0</v>
      </c>
      <c r="F51" s="74">
        <v>0</v>
      </c>
      <c r="G51" s="74">
        <v>0</v>
      </c>
      <c r="H51" s="74">
        <v>4.5649803613383257</v>
      </c>
      <c r="I51" s="74">
        <v>4.5649803613383257</v>
      </c>
      <c r="J51" s="74">
        <v>52.724568395008127</v>
      </c>
      <c r="K51" s="79">
        <v>35.720943246982891</v>
      </c>
      <c r="L51" s="78">
        <v>436.746915462164</v>
      </c>
      <c r="M51" s="74">
        <v>79.18447887926564</v>
      </c>
      <c r="N51" s="74">
        <v>80.582910837091475</v>
      </c>
      <c r="O51" s="74">
        <v>169.26911180603994</v>
      </c>
      <c r="P51" s="79">
        <v>107.71041393976694</v>
      </c>
      <c r="Q51" s="76">
        <f t="shared" si="0"/>
        <v>14.699921936437587</v>
      </c>
    </row>
    <row r="52" spans="2:17">
      <c r="B52" s="77">
        <v>2056</v>
      </c>
      <c r="C52" s="78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52.724568395008127</v>
      </c>
      <c r="K52" s="79">
        <v>52.95241035576111</v>
      </c>
      <c r="L52" s="78">
        <v>436.746915462164</v>
      </c>
      <c r="M52" s="74">
        <v>79.18447887926564</v>
      </c>
      <c r="N52" s="74">
        <v>80.582910837091475</v>
      </c>
      <c r="O52" s="74">
        <v>169.26911180603994</v>
      </c>
      <c r="P52" s="79">
        <v>107.71041393976694</v>
      </c>
      <c r="Q52" s="76">
        <f t="shared" si="0"/>
        <v>2.0334351889977</v>
      </c>
    </row>
    <row r="53" spans="2:17">
      <c r="B53" s="77">
        <v>2057</v>
      </c>
      <c r="C53" s="78">
        <v>0</v>
      </c>
      <c r="D53" s="74">
        <v>0</v>
      </c>
      <c r="E53" s="74">
        <v>73.754405184969968</v>
      </c>
      <c r="F53" s="74">
        <v>0</v>
      </c>
      <c r="G53" s="74">
        <v>0</v>
      </c>
      <c r="H53" s="74">
        <v>0</v>
      </c>
      <c r="I53" s="74">
        <v>73.754405184969968</v>
      </c>
      <c r="J53" s="74">
        <v>52.724568395008127</v>
      </c>
      <c r="K53" s="79">
        <v>37.458570182321871</v>
      </c>
      <c r="L53" s="78">
        <v>436.746915462164</v>
      </c>
      <c r="M53" s="74">
        <v>79.18447887926564</v>
      </c>
      <c r="N53" s="74">
        <v>80.582910837091475</v>
      </c>
      <c r="O53" s="74">
        <v>169.26911180603994</v>
      </c>
      <c r="P53" s="79">
        <v>107.71041393976694</v>
      </c>
      <c r="Q53" s="76">
        <f t="shared" si="0"/>
        <v>-56.227129822533023</v>
      </c>
    </row>
    <row r="54" spans="2:17">
      <c r="B54" s="77">
        <v>2058</v>
      </c>
      <c r="C54" s="78">
        <v>0</v>
      </c>
      <c r="D54" s="74">
        <v>0</v>
      </c>
      <c r="E54" s="74">
        <v>100.7314972353186</v>
      </c>
      <c r="F54" s="74">
        <v>0</v>
      </c>
      <c r="G54" s="74">
        <v>9.2794960211372324</v>
      </c>
      <c r="H54" s="74">
        <v>0</v>
      </c>
      <c r="I54" s="74">
        <v>110.01099325645583</v>
      </c>
      <c r="J54" s="74">
        <v>52.724568395008127</v>
      </c>
      <c r="K54" s="79">
        <v>52.95241035576111</v>
      </c>
      <c r="L54" s="78">
        <v>436.746915462164</v>
      </c>
      <c r="M54" s="74">
        <v>79.18447887926564</v>
      </c>
      <c r="N54" s="74">
        <v>80.582910837091475</v>
      </c>
      <c r="O54" s="74">
        <v>169.26911180603994</v>
      </c>
      <c r="P54" s="79">
        <v>107.71041393976694</v>
      </c>
      <c r="Q54" s="76">
        <f t="shared" si="0"/>
        <v>-107.97755806745813</v>
      </c>
    </row>
    <row r="55" spans="2:17">
      <c r="B55" s="77">
        <v>2059</v>
      </c>
      <c r="C55" s="78">
        <v>0</v>
      </c>
      <c r="D55" s="74">
        <v>0</v>
      </c>
      <c r="E55" s="74">
        <v>15.280778071169085</v>
      </c>
      <c r="F55" s="74">
        <v>0</v>
      </c>
      <c r="G55" s="74">
        <v>0</v>
      </c>
      <c r="H55" s="74">
        <v>0</v>
      </c>
      <c r="I55" s="74">
        <v>15.280778071169085</v>
      </c>
      <c r="J55" s="74">
        <v>52.724568395008127</v>
      </c>
      <c r="K55" s="79">
        <v>40.354615074553514</v>
      </c>
      <c r="L55" s="78">
        <v>436.746915462164</v>
      </c>
      <c r="M55" s="74">
        <v>79.18447887926564</v>
      </c>
      <c r="N55" s="74">
        <v>80.582910837091475</v>
      </c>
      <c r="O55" s="74">
        <v>169.26911180603994</v>
      </c>
      <c r="P55" s="79">
        <v>107.71041393976694</v>
      </c>
      <c r="Q55" s="76">
        <f t="shared" si="0"/>
        <v>-0.64954760096379616</v>
      </c>
    </row>
    <row r="56" spans="2:17">
      <c r="B56" s="77">
        <v>2060</v>
      </c>
      <c r="C56" s="78">
        <v>0</v>
      </c>
      <c r="D56" s="74">
        <v>0</v>
      </c>
      <c r="E56" s="74">
        <v>0</v>
      </c>
      <c r="F56" s="74">
        <v>0</v>
      </c>
      <c r="G56" s="74">
        <v>0.87218793781259785</v>
      </c>
      <c r="H56" s="74">
        <v>0</v>
      </c>
      <c r="I56" s="74">
        <v>0.87218793781259785</v>
      </c>
      <c r="J56" s="74">
        <v>52.724568395008127</v>
      </c>
      <c r="K56" s="79">
        <v>52.95241035576111</v>
      </c>
      <c r="L56" s="78">
        <v>436.746915462164</v>
      </c>
      <c r="M56" s="74">
        <v>79.18447887926564</v>
      </c>
      <c r="N56" s="74">
        <v>80.582910837091475</v>
      </c>
      <c r="O56" s="74">
        <v>169.26911180603994</v>
      </c>
      <c r="P56" s="79">
        <v>107.71041393976694</v>
      </c>
      <c r="Q56" s="76">
        <f t="shared" si="0"/>
        <v>1.1612472511851022</v>
      </c>
    </row>
    <row r="57" spans="2:17">
      <c r="B57" s="77">
        <v>2061</v>
      </c>
      <c r="C57" s="78">
        <v>0</v>
      </c>
      <c r="D57" s="74">
        <v>0</v>
      </c>
      <c r="E57" s="74">
        <v>0</v>
      </c>
      <c r="F57" s="74">
        <v>0</v>
      </c>
      <c r="G57" s="74">
        <v>0.87218793781259785</v>
      </c>
      <c r="H57" s="74">
        <v>0</v>
      </c>
      <c r="I57" s="74">
        <v>0.87218793781259785</v>
      </c>
      <c r="J57" s="74">
        <v>52.724568395008127</v>
      </c>
      <c r="K57" s="79">
        <v>38.61698813921452</v>
      </c>
      <c r="L57" s="78">
        <v>436.746915462164</v>
      </c>
      <c r="M57" s="74">
        <v>79.18447887926564</v>
      </c>
      <c r="N57" s="74">
        <v>80.582910837091475</v>
      </c>
      <c r="O57" s="74">
        <v>169.26911180603994</v>
      </c>
      <c r="P57" s="79">
        <v>107.71041393976694</v>
      </c>
      <c r="Q57" s="76">
        <f t="shared" si="0"/>
        <v>15.496669467731685</v>
      </c>
    </row>
    <row r="58" spans="2:17">
      <c r="B58" s="77">
        <v>2062</v>
      </c>
      <c r="C58" s="78">
        <v>0</v>
      </c>
      <c r="D58" s="74">
        <v>0</v>
      </c>
      <c r="E58" s="74">
        <v>0</v>
      </c>
      <c r="F58" s="74">
        <v>0</v>
      </c>
      <c r="G58" s="74">
        <v>10.466255253751173</v>
      </c>
      <c r="H58" s="74">
        <v>0</v>
      </c>
      <c r="I58" s="74">
        <v>10.466255253751173</v>
      </c>
      <c r="J58" s="74">
        <v>52.724568395008127</v>
      </c>
      <c r="K58" s="79">
        <v>51.214783420422144</v>
      </c>
      <c r="L58" s="78">
        <v>436.746915462164</v>
      </c>
      <c r="M58" s="74">
        <v>79.18447887926564</v>
      </c>
      <c r="N58" s="74">
        <v>80.582910837091475</v>
      </c>
      <c r="O58" s="74">
        <v>169.26911180603994</v>
      </c>
      <c r="P58" s="79">
        <v>107.71041393976694</v>
      </c>
      <c r="Q58" s="76">
        <f t="shared" si="0"/>
        <v>-6.6951931294145073</v>
      </c>
    </row>
    <row r="59" spans="2:17">
      <c r="B59" s="77">
        <v>2063</v>
      </c>
      <c r="C59" s="78">
        <v>0</v>
      </c>
      <c r="D59" s="74">
        <v>0</v>
      </c>
      <c r="E59" s="74">
        <v>0</v>
      </c>
      <c r="F59" s="74">
        <v>0</v>
      </c>
      <c r="G59" s="74">
        <v>14.51262364801282</v>
      </c>
      <c r="H59" s="74">
        <v>2.8037868461359143</v>
      </c>
      <c r="I59" s="74">
        <v>17.316410494148734</v>
      </c>
      <c r="J59" s="74">
        <v>52.724568395008127</v>
      </c>
      <c r="K59" s="79">
        <v>35.720943246982891</v>
      </c>
      <c r="L59" s="78">
        <v>436.746915462164</v>
      </c>
      <c r="M59" s="74">
        <v>79.18447887926564</v>
      </c>
      <c r="N59" s="74">
        <v>80.582910837091475</v>
      </c>
      <c r="O59" s="74">
        <v>169.26911180603994</v>
      </c>
      <c r="P59" s="79">
        <v>107.71041393976694</v>
      </c>
      <c r="Q59" s="76">
        <f t="shared" si="0"/>
        <v>1.9484918036271779</v>
      </c>
    </row>
    <row r="60" spans="2:17">
      <c r="B60" s="77">
        <v>2064</v>
      </c>
      <c r="C60" s="78">
        <v>0</v>
      </c>
      <c r="D60" s="74">
        <v>0</v>
      </c>
      <c r="E60" s="74">
        <v>0</v>
      </c>
      <c r="F60" s="74">
        <v>0</v>
      </c>
      <c r="G60" s="74">
        <v>19.137122897040662</v>
      </c>
      <c r="H60" s="74">
        <v>3.809567494219225</v>
      </c>
      <c r="I60" s="74">
        <v>22.946690391259885</v>
      </c>
      <c r="J60" s="74">
        <v>52.724568395008127</v>
      </c>
      <c r="K60" s="79">
        <v>51.214783420422144</v>
      </c>
      <c r="L60" s="78">
        <v>436.746915462164</v>
      </c>
      <c r="M60" s="74">
        <v>79.18447887926564</v>
      </c>
      <c r="N60" s="74">
        <v>80.582910837091475</v>
      </c>
      <c r="O60" s="74">
        <v>169.26911180603994</v>
      </c>
      <c r="P60" s="79">
        <v>107.71041393976694</v>
      </c>
      <c r="Q60" s="76">
        <f t="shared" si="0"/>
        <v>-19.175628266923219</v>
      </c>
    </row>
    <row r="61" spans="2:17">
      <c r="B61" s="77">
        <v>2065</v>
      </c>
      <c r="C61" s="78">
        <v>0</v>
      </c>
      <c r="D61" s="74">
        <v>0</v>
      </c>
      <c r="E61" s="74">
        <v>0</v>
      </c>
      <c r="F61" s="74">
        <v>0</v>
      </c>
      <c r="G61" s="74">
        <v>23.472322673718288</v>
      </c>
      <c r="H61" s="74">
        <v>2.3957839380445067</v>
      </c>
      <c r="I61" s="74">
        <v>25.868106611762794</v>
      </c>
      <c r="J61" s="74">
        <v>52.724568395008127</v>
      </c>
      <c r="K61" s="79">
        <v>35.720943246982891</v>
      </c>
      <c r="L61" s="78">
        <v>436.746915462164</v>
      </c>
      <c r="M61" s="74">
        <v>79.18447887926564</v>
      </c>
      <c r="N61" s="74">
        <v>80.582910837091475</v>
      </c>
      <c r="O61" s="74">
        <v>169.26911180603994</v>
      </c>
      <c r="P61" s="79">
        <v>107.71041393976694</v>
      </c>
      <c r="Q61" s="76">
        <f t="shared" si="0"/>
        <v>-6.6032043139868826</v>
      </c>
    </row>
    <row r="62" spans="2:17">
      <c r="B62" s="77">
        <v>2066</v>
      </c>
      <c r="C62" s="78">
        <v>0</v>
      </c>
      <c r="D62" s="74">
        <v>0</v>
      </c>
      <c r="E62" s="74">
        <v>0</v>
      </c>
      <c r="F62" s="74">
        <v>0</v>
      </c>
      <c r="G62" s="74">
        <v>21.972254152560602</v>
      </c>
      <c r="H62" s="74">
        <v>2.9816715449296485</v>
      </c>
      <c r="I62" s="74">
        <v>24.953925697490249</v>
      </c>
      <c r="J62" s="74">
        <v>52.724568395008127</v>
      </c>
      <c r="K62" s="79">
        <v>51.214783420422144</v>
      </c>
      <c r="L62" s="78">
        <v>436.746915462164</v>
      </c>
      <c r="M62" s="74">
        <v>79.18447887926564</v>
      </c>
      <c r="N62" s="74">
        <v>80.582910837091475</v>
      </c>
      <c r="O62" s="74">
        <v>169.26911180603994</v>
      </c>
      <c r="P62" s="79">
        <v>107.71041393976694</v>
      </c>
      <c r="Q62" s="76">
        <f t="shared" si="0"/>
        <v>-21.182863573153583</v>
      </c>
    </row>
    <row r="63" spans="2:17">
      <c r="B63" s="77">
        <v>2067</v>
      </c>
      <c r="C63" s="78">
        <v>0</v>
      </c>
      <c r="D63" s="74">
        <v>0</v>
      </c>
      <c r="E63" s="74">
        <v>0</v>
      </c>
      <c r="F63" s="74">
        <v>0</v>
      </c>
      <c r="G63" s="74">
        <v>34.307775013332531</v>
      </c>
      <c r="H63" s="74">
        <v>4.4725073173944727</v>
      </c>
      <c r="I63" s="74">
        <v>38.780282330727005</v>
      </c>
      <c r="J63" s="74">
        <v>52.724568395008127</v>
      </c>
      <c r="K63" s="79">
        <v>35.720943246982891</v>
      </c>
      <c r="L63" s="78">
        <v>436.746915462164</v>
      </c>
      <c r="M63" s="74">
        <v>79.18447887926564</v>
      </c>
      <c r="N63" s="74">
        <v>80.582910837091475</v>
      </c>
      <c r="O63" s="74">
        <v>169.26911180603994</v>
      </c>
      <c r="P63" s="79">
        <v>107.71041393976694</v>
      </c>
      <c r="Q63" s="76">
        <f t="shared" si="0"/>
        <v>-19.515380032951093</v>
      </c>
    </row>
    <row r="64" spans="2:17">
      <c r="B64" s="77">
        <v>2068</v>
      </c>
      <c r="C64" s="78">
        <v>0</v>
      </c>
      <c r="D64" s="74">
        <v>0</v>
      </c>
      <c r="E64" s="74">
        <v>0</v>
      </c>
      <c r="F64" s="74">
        <v>0</v>
      </c>
      <c r="G64" s="74">
        <v>19.280375140754096</v>
      </c>
      <c r="H64" s="74">
        <v>13.417521952183419</v>
      </c>
      <c r="I64" s="74">
        <v>32.697897092937517</v>
      </c>
      <c r="J64" s="74">
        <v>52.724568395008127</v>
      </c>
      <c r="K64" s="79">
        <v>66.708623593861375</v>
      </c>
      <c r="L64" s="78">
        <v>436.746915462164</v>
      </c>
      <c r="M64" s="74">
        <v>79.18447887926564</v>
      </c>
      <c r="N64" s="74">
        <v>80.582910837091475</v>
      </c>
      <c r="O64" s="74">
        <v>169.26911180603994</v>
      </c>
      <c r="P64" s="79">
        <v>107.71041393976694</v>
      </c>
      <c r="Q64" s="76">
        <f t="shared" si="0"/>
        <v>-44.420675142040082</v>
      </c>
    </row>
    <row r="65" spans="2:17">
      <c r="B65" s="77">
        <v>2069</v>
      </c>
      <c r="C65" s="78">
        <v>0</v>
      </c>
      <c r="D65" s="74">
        <v>0</v>
      </c>
      <c r="E65" s="74">
        <v>0</v>
      </c>
      <c r="F65" s="74">
        <v>0</v>
      </c>
      <c r="G65" s="74">
        <v>30.422115533055102</v>
      </c>
      <c r="H65" s="74">
        <v>13.417521952183419</v>
      </c>
      <c r="I65" s="74">
        <v>43.839637485238519</v>
      </c>
      <c r="J65" s="74">
        <v>52.724568395008127</v>
      </c>
      <c r="K65" s="79">
        <v>38.61698813921452</v>
      </c>
      <c r="L65" s="78">
        <v>436.746915462164</v>
      </c>
      <c r="M65" s="74">
        <v>79.18447887926564</v>
      </c>
      <c r="N65" s="74">
        <v>80.582910837091475</v>
      </c>
      <c r="O65" s="74">
        <v>169.26911180603994</v>
      </c>
      <c r="P65" s="79">
        <v>107.71041393976694</v>
      </c>
      <c r="Q65" s="76">
        <f t="shared" si="0"/>
        <v>-27.470780079694237</v>
      </c>
    </row>
    <row r="66" spans="2:17">
      <c r="B66" s="77">
        <v>2070</v>
      </c>
      <c r="C66" s="78">
        <v>0</v>
      </c>
      <c r="D66" s="74">
        <v>0</v>
      </c>
      <c r="E66" s="74">
        <v>0</v>
      </c>
      <c r="F66" s="74">
        <v>0</v>
      </c>
      <c r="G66" s="74">
        <v>8.9240900774001913E-3</v>
      </c>
      <c r="H66" s="74">
        <v>13.914467209671693</v>
      </c>
      <c r="I66" s="74">
        <v>13.923391299749094</v>
      </c>
      <c r="J66" s="74">
        <v>52.724568395008127</v>
      </c>
      <c r="K66" s="79">
        <v>52.95241035576111</v>
      </c>
      <c r="L66" s="78">
        <v>436.746915462164</v>
      </c>
      <c r="M66" s="74">
        <v>79.18447887926564</v>
      </c>
      <c r="N66" s="74">
        <v>80.582910837091475</v>
      </c>
      <c r="O66" s="74">
        <v>169.26911180603994</v>
      </c>
      <c r="P66" s="79">
        <v>107.71041393976694</v>
      </c>
      <c r="Q66" s="76">
        <f t="shared" si="0"/>
        <v>-11.889956110751394</v>
      </c>
    </row>
    <row r="67" spans="2:17">
      <c r="B67" s="77">
        <v>2071</v>
      </c>
      <c r="C67" s="78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52.724568395008127</v>
      </c>
      <c r="K67" s="79">
        <v>40.354615074553514</v>
      </c>
      <c r="L67" s="78">
        <v>436.746915462164</v>
      </c>
      <c r="M67" s="74">
        <v>79.18447887926564</v>
      </c>
      <c r="N67" s="74">
        <v>80.582910837091475</v>
      </c>
      <c r="O67" s="74">
        <v>169.26911180603994</v>
      </c>
      <c r="P67" s="79">
        <v>107.71041393976694</v>
      </c>
      <c r="Q67" s="76">
        <f t="shared" si="0"/>
        <v>14.631230470205288</v>
      </c>
    </row>
    <row r="68" spans="2:17">
      <c r="B68" s="77">
        <v>2072</v>
      </c>
      <c r="C68" s="78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52.724568395008127</v>
      </c>
      <c r="K68" s="79">
        <v>52.95241035576111</v>
      </c>
      <c r="L68" s="78">
        <v>436.746915462164</v>
      </c>
      <c r="M68" s="74">
        <v>79.18447887926564</v>
      </c>
      <c r="N68" s="74">
        <v>80.582910837091475</v>
      </c>
      <c r="O68" s="74">
        <v>169.26911180603994</v>
      </c>
      <c r="P68" s="79">
        <v>107.71041393976694</v>
      </c>
      <c r="Q68" s="76">
        <f t="shared" si="0"/>
        <v>2.0334351889977</v>
      </c>
    </row>
    <row r="69" spans="2:17">
      <c r="B69" s="77">
        <v>2073</v>
      </c>
      <c r="C69" s="78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52.724568395008127</v>
      </c>
      <c r="K69" s="79">
        <v>36.589756714652374</v>
      </c>
      <c r="L69" s="78">
        <v>436.746915462164</v>
      </c>
      <c r="M69" s="74">
        <v>79.18447887926564</v>
      </c>
      <c r="N69" s="74">
        <v>80.582910837091475</v>
      </c>
      <c r="O69" s="74">
        <v>169.26911180603994</v>
      </c>
      <c r="P69" s="79">
        <v>107.71041393976694</v>
      </c>
      <c r="Q69" s="76">
        <f t="shared" si="0"/>
        <v>18.396088830106443</v>
      </c>
    </row>
    <row r="70" spans="2:17">
      <c r="B70" s="77">
        <v>2074</v>
      </c>
      <c r="C70" s="78">
        <v>0</v>
      </c>
      <c r="D70" s="74">
        <v>0</v>
      </c>
      <c r="E70" s="74">
        <v>80.280674878040372</v>
      </c>
      <c r="F70" s="74">
        <v>0</v>
      </c>
      <c r="G70" s="74">
        <v>0</v>
      </c>
      <c r="H70" s="74">
        <v>0</v>
      </c>
      <c r="I70" s="74">
        <v>80.280674878040372</v>
      </c>
      <c r="J70" s="74">
        <v>52.724568395008127</v>
      </c>
      <c r="K70" s="79">
        <v>51.214783420422116</v>
      </c>
      <c r="L70" s="78">
        <v>436.746915462164</v>
      </c>
      <c r="M70" s="74">
        <v>79.18447887926564</v>
      </c>
      <c r="N70" s="74">
        <v>80.582910837091475</v>
      </c>
      <c r="O70" s="74">
        <v>169.26911180603994</v>
      </c>
      <c r="P70" s="79">
        <v>107.71041393976694</v>
      </c>
      <c r="Q70" s="76">
        <f t="shared" si="0"/>
        <v>-76.509612753703678</v>
      </c>
    </row>
    <row r="71" spans="2:17">
      <c r="B71" s="77">
        <v>2075</v>
      </c>
      <c r="C71" s="78">
        <v>0</v>
      </c>
      <c r="D71" s="74">
        <v>0</v>
      </c>
      <c r="E71" s="74">
        <v>109.64487557381591</v>
      </c>
      <c r="F71" s="74">
        <v>0</v>
      </c>
      <c r="G71" s="74">
        <v>2.6585066091733678</v>
      </c>
      <c r="H71" s="74">
        <v>0</v>
      </c>
      <c r="I71" s="74">
        <v>112.30338218298928</v>
      </c>
      <c r="J71" s="74">
        <v>52.724568395008127</v>
      </c>
      <c r="K71" s="79">
        <v>35.720943246982891</v>
      </c>
      <c r="L71" s="78">
        <v>436.746915462164</v>
      </c>
      <c r="M71" s="74">
        <v>79.18447887926564</v>
      </c>
      <c r="N71" s="74">
        <v>80.582910837091475</v>
      </c>
      <c r="O71" s="74">
        <v>169.26911180603994</v>
      </c>
      <c r="P71" s="79">
        <v>107.71041393976694</v>
      </c>
      <c r="Q71" s="76">
        <f t="shared" si="0"/>
        <v>-93.038479885213377</v>
      </c>
    </row>
    <row r="72" spans="2:17">
      <c r="B72" s="77">
        <v>2076</v>
      </c>
      <c r="C72" s="78">
        <v>0</v>
      </c>
      <c r="D72" s="74">
        <v>0</v>
      </c>
      <c r="E72" s="74">
        <v>16.632920747424144</v>
      </c>
      <c r="F72" s="74">
        <v>0</v>
      </c>
      <c r="G72" s="74">
        <v>2.6585066091733678</v>
      </c>
      <c r="H72" s="74">
        <v>0</v>
      </c>
      <c r="I72" s="74">
        <v>19.291427356597513</v>
      </c>
      <c r="J72" s="74">
        <v>52.724568395008127</v>
      </c>
      <c r="K72" s="79">
        <v>51.214783420422116</v>
      </c>
      <c r="L72" s="78">
        <v>436.746915462164</v>
      </c>
      <c r="M72" s="74">
        <v>79.18447887926564</v>
      </c>
      <c r="N72" s="74">
        <v>80.582910837091475</v>
      </c>
      <c r="O72" s="74">
        <v>169.26911180603994</v>
      </c>
      <c r="P72" s="79">
        <v>107.71041393976694</v>
      </c>
      <c r="Q72" s="76">
        <f t="shared" si="0"/>
        <v>-15.520365232260819</v>
      </c>
    </row>
    <row r="73" spans="2:17">
      <c r="B73" s="77">
        <v>2077</v>
      </c>
      <c r="C73" s="78">
        <v>0</v>
      </c>
      <c r="D73" s="74">
        <v>0</v>
      </c>
      <c r="E73" s="74">
        <v>0</v>
      </c>
      <c r="F73" s="74">
        <v>0</v>
      </c>
      <c r="G73" s="74">
        <v>32.43778951681545</v>
      </c>
      <c r="H73" s="74">
        <v>0</v>
      </c>
      <c r="I73" s="74">
        <v>32.43778951681545</v>
      </c>
      <c r="J73" s="74">
        <v>52.724568395008127</v>
      </c>
      <c r="K73" s="79">
        <v>35.720943246982891</v>
      </c>
      <c r="L73" s="78">
        <v>436.746915462164</v>
      </c>
      <c r="M73" s="74">
        <v>79.18447887926564</v>
      </c>
      <c r="N73" s="74">
        <v>80.582910837091475</v>
      </c>
      <c r="O73" s="74">
        <v>169.26911180603994</v>
      </c>
      <c r="P73" s="79">
        <v>107.71041393976694</v>
      </c>
      <c r="Q73" s="76">
        <f t="shared" ref="Q73:Q87" si="1">P73-K73-J73-I73</f>
        <v>-13.172887219039538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17.022461106949851</v>
      </c>
      <c r="H74" s="74">
        <v>0</v>
      </c>
      <c r="I74" s="74">
        <v>17.022461106949851</v>
      </c>
      <c r="J74" s="74">
        <v>52.724568395008127</v>
      </c>
      <c r="K74" s="79">
        <v>51.214783420422116</v>
      </c>
      <c r="L74" s="78">
        <v>436.746915462164</v>
      </c>
      <c r="M74" s="74">
        <v>79.18447887926564</v>
      </c>
      <c r="N74" s="74">
        <v>80.582910837091475</v>
      </c>
      <c r="O74" s="74">
        <v>169.26911180603994</v>
      </c>
      <c r="P74" s="79">
        <v>107.71041393976694</v>
      </c>
      <c r="Q74" s="76">
        <f t="shared" si="1"/>
        <v>-13.251398982613157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0</v>
      </c>
      <c r="G75" s="74">
        <v>28.727908995552966</v>
      </c>
      <c r="H75" s="74">
        <v>0</v>
      </c>
      <c r="I75" s="74">
        <v>28.727908995552966</v>
      </c>
      <c r="J75" s="74">
        <v>52.724568395008127</v>
      </c>
      <c r="K75" s="79">
        <v>38.61698813921452</v>
      </c>
      <c r="L75" s="78">
        <v>436.746915462164</v>
      </c>
      <c r="M75" s="74">
        <v>79.18447887926564</v>
      </c>
      <c r="N75" s="74">
        <v>80.582910837091475</v>
      </c>
      <c r="O75" s="74">
        <v>169.26911180603994</v>
      </c>
      <c r="P75" s="79">
        <v>107.71041393976694</v>
      </c>
      <c r="Q75" s="76">
        <f t="shared" si="1"/>
        <v>-12.359051590008683</v>
      </c>
    </row>
    <row r="76" spans="2:17">
      <c r="B76" s="77">
        <v>2080</v>
      </c>
      <c r="C76" s="78">
        <v>0</v>
      </c>
      <c r="D76" s="74">
        <v>0</v>
      </c>
      <c r="E76" s="74">
        <v>0</v>
      </c>
      <c r="F76" s="74">
        <v>0</v>
      </c>
      <c r="G76" s="74">
        <v>104.82308262870171</v>
      </c>
      <c r="H76" s="74">
        <v>0</v>
      </c>
      <c r="I76" s="74">
        <v>104.82308262870171</v>
      </c>
      <c r="J76" s="74">
        <v>52.724568395008127</v>
      </c>
      <c r="K76" s="79">
        <v>51.214783420422116</v>
      </c>
      <c r="L76" s="78">
        <v>436.746915462164</v>
      </c>
      <c r="M76" s="74">
        <v>79.18447887926564</v>
      </c>
      <c r="N76" s="74">
        <v>80.582910837091475</v>
      </c>
      <c r="O76" s="74">
        <v>169.26911180603994</v>
      </c>
      <c r="P76" s="79">
        <v>107.71041393976694</v>
      </c>
      <c r="Q76" s="76">
        <f t="shared" si="1"/>
        <v>-101.05202050436502</v>
      </c>
    </row>
    <row r="77" spans="2:17">
      <c r="B77" s="77">
        <v>2081</v>
      </c>
      <c r="C77" s="78">
        <v>0</v>
      </c>
      <c r="D77" s="74">
        <v>0</v>
      </c>
      <c r="E77" s="74">
        <v>0</v>
      </c>
      <c r="F77" s="74">
        <v>0</v>
      </c>
      <c r="G77" s="74">
        <v>65.947001523980106</v>
      </c>
      <c r="H77" s="74">
        <v>0</v>
      </c>
      <c r="I77" s="74">
        <v>65.947001523980106</v>
      </c>
      <c r="J77" s="74">
        <v>52.724568395008127</v>
      </c>
      <c r="K77" s="79">
        <v>38.61698813921452</v>
      </c>
      <c r="L77" s="78">
        <v>436.746915462164</v>
      </c>
      <c r="M77" s="74">
        <v>79.18447887926564</v>
      </c>
      <c r="N77" s="74">
        <v>80.582910837091475</v>
      </c>
      <c r="O77" s="74">
        <v>169.26911180603994</v>
      </c>
      <c r="P77" s="79">
        <v>107.71041393976694</v>
      </c>
      <c r="Q77" s="76">
        <f t="shared" si="1"/>
        <v>-49.578144118435823</v>
      </c>
    </row>
    <row r="78" spans="2:17">
      <c r="B78" s="77">
        <v>2082</v>
      </c>
      <c r="C78" s="78">
        <v>0</v>
      </c>
      <c r="D78" s="74">
        <v>0</v>
      </c>
      <c r="E78" s="74">
        <v>71.937883479722018</v>
      </c>
      <c r="F78" s="74">
        <v>0</v>
      </c>
      <c r="G78" s="74">
        <v>77.096691666027667</v>
      </c>
      <c r="H78" s="74">
        <v>0</v>
      </c>
      <c r="I78" s="74">
        <v>149.03457514574967</v>
      </c>
      <c r="J78" s="74">
        <v>52.724568395008127</v>
      </c>
      <c r="K78" s="79">
        <v>52.95241035576111</v>
      </c>
      <c r="L78" s="78">
        <v>436.746915462164</v>
      </c>
      <c r="M78" s="74">
        <v>79.18447887926564</v>
      </c>
      <c r="N78" s="74">
        <v>80.582910837091475</v>
      </c>
      <c r="O78" s="74">
        <v>169.26911180603994</v>
      </c>
      <c r="P78" s="79">
        <v>107.71041393976694</v>
      </c>
      <c r="Q78" s="76">
        <f t="shared" si="1"/>
        <v>-147.00113995675196</v>
      </c>
    </row>
    <row r="79" spans="2:17">
      <c r="B79" s="77">
        <v>2083</v>
      </c>
      <c r="C79" s="78">
        <v>0</v>
      </c>
      <c r="D79" s="74">
        <v>0</v>
      </c>
      <c r="E79" s="74">
        <v>98.250547783266484</v>
      </c>
      <c r="F79" s="74">
        <v>0</v>
      </c>
      <c r="G79" s="74">
        <v>0</v>
      </c>
      <c r="H79" s="74">
        <v>0</v>
      </c>
      <c r="I79" s="74">
        <v>98.250547783266484</v>
      </c>
      <c r="J79" s="74">
        <v>52.724568395008127</v>
      </c>
      <c r="K79" s="79">
        <v>37.458570182321871</v>
      </c>
      <c r="L79" s="78">
        <v>436.746915462164</v>
      </c>
      <c r="M79" s="74">
        <v>79.18447887926564</v>
      </c>
      <c r="N79" s="74">
        <v>80.582910837091475</v>
      </c>
      <c r="O79" s="74">
        <v>169.26911180603994</v>
      </c>
      <c r="P79" s="79">
        <v>107.71041393976694</v>
      </c>
      <c r="Q79" s="76">
        <f t="shared" si="1"/>
        <v>-80.723272420829545</v>
      </c>
    </row>
    <row r="80" spans="2:17">
      <c r="B80" s="77">
        <v>2084</v>
      </c>
      <c r="C80" s="78">
        <v>0</v>
      </c>
      <c r="D80" s="74">
        <v>0</v>
      </c>
      <c r="E80" s="74">
        <v>14.904422720329482</v>
      </c>
      <c r="F80" s="74">
        <v>0</v>
      </c>
      <c r="G80" s="74">
        <v>10.591877365321189</v>
      </c>
      <c r="H80" s="74">
        <v>0.16303501290494019</v>
      </c>
      <c r="I80" s="74">
        <v>25.659335098555612</v>
      </c>
      <c r="J80" s="74">
        <v>52.724568395008127</v>
      </c>
      <c r="K80" s="79">
        <v>52.95241035576111</v>
      </c>
      <c r="L80" s="78">
        <v>436.746915462164</v>
      </c>
      <c r="M80" s="74">
        <v>79.18447887926564</v>
      </c>
      <c r="N80" s="74">
        <v>80.582910837091475</v>
      </c>
      <c r="O80" s="74">
        <v>169.26911180603994</v>
      </c>
      <c r="P80" s="79">
        <v>107.71041393976694</v>
      </c>
      <c r="Q80" s="76">
        <f t="shared" si="1"/>
        <v>-23.625899909557912</v>
      </c>
    </row>
    <row r="81" spans="1:17">
      <c r="B81" s="77">
        <v>2085</v>
      </c>
      <c r="C81" s="78">
        <v>0</v>
      </c>
      <c r="D81" s="74">
        <v>0</v>
      </c>
      <c r="E81" s="74">
        <v>0</v>
      </c>
      <c r="F81" s="74">
        <v>0</v>
      </c>
      <c r="G81" s="74">
        <v>10.2730893139393</v>
      </c>
      <c r="H81" s="74">
        <v>0.32607002580988037</v>
      </c>
      <c r="I81" s="74">
        <v>10.59915933974918</v>
      </c>
      <c r="J81" s="74">
        <v>52.724568395008127</v>
      </c>
      <c r="K81" s="79">
        <v>37.458570182321871</v>
      </c>
      <c r="L81" s="78">
        <v>436.746915462164</v>
      </c>
      <c r="M81" s="74">
        <v>79.18447887926564</v>
      </c>
      <c r="N81" s="74">
        <v>80.582910837091475</v>
      </c>
      <c r="O81" s="74">
        <v>169.26911180603994</v>
      </c>
      <c r="P81" s="79">
        <v>107.71041393976694</v>
      </c>
      <c r="Q81" s="76">
        <f t="shared" si="1"/>
        <v>6.9281160226877656</v>
      </c>
    </row>
    <row r="82" spans="1:17">
      <c r="B82" s="77">
        <v>2086</v>
      </c>
      <c r="C82" s="78">
        <v>0</v>
      </c>
      <c r="D82" s="74">
        <v>0</v>
      </c>
      <c r="E82" s="74">
        <v>0</v>
      </c>
      <c r="F82" s="74">
        <v>0</v>
      </c>
      <c r="G82" s="74">
        <v>24.849056778775477</v>
      </c>
      <c r="H82" s="74">
        <v>0.97821007742964117</v>
      </c>
      <c r="I82" s="74">
        <v>25.827266856205117</v>
      </c>
      <c r="J82" s="74">
        <v>52.724568395008127</v>
      </c>
      <c r="K82" s="79">
        <v>52.95241035576111</v>
      </c>
      <c r="L82" s="78">
        <v>436.746915462164</v>
      </c>
      <c r="M82" s="74">
        <v>79.18447887926564</v>
      </c>
      <c r="N82" s="74">
        <v>80.582910837091475</v>
      </c>
      <c r="O82" s="74">
        <v>169.26911180603994</v>
      </c>
      <c r="P82" s="79">
        <v>107.71041393976694</v>
      </c>
      <c r="Q82" s="76">
        <f t="shared" si="1"/>
        <v>-23.793831667207417</v>
      </c>
    </row>
    <row r="83" spans="1:17">
      <c r="B83" s="77">
        <v>2087</v>
      </c>
      <c r="C83" s="78">
        <v>0</v>
      </c>
      <c r="D83" s="74">
        <v>0</v>
      </c>
      <c r="E83" s="74">
        <v>73.754405184969968</v>
      </c>
      <c r="F83" s="74">
        <v>0</v>
      </c>
      <c r="G83" s="74">
        <v>28.868285118867352</v>
      </c>
      <c r="H83" s="74">
        <v>1.4673151161444615</v>
      </c>
      <c r="I83" s="74">
        <v>104.09000541998178</v>
      </c>
      <c r="J83" s="74">
        <v>52.724568395008127</v>
      </c>
      <c r="K83" s="79">
        <v>35.720943246982891</v>
      </c>
      <c r="L83" s="78">
        <v>436.746915462164</v>
      </c>
      <c r="M83" s="74">
        <v>79.18447887926564</v>
      </c>
      <c r="N83" s="74">
        <v>80.582910837091475</v>
      </c>
      <c r="O83" s="74">
        <v>169.26911180603994</v>
      </c>
      <c r="P83" s="79">
        <v>107.71041393976694</v>
      </c>
      <c r="Q83" s="76">
        <f t="shared" si="1"/>
        <v>-84.82510312220586</v>
      </c>
    </row>
    <row r="84" spans="1:17">
      <c r="B84" s="77">
        <v>2088</v>
      </c>
      <c r="C84" s="78">
        <v>0</v>
      </c>
      <c r="D84" s="74">
        <v>0</v>
      </c>
      <c r="E84" s="74">
        <v>100.7314972353186</v>
      </c>
      <c r="F84" s="74">
        <v>0</v>
      </c>
      <c r="G84" s="74">
        <v>20.543189074577317</v>
      </c>
      <c r="H84" s="74">
        <v>4.4019453484333848</v>
      </c>
      <c r="I84" s="74">
        <v>125.6766316583293</v>
      </c>
      <c r="J84" s="74">
        <v>52.724568395008127</v>
      </c>
      <c r="K84" s="79">
        <v>35.720943246982891</v>
      </c>
      <c r="L84" s="78">
        <v>436.746915462164</v>
      </c>
      <c r="M84" s="74">
        <v>79.18447887926564</v>
      </c>
      <c r="N84" s="74">
        <v>80.582910837091475</v>
      </c>
      <c r="O84" s="74">
        <v>169.26911180603994</v>
      </c>
      <c r="P84" s="79">
        <v>107.71041393976694</v>
      </c>
      <c r="Q84" s="76">
        <f t="shared" si="1"/>
        <v>-106.41172936055338</v>
      </c>
    </row>
    <row r="85" spans="1:17">
      <c r="B85" s="77">
        <v>2089</v>
      </c>
      <c r="C85" s="78">
        <v>0</v>
      </c>
      <c r="D85" s="74">
        <v>0</v>
      </c>
      <c r="E85" s="74">
        <v>15.280778071169085</v>
      </c>
      <c r="F85" s="74">
        <v>0</v>
      </c>
      <c r="G85" s="74">
        <v>16.758697569932778</v>
      </c>
      <c r="H85" s="74">
        <v>4.4019453484333848</v>
      </c>
      <c r="I85" s="74">
        <v>36.441420989535246</v>
      </c>
      <c r="J85" s="74">
        <v>52.724568395008127</v>
      </c>
      <c r="K85" s="79">
        <v>38.61698813921452</v>
      </c>
      <c r="L85" s="78">
        <v>436.746915462164</v>
      </c>
      <c r="M85" s="74">
        <v>79.18447887926564</v>
      </c>
      <c r="N85" s="74">
        <v>80.582910837091475</v>
      </c>
      <c r="O85" s="74">
        <v>169.26911180603994</v>
      </c>
      <c r="P85" s="79">
        <v>107.71041393976694</v>
      </c>
      <c r="Q85" s="76">
        <f t="shared" si="1"/>
        <v>-20.072563583990963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0</v>
      </c>
      <c r="H86" s="82">
        <v>4.5649803613383257</v>
      </c>
      <c r="I86" s="82">
        <v>4.5649803613383257</v>
      </c>
      <c r="J86" s="74">
        <v>52.724568395008127</v>
      </c>
      <c r="K86" s="79">
        <v>38.61698813921452</v>
      </c>
      <c r="L86" s="81">
        <v>436.746915462164</v>
      </c>
      <c r="M86" s="82">
        <v>79.18447887926564</v>
      </c>
      <c r="N86" s="82">
        <v>80.582910837091475</v>
      </c>
      <c r="O86" s="82">
        <v>169.26911180603994</v>
      </c>
      <c r="P86" s="83">
        <v>107.71041393976694</v>
      </c>
      <c r="Q86" s="76">
        <f t="shared" si="1"/>
        <v>11.803877044205958</v>
      </c>
    </row>
    <row r="87" spans="1:17" ht="15.75" thickBot="1">
      <c r="B87" s="84" t="s">
        <v>4</v>
      </c>
      <c r="C87" s="85">
        <v>17.093486138189444</v>
      </c>
      <c r="D87" s="86">
        <v>0</v>
      </c>
      <c r="E87" s="86">
        <v>10.658734460783045</v>
      </c>
      <c r="F87" s="86">
        <v>0</v>
      </c>
      <c r="G87" s="86">
        <v>11.34959743338081</v>
      </c>
      <c r="H87" s="86">
        <v>1.2787986697141753</v>
      </c>
      <c r="I87" s="86">
        <v>40.380616702067478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-40.380616702067478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3127.5456229309711</v>
      </c>
      <c r="D89" s="92">
        <v>2857.0484603889877</v>
      </c>
      <c r="E89" s="92">
        <v>352.99702521054121</v>
      </c>
      <c r="F89" s="92">
        <v>0</v>
      </c>
      <c r="G89" s="92">
        <v>392.78394032183195</v>
      </c>
      <c r="H89" s="92">
        <v>66.041884579553482</v>
      </c>
      <c r="I89" s="92">
        <v>6796.4169334318831</v>
      </c>
      <c r="J89" s="92">
        <v>670.22700072770363</v>
      </c>
      <c r="K89" s="58">
        <v>428.41590893810792</v>
      </c>
      <c r="L89" s="91">
        <v>9759.2852832700555</v>
      </c>
      <c r="M89" s="96">
        <v>1887.6195183465059</v>
      </c>
      <c r="N89" s="92">
        <v>805.73413741875595</v>
      </c>
      <c r="O89" s="92">
        <v>2573.1453312758849</v>
      </c>
      <c r="P89" s="58">
        <v>4492.78629622891</v>
      </c>
    </row>
    <row r="90" spans="1:17" ht="15.75" thickBot="1">
      <c r="N90" t="s">
        <v>112</v>
      </c>
      <c r="P90" s="93">
        <v>-3402.2735468687847</v>
      </c>
      <c r="Q90" s="94">
        <f>(NPV(0.0505,Q9:Q86)+Q8)*(1+0.0505)^2-Q87</f>
        <v>-3402.2735468687902</v>
      </c>
    </row>
    <row r="91" spans="1:17">
      <c r="I91" s="107" t="s">
        <v>127</v>
      </c>
      <c r="J91" s="98">
        <f>(NPV(0.0505,J9:J58)+J8)*(1+0.0505)^2</f>
        <v>596.81323040400082</v>
      </c>
      <c r="K91" s="99"/>
      <c r="L91" s="99"/>
      <c r="M91" s="100">
        <f>(NPV(0.0505,M9:M58)+M8)*(1+0.0505)^2</f>
        <v>1777.3629278687554</v>
      </c>
      <c r="P91" s="100"/>
      <c r="Q91" s="100">
        <f>(NPV(0.0505,Q9:Q58)+Q8)*(1+0.0505)^2</f>
        <v>-3402.7872803896621</v>
      </c>
    </row>
    <row r="92" spans="1:17">
      <c r="I92" s="108" t="s">
        <v>128</v>
      </c>
      <c r="J92" s="17">
        <f>(NPV(0.0505,J9:J43)+J8)*(1+0.0505)^2</f>
        <v>489.49841648949393</v>
      </c>
      <c r="K92" s="11"/>
      <c r="L92" s="11"/>
      <c r="M92" s="102">
        <f>(NPV(0.0505,M9:M43)+M8)*(1+0.0505)^2</f>
        <v>1616.191999883499</v>
      </c>
      <c r="P92" s="102"/>
      <c r="Q92" s="102">
        <f>(NPV(0.0505,Q9:Q43)+Q8)*(1+0.0505)^2</f>
        <v>-3361.0709921254343</v>
      </c>
    </row>
    <row r="93" spans="1:17" ht="15.75" thickBot="1">
      <c r="I93" s="109" t="s">
        <v>129</v>
      </c>
      <c r="J93" s="104">
        <f>(NPV(0.0505,J9:J28)+J8)*(1+0.0505)^2</f>
        <v>269.81720921527079</v>
      </c>
      <c r="K93" s="105"/>
      <c r="L93" s="105"/>
      <c r="M93" s="106">
        <f>(NPV(0.0505,M9:M28)+M8)*(1+0.0505)^2</f>
        <v>1234.1468175240618</v>
      </c>
      <c r="P93" s="102"/>
      <c r="Q93" s="106">
        <f>(NPV(0.0505,Q9:Q28)+Q8)*(1+0.0505)^2</f>
        <v>-4127.0354821528517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15</v>
      </c>
      <c r="G1" s="114" t="s">
        <v>115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0</v>
      </c>
    </row>
    <row r="10" spans="2:17">
      <c r="B10" s="77">
        <v>2014</v>
      </c>
      <c r="C10" s="78">
        <v>31.074476585787878</v>
      </c>
      <c r="D10" s="74">
        <v>221.40621631538605</v>
      </c>
      <c r="E10" s="74">
        <v>0</v>
      </c>
      <c r="F10" s="74">
        <v>0</v>
      </c>
      <c r="G10" s="74">
        <v>21.007120884235871</v>
      </c>
      <c r="H10" s="74">
        <v>5.2822547752284184</v>
      </c>
      <c r="I10" s="74">
        <v>278.77006856063821</v>
      </c>
      <c r="J10" s="74">
        <v>1.393850342803191</v>
      </c>
      <c r="K10" s="79">
        <v>0</v>
      </c>
      <c r="L10" s="78">
        <v>312.2172419108237</v>
      </c>
      <c r="M10" s="74">
        <v>102.98205241899949</v>
      </c>
      <c r="N10" s="74">
        <v>19.823811441753556</v>
      </c>
      <c r="O10" s="74">
        <v>97.945620491681254</v>
      </c>
      <c r="P10" s="79">
        <v>91.465757558389399</v>
      </c>
      <c r="Q10" s="76">
        <f t="shared" si="0"/>
        <v>-188.698161345052</v>
      </c>
    </row>
    <row r="11" spans="2:17">
      <c r="B11" s="77">
        <v>2015</v>
      </c>
      <c r="C11" s="78">
        <v>39.224144278538361</v>
      </c>
      <c r="D11" s="74">
        <v>485.83357818250295</v>
      </c>
      <c r="E11" s="74">
        <v>0</v>
      </c>
      <c r="F11" s="74">
        <v>0</v>
      </c>
      <c r="G11" s="74">
        <v>18.918217044843423</v>
      </c>
      <c r="H11" s="74">
        <v>8.5585386573275457</v>
      </c>
      <c r="I11" s="74">
        <v>552.53447816321227</v>
      </c>
      <c r="J11" s="74">
        <v>4.1565227336192532</v>
      </c>
      <c r="K11" s="79">
        <v>0</v>
      </c>
      <c r="L11" s="78">
        <v>343.07966600977159</v>
      </c>
      <c r="M11" s="74">
        <v>101.10247679251577</v>
      </c>
      <c r="N11" s="74">
        <v>23.520656320362392</v>
      </c>
      <c r="O11" s="74">
        <v>102.05784119934728</v>
      </c>
      <c r="P11" s="79">
        <v>116.39869169754613</v>
      </c>
      <c r="Q11" s="76">
        <f t="shared" si="0"/>
        <v>-440.2923091992854</v>
      </c>
    </row>
    <row r="12" spans="2:17">
      <c r="B12" s="77">
        <v>2016</v>
      </c>
      <c r="C12" s="78">
        <v>10.65899605373049</v>
      </c>
      <c r="D12" s="74">
        <v>643.31613273884557</v>
      </c>
      <c r="E12" s="74">
        <v>0</v>
      </c>
      <c r="F12" s="74">
        <v>0</v>
      </c>
      <c r="G12" s="74">
        <v>25.888800423833732</v>
      </c>
      <c r="H12" s="74">
        <v>17.932448408148577</v>
      </c>
      <c r="I12" s="74">
        <v>697.79637762455832</v>
      </c>
      <c r="J12" s="74">
        <v>7.6455046217420444</v>
      </c>
      <c r="K12" s="79">
        <v>0</v>
      </c>
      <c r="L12" s="78">
        <v>352.80984480543589</v>
      </c>
      <c r="M12" s="74">
        <v>99.254054353211359</v>
      </c>
      <c r="N12" s="74">
        <v>24.590249080184609</v>
      </c>
      <c r="O12" s="74">
        <v>104.39433023779388</v>
      </c>
      <c r="P12" s="79">
        <v>124.57121113424604</v>
      </c>
      <c r="Q12" s="76">
        <f t="shared" si="0"/>
        <v>-580.87067111205431</v>
      </c>
    </row>
    <row r="13" spans="2:17">
      <c r="B13" s="77">
        <v>2017</v>
      </c>
      <c r="C13" s="78">
        <v>10.721757561407005</v>
      </c>
      <c r="D13" s="74">
        <v>779.64870896659124</v>
      </c>
      <c r="E13" s="74">
        <v>0</v>
      </c>
      <c r="F13" s="74">
        <v>0</v>
      </c>
      <c r="G13" s="74">
        <v>37.882609935634548</v>
      </c>
      <c r="H13" s="74">
        <v>24.953703196703742</v>
      </c>
      <c r="I13" s="74">
        <v>853.20677966033657</v>
      </c>
      <c r="J13" s="74">
        <v>11.911538520043727</v>
      </c>
      <c r="K13" s="79">
        <v>0</v>
      </c>
      <c r="L13" s="78">
        <v>368.02298454465478</v>
      </c>
      <c r="M13" s="74">
        <v>97.301787956642656</v>
      </c>
      <c r="N13" s="74">
        <v>26.282905583592587</v>
      </c>
      <c r="O13" s="74">
        <v>107.35388301982623</v>
      </c>
      <c r="P13" s="79">
        <v>137.08440798459327</v>
      </c>
      <c r="Q13" s="76">
        <f t="shared" si="0"/>
        <v>-728.03391019578703</v>
      </c>
    </row>
    <row r="14" spans="2:17">
      <c r="B14" s="77">
        <v>2018</v>
      </c>
      <c r="C14" s="78">
        <v>12.740406694962026</v>
      </c>
      <c r="D14" s="74">
        <v>549.74112750638972</v>
      </c>
      <c r="E14" s="74">
        <v>0</v>
      </c>
      <c r="F14" s="74">
        <v>0</v>
      </c>
      <c r="G14" s="74">
        <v>39.823564215331416</v>
      </c>
      <c r="H14" s="74">
        <v>146.06670305047766</v>
      </c>
      <c r="I14" s="74">
        <v>748.37180146716082</v>
      </c>
      <c r="J14" s="74">
        <v>15.653397527379532</v>
      </c>
      <c r="K14" s="79">
        <v>0</v>
      </c>
      <c r="L14" s="78">
        <v>351.35602940373582</v>
      </c>
      <c r="M14" s="74">
        <v>95.183371228451065</v>
      </c>
      <c r="N14" s="74">
        <v>26.854047348546199</v>
      </c>
      <c r="O14" s="74">
        <v>108.48578215400703</v>
      </c>
      <c r="P14" s="79">
        <v>120.83282867273154</v>
      </c>
      <c r="Q14" s="76">
        <f t="shared" si="0"/>
        <v>-643.19237032180877</v>
      </c>
    </row>
    <row r="15" spans="2:17">
      <c r="B15" s="77">
        <v>2019</v>
      </c>
      <c r="C15" s="78">
        <v>12.815423809947061</v>
      </c>
      <c r="D15" s="74">
        <v>393.18900269682428</v>
      </c>
      <c r="E15" s="74">
        <v>0</v>
      </c>
      <c r="F15" s="74">
        <v>0</v>
      </c>
      <c r="G15" s="74">
        <v>47.180813102987877</v>
      </c>
      <c r="H15" s="74">
        <v>100.61099552882121</v>
      </c>
      <c r="I15" s="74">
        <v>553.79623513858041</v>
      </c>
      <c r="J15" s="74">
        <v>18.422378703072436</v>
      </c>
      <c r="K15" s="79">
        <v>13.007053546297517</v>
      </c>
      <c r="L15" s="78">
        <v>378.39699587535767</v>
      </c>
      <c r="M15" s="74">
        <v>95.121064854092495</v>
      </c>
      <c r="N15" s="74">
        <v>25.535229091289679</v>
      </c>
      <c r="O15" s="74">
        <v>108.24694105229915</v>
      </c>
      <c r="P15" s="79">
        <v>149.49376087767635</v>
      </c>
      <c r="Q15" s="76">
        <f t="shared" si="0"/>
        <v>-435.73190651027403</v>
      </c>
    </row>
    <row r="16" spans="2:17">
      <c r="B16" s="77">
        <v>2020</v>
      </c>
      <c r="C16" s="78">
        <v>12.890882635128285</v>
      </c>
      <c r="D16" s="74">
        <v>160.55461106093196</v>
      </c>
      <c r="E16" s="74">
        <v>0</v>
      </c>
      <c r="F16" s="74">
        <v>0</v>
      </c>
      <c r="G16" s="74">
        <v>8.9240900774001913E-3</v>
      </c>
      <c r="H16" s="74">
        <v>278.17239107465582</v>
      </c>
      <c r="I16" s="74">
        <v>451.62680886079352</v>
      </c>
      <c r="J16" s="74">
        <v>20.680512747376401</v>
      </c>
      <c r="K16" s="79">
        <v>47.980117652825967</v>
      </c>
      <c r="L16" s="78">
        <v>621.96299763875732</v>
      </c>
      <c r="M16" s="74">
        <v>102.26552911387587</v>
      </c>
      <c r="N16" s="74">
        <v>20.239187270810728</v>
      </c>
      <c r="O16" s="74">
        <v>123.15893331545163</v>
      </c>
      <c r="P16" s="79">
        <v>376.29934793861906</v>
      </c>
      <c r="Q16" s="76">
        <f t="shared" si="0"/>
        <v>-143.98809132237682</v>
      </c>
    </row>
    <row r="17" spans="2:17">
      <c r="B17" s="77">
        <v>2021</v>
      </c>
      <c r="C17" s="78">
        <v>16.304447047581707</v>
      </c>
      <c r="D17" s="74">
        <v>55.713576723933087</v>
      </c>
      <c r="E17" s="74">
        <v>0</v>
      </c>
      <c r="F17" s="74">
        <v>0</v>
      </c>
      <c r="G17" s="74">
        <v>0</v>
      </c>
      <c r="H17" s="74">
        <v>0</v>
      </c>
      <c r="I17" s="74">
        <v>72.018023771514791</v>
      </c>
      <c r="J17" s="74">
        <v>21.040602866233975</v>
      </c>
      <c r="K17" s="79">
        <v>46.212148639926639</v>
      </c>
      <c r="L17" s="78">
        <v>702.77436518183015</v>
      </c>
      <c r="M17" s="74">
        <v>102.82628648310305</v>
      </c>
      <c r="N17" s="74">
        <v>22.336835207549452</v>
      </c>
      <c r="O17" s="74">
        <v>132.87872771538946</v>
      </c>
      <c r="P17" s="79">
        <v>444.73251577578822</v>
      </c>
      <c r="Q17" s="76">
        <f t="shared" si="0"/>
        <v>305.46174049811282</v>
      </c>
    </row>
    <row r="18" spans="2:17">
      <c r="B18" s="77">
        <v>2022</v>
      </c>
      <c r="C18" s="78">
        <v>164.89854775286082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164.89854775286082</v>
      </c>
      <c r="J18" s="74">
        <v>21.865095604998277</v>
      </c>
      <c r="K18" s="79">
        <v>44.900284460168422</v>
      </c>
      <c r="L18" s="78">
        <v>701.08170867842216</v>
      </c>
      <c r="M18" s="74">
        <v>101.66323416174296</v>
      </c>
      <c r="N18" s="74">
        <v>22.222606854558727</v>
      </c>
      <c r="O18" s="74">
        <v>135.15291037947748</v>
      </c>
      <c r="P18" s="79">
        <v>442.04295728264299</v>
      </c>
      <c r="Q18" s="76">
        <f t="shared" si="0"/>
        <v>210.37902946461546</v>
      </c>
    </row>
    <row r="19" spans="2:17">
      <c r="B19" s="77">
        <v>2023</v>
      </c>
      <c r="C19" s="78">
        <v>251.53272309665553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251.53272309665553</v>
      </c>
      <c r="J19" s="74">
        <v>23.122759220481559</v>
      </c>
      <c r="K19" s="79">
        <v>42.916946868494563</v>
      </c>
      <c r="L19" s="78">
        <v>666.92743113419613</v>
      </c>
      <c r="M19" s="74">
        <v>98.724450171163454</v>
      </c>
      <c r="N19" s="74">
        <v>23.925647753693134</v>
      </c>
      <c r="O19" s="74">
        <v>140.21011109824855</v>
      </c>
      <c r="P19" s="79">
        <v>404.06722211109098</v>
      </c>
      <c r="Q19" s="76">
        <f t="shared" si="0"/>
        <v>86.494792925459336</v>
      </c>
    </row>
    <row r="20" spans="2:17">
      <c r="B20" s="77">
        <v>2024</v>
      </c>
      <c r="C20" s="78">
        <v>273.26510540450749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273.26510540450749</v>
      </c>
      <c r="J20" s="74">
        <v>24.489084747504094</v>
      </c>
      <c r="K20" s="79">
        <v>41.220449233113868</v>
      </c>
      <c r="L20" s="78">
        <v>647.32169200269755</v>
      </c>
      <c r="M20" s="74">
        <v>96.616417838698325</v>
      </c>
      <c r="N20" s="74">
        <v>26.615206246838326</v>
      </c>
      <c r="O20" s="74">
        <v>146.61728326145544</v>
      </c>
      <c r="P20" s="79">
        <v>377.47278465570548</v>
      </c>
      <c r="Q20" s="76">
        <f t="shared" si="0"/>
        <v>38.498145270580039</v>
      </c>
    </row>
    <row r="21" spans="2:17">
      <c r="B21" s="77">
        <v>2025</v>
      </c>
      <c r="C21" s="78">
        <v>278.50224764324014</v>
      </c>
      <c r="D21" s="74">
        <v>0</v>
      </c>
      <c r="E21" s="74">
        <v>0</v>
      </c>
      <c r="F21" s="74">
        <v>0</v>
      </c>
      <c r="G21" s="74">
        <v>3.5306945469859654</v>
      </c>
      <c r="H21" s="74">
        <v>0</v>
      </c>
      <c r="I21" s="74">
        <v>282.03294219022609</v>
      </c>
      <c r="J21" s="74">
        <v>25.899249458455223</v>
      </c>
      <c r="K21" s="79">
        <v>39.45152947680684</v>
      </c>
      <c r="L21" s="78">
        <v>571.07945857925358</v>
      </c>
      <c r="M21" s="74">
        <v>96.533342672886874</v>
      </c>
      <c r="N21" s="74">
        <v>19.179978906714936</v>
      </c>
      <c r="O21" s="74">
        <v>139.37935944013424</v>
      </c>
      <c r="P21" s="79">
        <v>315.98677755951752</v>
      </c>
      <c r="Q21" s="76">
        <f t="shared" si="0"/>
        <v>-31.396943565970645</v>
      </c>
    </row>
    <row r="22" spans="2:17">
      <c r="B22" s="77">
        <v>2026</v>
      </c>
      <c r="C22" s="78">
        <v>753.37887223693815</v>
      </c>
      <c r="D22" s="74">
        <v>0</v>
      </c>
      <c r="E22" s="74">
        <v>0</v>
      </c>
      <c r="F22" s="74">
        <v>0</v>
      </c>
      <c r="G22" s="74">
        <v>3.5306945469859654</v>
      </c>
      <c r="H22" s="74">
        <v>0</v>
      </c>
      <c r="I22" s="74">
        <v>756.90956678392411</v>
      </c>
      <c r="J22" s="74">
        <v>29.683797292374845</v>
      </c>
      <c r="K22" s="79">
        <v>37.568135088445615</v>
      </c>
      <c r="L22" s="78">
        <v>551.71256054946286</v>
      </c>
      <c r="M22" s="74">
        <v>94.632998254950309</v>
      </c>
      <c r="N22" s="74">
        <v>19.803042650300696</v>
      </c>
      <c r="O22" s="74">
        <v>152.89984267594519</v>
      </c>
      <c r="P22" s="79">
        <v>284.37667696826668</v>
      </c>
      <c r="Q22" s="76">
        <f t="shared" si="0"/>
        <v>-539.78482219647788</v>
      </c>
    </row>
    <row r="23" spans="2:17">
      <c r="B23" s="77">
        <v>2027</v>
      </c>
      <c r="C23" s="78">
        <v>1196.2589435766042</v>
      </c>
      <c r="D23" s="74">
        <v>0</v>
      </c>
      <c r="E23" s="74">
        <v>0</v>
      </c>
      <c r="F23" s="74">
        <v>0</v>
      </c>
      <c r="G23" s="74">
        <v>42.904044770566621</v>
      </c>
      <c r="H23" s="74">
        <v>0</v>
      </c>
      <c r="I23" s="74">
        <v>1239.1629883471708</v>
      </c>
      <c r="J23" s="74">
        <v>35.879612234110695</v>
      </c>
      <c r="K23" s="79">
        <v>36.167174975923452</v>
      </c>
      <c r="L23" s="78">
        <v>505.81353143864533</v>
      </c>
      <c r="M23" s="74">
        <v>92.701500649834458</v>
      </c>
      <c r="N23" s="74">
        <v>18.639990328940613</v>
      </c>
      <c r="O23" s="74">
        <v>151.36295210843366</v>
      </c>
      <c r="P23" s="79">
        <v>243.10908835143664</v>
      </c>
      <c r="Q23" s="76">
        <f t="shared" si="0"/>
        <v>-1068.1006872057683</v>
      </c>
    </row>
    <row r="24" spans="2:17">
      <c r="B24" s="77">
        <v>2028</v>
      </c>
      <c r="C24" s="78">
        <v>1074.0532875656554</v>
      </c>
      <c r="D24" s="74">
        <v>0</v>
      </c>
      <c r="E24" s="74">
        <v>0</v>
      </c>
      <c r="F24" s="74">
        <v>0</v>
      </c>
      <c r="G24" s="74">
        <v>22.255588733825437</v>
      </c>
      <c r="H24" s="74">
        <v>0</v>
      </c>
      <c r="I24" s="74">
        <v>1096.3088762994807</v>
      </c>
      <c r="J24" s="74">
        <v>41.361156615608095</v>
      </c>
      <c r="K24" s="79">
        <v>34.82562276139754</v>
      </c>
      <c r="L24" s="78">
        <v>484.09975997468166</v>
      </c>
      <c r="M24" s="74">
        <v>91.133456895143652</v>
      </c>
      <c r="N24" s="74">
        <v>19.356513634064239</v>
      </c>
      <c r="O24" s="74">
        <v>164.55113468099887</v>
      </c>
      <c r="P24" s="79">
        <v>209.05865476447491</v>
      </c>
      <c r="Q24" s="76">
        <f t="shared" si="0"/>
        <v>-963.4370009120114</v>
      </c>
    </row>
    <row r="25" spans="2:17">
      <c r="B25" s="77">
        <v>2029</v>
      </c>
      <c r="C25" s="78">
        <v>766.99024813209951</v>
      </c>
      <c r="D25" s="74">
        <v>0</v>
      </c>
      <c r="E25" s="74">
        <v>0</v>
      </c>
      <c r="F25" s="74">
        <v>0</v>
      </c>
      <c r="G25" s="74">
        <v>37.449788373678942</v>
      </c>
      <c r="H25" s="74">
        <v>0</v>
      </c>
      <c r="I25" s="74">
        <v>804.44003650577849</v>
      </c>
      <c r="J25" s="74">
        <v>45.383356798136994</v>
      </c>
      <c r="K25" s="79">
        <v>36.182243935141344</v>
      </c>
      <c r="L25" s="78">
        <v>468.22201890897122</v>
      </c>
      <c r="M25" s="74">
        <v>89.513491161820667</v>
      </c>
      <c r="N25" s="74">
        <v>19.927655399017851</v>
      </c>
      <c r="O25" s="74">
        <v>181.32193377918219</v>
      </c>
      <c r="P25" s="79">
        <v>177.45893856895054</v>
      </c>
      <c r="Q25" s="76">
        <f t="shared" si="0"/>
        <v>-708.54669867010625</v>
      </c>
    </row>
    <row r="26" spans="2:17">
      <c r="B26" s="77">
        <v>2030</v>
      </c>
      <c r="C26" s="78">
        <v>531.18643885493805</v>
      </c>
      <c r="D26" s="74">
        <v>0</v>
      </c>
      <c r="E26" s="74">
        <v>0</v>
      </c>
      <c r="F26" s="74">
        <v>0</v>
      </c>
      <c r="G26" s="74">
        <v>64.843202274695457</v>
      </c>
      <c r="H26" s="74">
        <v>0</v>
      </c>
      <c r="I26" s="74">
        <v>596.02964112963355</v>
      </c>
      <c r="J26" s="74">
        <v>48.363505003785157</v>
      </c>
      <c r="K26" s="79">
        <v>30.949449603363121</v>
      </c>
      <c r="L26" s="78">
        <v>464.17210457566381</v>
      </c>
      <c r="M26" s="74">
        <v>88.184288508837724</v>
      </c>
      <c r="N26" s="74">
        <v>20.374184415254312</v>
      </c>
      <c r="O26" s="74">
        <v>195.21625526114465</v>
      </c>
      <c r="P26" s="79">
        <v>160.39737639042713</v>
      </c>
      <c r="Q26" s="76">
        <f t="shared" si="0"/>
        <v>-514.94521934635463</v>
      </c>
    </row>
    <row r="27" spans="2:17">
      <c r="B27" s="77">
        <v>2031</v>
      </c>
      <c r="C27" s="78">
        <v>348.89717347229583</v>
      </c>
      <c r="D27" s="74">
        <v>0</v>
      </c>
      <c r="E27" s="74">
        <v>0</v>
      </c>
      <c r="F27" s="74">
        <v>0</v>
      </c>
      <c r="G27" s="74">
        <v>86.879512031482449</v>
      </c>
      <c r="H27" s="74">
        <v>0</v>
      </c>
      <c r="I27" s="74">
        <v>435.77668550377825</v>
      </c>
      <c r="J27" s="74">
        <v>50.542388431304055</v>
      </c>
      <c r="K27" s="79">
        <v>43.997346574409384</v>
      </c>
      <c r="L27" s="78">
        <v>545.01462530591607</v>
      </c>
      <c r="M27" s="74">
        <v>92.223818446418719</v>
      </c>
      <c r="N27" s="74">
        <v>23.541425111815251</v>
      </c>
      <c r="O27" s="74">
        <v>122.12049374280872</v>
      </c>
      <c r="P27" s="79">
        <v>307.12888800487337</v>
      </c>
      <c r="Q27" s="76">
        <f t="shared" si="0"/>
        <v>-223.18753250461833</v>
      </c>
    </row>
    <row r="28" spans="2:17">
      <c r="B28" s="77">
        <v>2032</v>
      </c>
      <c r="C28" s="78">
        <v>128.50240930995116</v>
      </c>
      <c r="D28" s="74">
        <v>0</v>
      </c>
      <c r="E28" s="74">
        <v>0</v>
      </c>
      <c r="F28" s="74">
        <v>0</v>
      </c>
      <c r="G28" s="74">
        <v>102.390141862593</v>
      </c>
      <c r="H28" s="74">
        <v>0</v>
      </c>
      <c r="I28" s="74">
        <v>230.89255117254416</v>
      </c>
      <c r="J28" s="74">
        <v>51.696851187166779</v>
      </c>
      <c r="K28" s="79">
        <v>42.998341185942827</v>
      </c>
      <c r="L28" s="78">
        <v>725.2046599509174</v>
      </c>
      <c r="M28" s="74">
        <v>99.46174226773995</v>
      </c>
      <c r="N28" s="74">
        <v>23.115664887031649</v>
      </c>
      <c r="O28" s="74">
        <v>117.91481347360484</v>
      </c>
      <c r="P28" s="79">
        <v>484.71243932254089</v>
      </c>
      <c r="Q28" s="76">
        <f t="shared" si="0"/>
        <v>159.12469577688714</v>
      </c>
    </row>
    <row r="29" spans="2:17">
      <c r="B29" s="77">
        <v>2033</v>
      </c>
      <c r="C29" s="78">
        <v>40.551013987631613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40.551013987631613</v>
      </c>
      <c r="J29" s="74">
        <v>51.899606257104935</v>
      </c>
      <c r="K29" s="79">
        <v>41.68283908367416</v>
      </c>
      <c r="L29" s="78">
        <v>783.076897334308</v>
      </c>
      <c r="M29" s="74">
        <v>99.92904007542927</v>
      </c>
      <c r="N29" s="74">
        <v>22.60682949643661</v>
      </c>
      <c r="O29" s="74">
        <v>135.31906071110035</v>
      </c>
      <c r="P29" s="79">
        <v>525.22196705134184</v>
      </c>
      <c r="Q29" s="76">
        <f t="shared" si="0"/>
        <v>391.08850772293113</v>
      </c>
    </row>
    <row r="30" spans="2:17">
      <c r="B30" s="77">
        <v>2034</v>
      </c>
      <c r="C30" s="78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51.899606257104935</v>
      </c>
      <c r="K30" s="79">
        <v>40.761708740903849</v>
      </c>
      <c r="L30" s="78">
        <v>760.57391179513559</v>
      </c>
      <c r="M30" s="74">
        <v>98.132539614756993</v>
      </c>
      <c r="N30" s="74">
        <v>22.160300480200153</v>
      </c>
      <c r="O30" s="74">
        <v>139.65973812474783</v>
      </c>
      <c r="P30" s="79">
        <v>500.62133357543064</v>
      </c>
      <c r="Q30" s="76">
        <f t="shared" si="0"/>
        <v>407.96001857742186</v>
      </c>
    </row>
    <row r="31" spans="2:17">
      <c r="B31" s="77">
        <v>2035</v>
      </c>
      <c r="C31" s="78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51.899606257104935</v>
      </c>
      <c r="K31" s="79">
        <v>39.050581724591645</v>
      </c>
      <c r="L31" s="78">
        <v>690.4480874545585</v>
      </c>
      <c r="M31" s="74">
        <v>96.49180508998117</v>
      </c>
      <c r="N31" s="74">
        <v>22.139531688747294</v>
      </c>
      <c r="O31" s="74">
        <v>123.81315024621669</v>
      </c>
      <c r="P31" s="79">
        <v>448.0036004296133</v>
      </c>
      <c r="Q31" s="76">
        <f t="shared" si="0"/>
        <v>357.05341244791668</v>
      </c>
    </row>
    <row r="32" spans="2:17">
      <c r="B32" s="77">
        <v>2036</v>
      </c>
      <c r="C32" s="78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51.899606257104935</v>
      </c>
      <c r="K32" s="79">
        <v>38.375473262912983</v>
      </c>
      <c r="L32" s="78">
        <v>661.5586985436322</v>
      </c>
      <c r="M32" s="74">
        <v>94.819917378026048</v>
      </c>
      <c r="N32" s="74">
        <v>22.627598287889469</v>
      </c>
      <c r="O32" s="74">
        <v>125.40196279236037</v>
      </c>
      <c r="P32" s="79">
        <v>418.70922008535638</v>
      </c>
      <c r="Q32" s="76">
        <f t="shared" si="0"/>
        <v>328.43414056533845</v>
      </c>
    </row>
    <row r="33" spans="2:17">
      <c r="B33" s="77">
        <v>2037</v>
      </c>
      <c r="C33" s="78">
        <v>0</v>
      </c>
      <c r="D33" s="74">
        <v>0</v>
      </c>
      <c r="E33" s="74">
        <v>0.35930009213445419</v>
      </c>
      <c r="F33" s="74">
        <v>0</v>
      </c>
      <c r="G33" s="74">
        <v>0</v>
      </c>
      <c r="H33" s="74">
        <v>0</v>
      </c>
      <c r="I33" s="74">
        <v>0.35930009213445419</v>
      </c>
      <c r="J33" s="74">
        <v>51.899606257104935</v>
      </c>
      <c r="K33" s="79">
        <v>37.606396620496902</v>
      </c>
      <c r="L33" s="78">
        <v>639.07648179591263</v>
      </c>
      <c r="M33" s="74">
        <v>93.189567248976644</v>
      </c>
      <c r="N33" s="74">
        <v>22.565291913530896</v>
      </c>
      <c r="O33" s="74">
        <v>129.17149844105421</v>
      </c>
      <c r="P33" s="79">
        <v>394.1501241923508</v>
      </c>
      <c r="Q33" s="76">
        <f t="shared" si="0"/>
        <v>304.28482122261448</v>
      </c>
    </row>
    <row r="34" spans="2:17">
      <c r="B34" s="77">
        <v>2038</v>
      </c>
      <c r="C34" s="78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51.899606257104935</v>
      </c>
      <c r="K34" s="79">
        <v>36.663831819479149</v>
      </c>
      <c r="L34" s="78">
        <v>614.57969227726596</v>
      </c>
      <c r="M34" s="74">
        <v>91.548832724200807</v>
      </c>
      <c r="N34" s="74">
        <v>22.482216747719459</v>
      </c>
      <c r="O34" s="74">
        <v>133.66794179059809</v>
      </c>
      <c r="P34" s="79">
        <v>366.88070101474761</v>
      </c>
      <c r="Q34" s="76">
        <f t="shared" si="0"/>
        <v>278.31726293816354</v>
      </c>
    </row>
    <row r="35" spans="2:17">
      <c r="B35" s="77">
        <v>2039</v>
      </c>
      <c r="C35" s="78">
        <v>0</v>
      </c>
      <c r="D35" s="74">
        <v>0</v>
      </c>
      <c r="E35" s="74">
        <v>100.11064653764804</v>
      </c>
      <c r="F35" s="74">
        <v>0</v>
      </c>
      <c r="G35" s="74">
        <v>0</v>
      </c>
      <c r="H35" s="74">
        <v>0</v>
      </c>
      <c r="I35" s="74">
        <v>100.11064653764804</v>
      </c>
      <c r="J35" s="74">
        <v>52.291123334665663</v>
      </c>
      <c r="K35" s="79">
        <v>39.069206016307859</v>
      </c>
      <c r="L35" s="78">
        <v>592.10785992527303</v>
      </c>
      <c r="M35" s="74">
        <v>89.949635782330702</v>
      </c>
      <c r="N35" s="74">
        <v>22.513369934898748</v>
      </c>
      <c r="O35" s="74">
        <v>145.32961819137819</v>
      </c>
      <c r="P35" s="79">
        <v>334.31523601666544</v>
      </c>
      <c r="Q35" s="76">
        <f t="shared" si="0"/>
        <v>142.84426012804386</v>
      </c>
    </row>
    <row r="36" spans="2:17">
      <c r="B36" s="77">
        <v>2040</v>
      </c>
      <c r="C36" s="78">
        <v>0</v>
      </c>
      <c r="D36" s="74">
        <v>0</v>
      </c>
      <c r="E36" s="74">
        <v>128.75162659612931</v>
      </c>
      <c r="F36" s="74">
        <v>0</v>
      </c>
      <c r="G36" s="74">
        <v>9.2794960211372324</v>
      </c>
      <c r="H36" s="74">
        <v>0</v>
      </c>
      <c r="I36" s="74">
        <v>138.03112261726653</v>
      </c>
      <c r="J36" s="74">
        <v>52.87224279262449</v>
      </c>
      <c r="K36" s="79">
        <v>35.743090937993095</v>
      </c>
      <c r="L36" s="78">
        <v>588.4421682338434</v>
      </c>
      <c r="M36" s="74">
        <v>88.661970712253463</v>
      </c>
      <c r="N36" s="74">
        <v>21.371086404991523</v>
      </c>
      <c r="O36" s="74">
        <v>155.45440402464681</v>
      </c>
      <c r="P36" s="79">
        <v>322.9547070919516</v>
      </c>
      <c r="Q36" s="76">
        <f t="shared" si="0"/>
        <v>96.308250744067493</v>
      </c>
    </row>
    <row r="37" spans="2:17">
      <c r="B37" s="77">
        <v>2041</v>
      </c>
      <c r="C37" s="78">
        <v>0</v>
      </c>
      <c r="D37" s="74">
        <v>0</v>
      </c>
      <c r="E37" s="74">
        <v>16.223263026185791</v>
      </c>
      <c r="F37" s="74">
        <v>0</v>
      </c>
      <c r="G37" s="74">
        <v>0</v>
      </c>
      <c r="H37" s="74">
        <v>0</v>
      </c>
      <c r="I37" s="74">
        <v>16.223263026185791</v>
      </c>
      <c r="J37" s="74">
        <v>52.953359107755425</v>
      </c>
      <c r="K37" s="79">
        <v>41.92379432310927</v>
      </c>
      <c r="L37" s="78">
        <v>569.70871834336492</v>
      </c>
      <c r="M37" s="74">
        <v>86.657782337052609</v>
      </c>
      <c r="N37" s="74">
        <v>38.131501107448429</v>
      </c>
      <c r="O37" s="74">
        <v>157.38590162976266</v>
      </c>
      <c r="P37" s="79">
        <v>287.53353326910121</v>
      </c>
      <c r="Q37" s="76">
        <f t="shared" si="0"/>
        <v>176.43311681205074</v>
      </c>
    </row>
    <row r="38" spans="2:17">
      <c r="B38" s="77">
        <v>2042</v>
      </c>
      <c r="C38" s="78">
        <v>0</v>
      </c>
      <c r="D38" s="74">
        <v>0</v>
      </c>
      <c r="E38" s="74">
        <v>79.528502190542639</v>
      </c>
      <c r="F38" s="74">
        <v>0</v>
      </c>
      <c r="G38" s="74">
        <v>0</v>
      </c>
      <c r="H38" s="74">
        <v>0</v>
      </c>
      <c r="I38" s="74">
        <v>79.528502190542639</v>
      </c>
      <c r="J38" s="74">
        <v>53.350778354200024</v>
      </c>
      <c r="K38" s="79">
        <v>38.517709522709424</v>
      </c>
      <c r="L38" s="78">
        <v>555.38863663661891</v>
      </c>
      <c r="M38" s="74">
        <v>85.120891769541075</v>
      </c>
      <c r="N38" s="74">
        <v>42.524100499728036</v>
      </c>
      <c r="O38" s="74">
        <v>163.54384829553521</v>
      </c>
      <c r="P38" s="79">
        <v>264.1997960718146</v>
      </c>
      <c r="Q38" s="76">
        <f t="shared" si="0"/>
        <v>92.802806004362509</v>
      </c>
    </row>
    <row r="39" spans="2:17">
      <c r="B39" s="77">
        <v>2043</v>
      </c>
      <c r="C39" s="78">
        <v>0</v>
      </c>
      <c r="D39" s="74">
        <v>0</v>
      </c>
      <c r="E39" s="74">
        <v>108.55659570190437</v>
      </c>
      <c r="F39" s="74">
        <v>0</v>
      </c>
      <c r="G39" s="74">
        <v>9.2794960211372324</v>
      </c>
      <c r="H39" s="74">
        <v>0</v>
      </c>
      <c r="I39" s="74">
        <v>117.8360917230416</v>
      </c>
      <c r="J39" s="74">
        <v>53.939958812815235</v>
      </c>
      <c r="K39" s="79">
        <v>38.023539208837754</v>
      </c>
      <c r="L39" s="78">
        <v>544.54732749822665</v>
      </c>
      <c r="M39" s="74">
        <v>83.760535929378833</v>
      </c>
      <c r="N39" s="74">
        <v>44.881358329627481</v>
      </c>
      <c r="O39" s="74">
        <v>171.38406706898934</v>
      </c>
      <c r="P39" s="79">
        <v>244.52136617023103</v>
      </c>
      <c r="Q39" s="76">
        <f t="shared" si="0"/>
        <v>34.721776425536447</v>
      </c>
    </row>
    <row r="40" spans="2:17">
      <c r="B40" s="77">
        <v>2044</v>
      </c>
      <c r="C40" s="78">
        <v>0</v>
      </c>
      <c r="D40" s="74">
        <v>0</v>
      </c>
      <c r="E40" s="74">
        <v>96.748505622253788</v>
      </c>
      <c r="F40" s="74">
        <v>0</v>
      </c>
      <c r="G40" s="74">
        <v>0</v>
      </c>
      <c r="H40" s="74">
        <v>0</v>
      </c>
      <c r="I40" s="74">
        <v>96.748505622253788</v>
      </c>
      <c r="J40" s="74">
        <v>54.423701340926499</v>
      </c>
      <c r="K40" s="79">
        <v>43.266675109938326</v>
      </c>
      <c r="L40" s="78">
        <v>540.93355778542923</v>
      </c>
      <c r="M40" s="74">
        <v>82.545561629386597</v>
      </c>
      <c r="N40" s="74">
        <v>51.475449615910101</v>
      </c>
      <c r="O40" s="74">
        <v>180.28349420653927</v>
      </c>
      <c r="P40" s="79">
        <v>226.62905233359322</v>
      </c>
      <c r="Q40" s="76">
        <f t="shared" si="0"/>
        <v>32.190170260474616</v>
      </c>
    </row>
    <row r="41" spans="2:17">
      <c r="B41" s="77">
        <v>2045</v>
      </c>
      <c r="C41" s="78">
        <v>0</v>
      </c>
      <c r="D41" s="74">
        <v>0</v>
      </c>
      <c r="E41" s="74">
        <v>111.72175471910177</v>
      </c>
      <c r="F41" s="74">
        <v>0</v>
      </c>
      <c r="G41" s="74">
        <v>73.076135010412969</v>
      </c>
      <c r="H41" s="74">
        <v>0</v>
      </c>
      <c r="I41" s="74">
        <v>184.79788972951474</v>
      </c>
      <c r="J41" s="74">
        <v>55.337306393847641</v>
      </c>
      <c r="K41" s="79">
        <v>42.803012066390657</v>
      </c>
      <c r="L41" s="78">
        <v>516.4575370582354</v>
      </c>
      <c r="M41" s="74">
        <v>80.697139190082183</v>
      </c>
      <c r="N41" s="74">
        <v>66.605514189317603</v>
      </c>
      <c r="O41" s="74">
        <v>181.46731531935222</v>
      </c>
      <c r="P41" s="79">
        <v>187.68756835948341</v>
      </c>
      <c r="Q41" s="76">
        <f t="shared" si="0"/>
        <v>-95.250639830269634</v>
      </c>
    </row>
    <row r="42" spans="2:17">
      <c r="B42" s="77">
        <v>2046</v>
      </c>
      <c r="C42" s="78">
        <v>0</v>
      </c>
      <c r="D42" s="74">
        <v>0</v>
      </c>
      <c r="E42" s="74">
        <v>16.632920747424144</v>
      </c>
      <c r="F42" s="74">
        <v>0</v>
      </c>
      <c r="G42" s="74">
        <v>0</v>
      </c>
      <c r="H42" s="74">
        <v>0</v>
      </c>
      <c r="I42" s="74">
        <v>16.632920747424144</v>
      </c>
      <c r="J42" s="74">
        <v>55.420470997584765</v>
      </c>
      <c r="K42" s="79">
        <v>46.351522554681424</v>
      </c>
      <c r="L42" s="78">
        <v>504.82701384463456</v>
      </c>
      <c r="M42" s="74">
        <v>79.264092579834937</v>
      </c>
      <c r="N42" s="74">
        <v>80.821751938799338</v>
      </c>
      <c r="O42" s="74">
        <v>187.04373582444475</v>
      </c>
      <c r="P42" s="79">
        <v>157.69743350155557</v>
      </c>
      <c r="Q42" s="76">
        <f t="shared" si="0"/>
        <v>39.292519201865233</v>
      </c>
    </row>
    <row r="43" spans="2:17">
      <c r="B43" s="77">
        <v>2047</v>
      </c>
      <c r="C43" s="78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55.420470997584765</v>
      </c>
      <c r="K43" s="79">
        <v>44.389248759517216</v>
      </c>
      <c r="L43" s="78">
        <v>491.27537742164429</v>
      </c>
      <c r="M43" s="74">
        <v>77.986811905484132</v>
      </c>
      <c r="N43" s="74">
        <v>84.466674838776029</v>
      </c>
      <c r="O43" s="74">
        <v>195.73547504746608</v>
      </c>
      <c r="P43" s="79">
        <v>133.08641562991801</v>
      </c>
      <c r="Q43" s="76">
        <f t="shared" si="0"/>
        <v>33.276695872816028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55.420470997584765</v>
      </c>
      <c r="K44" s="79">
        <v>43.099598763876472</v>
      </c>
      <c r="L44" s="78">
        <v>504.18664277483805</v>
      </c>
      <c r="M44" s="74">
        <v>79.316014558467074</v>
      </c>
      <c r="N44" s="74">
        <v>77.297980322297661</v>
      </c>
      <c r="O44" s="74">
        <v>188.08217539708767</v>
      </c>
      <c r="P44" s="79">
        <v>159.4904724969856</v>
      </c>
      <c r="Q44" s="76">
        <f t="shared" si="0"/>
        <v>60.970402735524367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0</v>
      </c>
      <c r="G45" s="74">
        <v>10.591877365321189</v>
      </c>
      <c r="H45" s="74">
        <v>0.68492405704695192</v>
      </c>
      <c r="I45" s="74">
        <v>11.276801422368141</v>
      </c>
      <c r="J45" s="74">
        <v>55.420470997584765</v>
      </c>
      <c r="K45" s="79">
        <v>45.588337377633806</v>
      </c>
      <c r="L45" s="78">
        <v>504.18664277483805</v>
      </c>
      <c r="M45" s="74">
        <v>79.316014558467074</v>
      </c>
      <c r="N45" s="74">
        <v>77.297980322297661</v>
      </c>
      <c r="O45" s="74">
        <v>188.08217539708767</v>
      </c>
      <c r="P45" s="79">
        <v>159.4904724969856</v>
      </c>
      <c r="Q45" s="76">
        <f t="shared" si="0"/>
        <v>47.204862699398888</v>
      </c>
    </row>
    <row r="46" spans="2:17">
      <c r="B46" s="77">
        <v>2050</v>
      </c>
      <c r="C46" s="78">
        <v>0</v>
      </c>
      <c r="D46" s="74">
        <v>0</v>
      </c>
      <c r="E46" s="74">
        <v>0</v>
      </c>
      <c r="F46" s="74">
        <v>0</v>
      </c>
      <c r="G46" s="74">
        <v>10.2730893139393</v>
      </c>
      <c r="H46" s="74">
        <v>1.3698481140939038</v>
      </c>
      <c r="I46" s="74">
        <v>11.642937428033203</v>
      </c>
      <c r="J46" s="74">
        <v>55.420470997584765</v>
      </c>
      <c r="K46" s="79">
        <v>42.304181155939517</v>
      </c>
      <c r="L46" s="78">
        <v>504.18664277483805</v>
      </c>
      <c r="M46" s="74">
        <v>79.316014558467074</v>
      </c>
      <c r="N46" s="74">
        <v>77.297980322297661</v>
      </c>
      <c r="O46" s="74">
        <v>188.08217539708767</v>
      </c>
      <c r="P46" s="79">
        <v>159.4904724969856</v>
      </c>
      <c r="Q46" s="76">
        <f t="shared" si="0"/>
        <v>50.122882915428121</v>
      </c>
    </row>
    <row r="47" spans="2:17">
      <c r="B47" s="77">
        <v>2051</v>
      </c>
      <c r="C47" s="78">
        <v>0</v>
      </c>
      <c r="D47" s="74">
        <v>0</v>
      </c>
      <c r="E47" s="74">
        <v>0</v>
      </c>
      <c r="F47" s="74">
        <v>0</v>
      </c>
      <c r="G47" s="74">
        <v>24.849056778775477</v>
      </c>
      <c r="H47" s="74">
        <v>4.1095443422817111</v>
      </c>
      <c r="I47" s="74">
        <v>28.958601121057189</v>
      </c>
      <c r="J47" s="74">
        <v>55.420470997584765</v>
      </c>
      <c r="K47" s="79">
        <v>44.824938699150522</v>
      </c>
      <c r="L47" s="78">
        <v>504.18664277483805</v>
      </c>
      <c r="M47" s="74">
        <v>79.316014558467074</v>
      </c>
      <c r="N47" s="74">
        <v>77.297980322297661</v>
      </c>
      <c r="O47" s="74">
        <v>188.08217539708767</v>
      </c>
      <c r="P47" s="79">
        <v>159.4904724969856</v>
      </c>
      <c r="Q47" s="76">
        <f t="shared" si="0"/>
        <v>30.286461679193128</v>
      </c>
    </row>
    <row r="48" spans="2:17">
      <c r="B48" s="77">
        <v>2052</v>
      </c>
      <c r="C48" s="78">
        <v>0</v>
      </c>
      <c r="D48" s="74">
        <v>0</v>
      </c>
      <c r="E48" s="74">
        <v>0</v>
      </c>
      <c r="F48" s="74">
        <v>0</v>
      </c>
      <c r="G48" s="74">
        <v>28.868285118867352</v>
      </c>
      <c r="H48" s="74">
        <v>6.1643165134225661</v>
      </c>
      <c r="I48" s="74">
        <v>35.032601632289918</v>
      </c>
      <c r="J48" s="74">
        <v>55.420470997584765</v>
      </c>
      <c r="K48" s="79">
        <v>41.566089253640186</v>
      </c>
      <c r="L48" s="78">
        <v>504.18664277483805</v>
      </c>
      <c r="M48" s="74">
        <v>79.316014558467074</v>
      </c>
      <c r="N48" s="74">
        <v>77.297980322297661</v>
      </c>
      <c r="O48" s="74">
        <v>188.08217539708767</v>
      </c>
      <c r="P48" s="79">
        <v>159.4904724969856</v>
      </c>
      <c r="Q48" s="76">
        <f t="shared" si="0"/>
        <v>27.471310613470735</v>
      </c>
    </row>
    <row r="49" spans="2:17">
      <c r="B49" s="77">
        <v>2053</v>
      </c>
      <c r="C49" s="78">
        <v>0</v>
      </c>
      <c r="D49" s="74">
        <v>0</v>
      </c>
      <c r="E49" s="74">
        <v>0</v>
      </c>
      <c r="F49" s="74">
        <v>0</v>
      </c>
      <c r="G49" s="74">
        <v>20.543189074577317</v>
      </c>
      <c r="H49" s="74">
        <v>18.492949540267698</v>
      </c>
      <c r="I49" s="74">
        <v>39.036138614845015</v>
      </c>
      <c r="J49" s="74">
        <v>55.420470997584765</v>
      </c>
      <c r="K49" s="79">
        <v>41.215434595924904</v>
      </c>
      <c r="L49" s="78">
        <v>504.18664277483805</v>
      </c>
      <c r="M49" s="74">
        <v>79.316014558467074</v>
      </c>
      <c r="N49" s="74">
        <v>77.297980322297661</v>
      </c>
      <c r="O49" s="74">
        <v>188.08217539708767</v>
      </c>
      <c r="P49" s="79">
        <v>159.4904724969856</v>
      </c>
      <c r="Q49" s="76">
        <f t="shared" si="0"/>
        <v>23.818428288630919</v>
      </c>
    </row>
    <row r="50" spans="2:17">
      <c r="B50" s="77">
        <v>2054</v>
      </c>
      <c r="C50" s="78">
        <v>0</v>
      </c>
      <c r="D50" s="74">
        <v>0</v>
      </c>
      <c r="E50" s="74">
        <v>0</v>
      </c>
      <c r="F50" s="74">
        <v>0</v>
      </c>
      <c r="G50" s="74">
        <v>16.758697569932778</v>
      </c>
      <c r="H50" s="74">
        <v>18.492949540267698</v>
      </c>
      <c r="I50" s="74">
        <v>35.25164711020048</v>
      </c>
      <c r="J50" s="74">
        <v>55.420470997584765</v>
      </c>
      <c r="K50" s="79">
        <v>40.870583547407705</v>
      </c>
      <c r="L50" s="78">
        <v>504.18664277483805</v>
      </c>
      <c r="M50" s="74">
        <v>79.316014558467074</v>
      </c>
      <c r="N50" s="74">
        <v>77.297980322297661</v>
      </c>
      <c r="O50" s="74">
        <v>188.08217539708767</v>
      </c>
      <c r="P50" s="79">
        <v>159.4904724969856</v>
      </c>
      <c r="Q50" s="76">
        <f t="shared" si="0"/>
        <v>27.947770841792654</v>
      </c>
    </row>
    <row r="51" spans="2:17">
      <c r="B51" s="77">
        <v>2055</v>
      </c>
      <c r="C51" s="78">
        <v>0</v>
      </c>
      <c r="D51" s="74">
        <v>0</v>
      </c>
      <c r="E51" s="74">
        <v>0</v>
      </c>
      <c r="F51" s="74">
        <v>0</v>
      </c>
      <c r="G51" s="74">
        <v>0</v>
      </c>
      <c r="H51" s="74">
        <v>19.177873597314655</v>
      </c>
      <c r="I51" s="74">
        <v>19.177873597314655</v>
      </c>
      <c r="J51" s="74">
        <v>55.420470997584765</v>
      </c>
      <c r="K51" s="79">
        <v>40.537241595185918</v>
      </c>
      <c r="L51" s="78">
        <v>504.18664277483805</v>
      </c>
      <c r="M51" s="74">
        <v>79.316014558467074</v>
      </c>
      <c r="N51" s="74">
        <v>77.297980322297661</v>
      </c>
      <c r="O51" s="74">
        <v>188.08217539708767</v>
      </c>
      <c r="P51" s="79">
        <v>159.4904724969856</v>
      </c>
      <c r="Q51" s="76">
        <f t="shared" si="0"/>
        <v>44.354886306900269</v>
      </c>
    </row>
    <row r="52" spans="2:17">
      <c r="B52" s="77">
        <v>2056</v>
      </c>
      <c r="C52" s="78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55.420470997584765</v>
      </c>
      <c r="K52" s="79">
        <v>57.446568036309785</v>
      </c>
      <c r="L52" s="78">
        <v>504.18664277483805</v>
      </c>
      <c r="M52" s="74">
        <v>79.316014558467074</v>
      </c>
      <c r="N52" s="74">
        <v>77.297980322297661</v>
      </c>
      <c r="O52" s="74">
        <v>188.08217539708767</v>
      </c>
      <c r="P52" s="79">
        <v>159.4904724969856</v>
      </c>
      <c r="Q52" s="76">
        <f t="shared" si="0"/>
        <v>46.623433463091054</v>
      </c>
    </row>
    <row r="53" spans="2:17">
      <c r="B53" s="77">
        <v>2057</v>
      </c>
      <c r="C53" s="78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55.420470997584765</v>
      </c>
      <c r="K53" s="79">
        <v>41.641486721699764</v>
      </c>
      <c r="L53" s="78">
        <v>504.18664277483805</v>
      </c>
      <c r="M53" s="74">
        <v>79.316014558467074</v>
      </c>
      <c r="N53" s="74">
        <v>77.297980322297661</v>
      </c>
      <c r="O53" s="74">
        <v>188.08217539708767</v>
      </c>
      <c r="P53" s="79">
        <v>159.4904724969856</v>
      </c>
      <c r="Q53" s="76">
        <f t="shared" si="0"/>
        <v>62.428514777701075</v>
      </c>
    </row>
    <row r="54" spans="2:17">
      <c r="B54" s="77">
        <v>2058</v>
      </c>
      <c r="C54" s="78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55.420470997584765</v>
      </c>
      <c r="K54" s="79">
        <v>56.834690899047729</v>
      </c>
      <c r="L54" s="78">
        <v>504.18664277483805</v>
      </c>
      <c r="M54" s="74">
        <v>79.316014558467074</v>
      </c>
      <c r="N54" s="74">
        <v>77.297980322297661</v>
      </c>
      <c r="O54" s="74">
        <v>188.08217539708767</v>
      </c>
      <c r="P54" s="79">
        <v>159.4904724969856</v>
      </c>
      <c r="Q54" s="76">
        <f t="shared" si="0"/>
        <v>47.23531060035311</v>
      </c>
    </row>
    <row r="55" spans="2:17">
      <c r="B55" s="77">
        <v>2059</v>
      </c>
      <c r="C55" s="78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55.420470997584765</v>
      </c>
      <c r="K55" s="79">
        <v>43.946578929112334</v>
      </c>
      <c r="L55" s="78">
        <v>504.18664277483805</v>
      </c>
      <c r="M55" s="74">
        <v>79.316014558467074</v>
      </c>
      <c r="N55" s="74">
        <v>77.297980322297661</v>
      </c>
      <c r="O55" s="74">
        <v>188.08217539708767</v>
      </c>
      <c r="P55" s="79">
        <v>159.4904724969856</v>
      </c>
      <c r="Q55" s="76">
        <f t="shared" si="0"/>
        <v>60.123422570288504</v>
      </c>
    </row>
    <row r="56" spans="2:17">
      <c r="B56" s="77">
        <v>2060</v>
      </c>
      <c r="C56" s="78">
        <v>0</v>
      </c>
      <c r="D56" s="74">
        <v>0</v>
      </c>
      <c r="E56" s="74">
        <v>0</v>
      </c>
      <c r="F56" s="74">
        <v>0</v>
      </c>
      <c r="G56" s="74">
        <v>0.87218793781259785</v>
      </c>
      <c r="H56" s="74">
        <v>0</v>
      </c>
      <c r="I56" s="74">
        <v>0.87218793781259785</v>
      </c>
      <c r="J56" s="74">
        <v>55.420470997584765</v>
      </c>
      <c r="K56" s="79">
        <v>52.995401754068524</v>
      </c>
      <c r="L56" s="78">
        <v>504.18664277483805</v>
      </c>
      <c r="M56" s="74">
        <v>79.316014558467074</v>
      </c>
      <c r="N56" s="74">
        <v>77.297980322297661</v>
      </c>
      <c r="O56" s="74">
        <v>188.08217539708767</v>
      </c>
      <c r="P56" s="79">
        <v>159.4904724969856</v>
      </c>
      <c r="Q56" s="76">
        <f t="shared" si="0"/>
        <v>50.202411807519717</v>
      </c>
    </row>
    <row r="57" spans="2:17">
      <c r="B57" s="77">
        <v>2061</v>
      </c>
      <c r="C57" s="78">
        <v>0</v>
      </c>
      <c r="D57" s="74">
        <v>0</v>
      </c>
      <c r="E57" s="74">
        <v>0</v>
      </c>
      <c r="F57" s="74">
        <v>0</v>
      </c>
      <c r="G57" s="74">
        <v>0.87218793781259785</v>
      </c>
      <c r="H57" s="74">
        <v>0</v>
      </c>
      <c r="I57" s="74">
        <v>0.87218793781259785</v>
      </c>
      <c r="J57" s="74">
        <v>55.420470997584765</v>
      </c>
      <c r="K57" s="79">
        <v>38.659979537521949</v>
      </c>
      <c r="L57" s="78">
        <v>504.18664277483805</v>
      </c>
      <c r="M57" s="74">
        <v>79.316014558467074</v>
      </c>
      <c r="N57" s="74">
        <v>77.297980322297661</v>
      </c>
      <c r="O57" s="74">
        <v>188.08217539708767</v>
      </c>
      <c r="P57" s="79">
        <v>159.4904724969856</v>
      </c>
      <c r="Q57" s="76">
        <f t="shared" si="0"/>
        <v>64.537834024066299</v>
      </c>
    </row>
    <row r="58" spans="2:17">
      <c r="B58" s="77">
        <v>2062</v>
      </c>
      <c r="C58" s="78">
        <v>0</v>
      </c>
      <c r="D58" s="74">
        <v>0</v>
      </c>
      <c r="E58" s="74">
        <v>0</v>
      </c>
      <c r="F58" s="74">
        <v>0</v>
      </c>
      <c r="G58" s="74">
        <v>10.466255253751173</v>
      </c>
      <c r="H58" s="74">
        <v>0</v>
      </c>
      <c r="I58" s="74">
        <v>10.466255253751173</v>
      </c>
      <c r="J58" s="74">
        <v>55.420470997584765</v>
      </c>
      <c r="K58" s="79">
        <v>51.257774818729558</v>
      </c>
      <c r="L58" s="78">
        <v>504.18664277483805</v>
      </c>
      <c r="M58" s="74">
        <v>79.316014558467074</v>
      </c>
      <c r="N58" s="74">
        <v>77.297980322297661</v>
      </c>
      <c r="O58" s="74">
        <v>188.08217539708767</v>
      </c>
      <c r="P58" s="79">
        <v>159.4904724969856</v>
      </c>
      <c r="Q58" s="76">
        <f t="shared" si="0"/>
        <v>42.345971426920109</v>
      </c>
    </row>
    <row r="59" spans="2:17">
      <c r="B59" s="77">
        <v>2063</v>
      </c>
      <c r="C59" s="78">
        <v>0</v>
      </c>
      <c r="D59" s="74">
        <v>0</v>
      </c>
      <c r="E59" s="74">
        <v>0</v>
      </c>
      <c r="F59" s="74">
        <v>0</v>
      </c>
      <c r="G59" s="74">
        <v>5.2331276268755866</v>
      </c>
      <c r="H59" s="74">
        <v>0</v>
      </c>
      <c r="I59" s="74">
        <v>5.2331276268755866</v>
      </c>
      <c r="J59" s="74">
        <v>55.420470997584765</v>
      </c>
      <c r="K59" s="79">
        <v>35.763934645290306</v>
      </c>
      <c r="L59" s="78">
        <v>504.18664277483805</v>
      </c>
      <c r="M59" s="74">
        <v>79.316014558467074</v>
      </c>
      <c r="N59" s="74">
        <v>77.297980322297661</v>
      </c>
      <c r="O59" s="74">
        <v>188.08217539708767</v>
      </c>
      <c r="P59" s="79">
        <v>159.4904724969856</v>
      </c>
      <c r="Q59" s="76">
        <f t="shared" si="0"/>
        <v>63.07293922723494</v>
      </c>
    </row>
    <row r="60" spans="2:17">
      <c r="B60" s="77">
        <v>2064</v>
      </c>
      <c r="C60" s="78">
        <v>0</v>
      </c>
      <c r="D60" s="74">
        <v>0</v>
      </c>
      <c r="E60" s="74">
        <v>0</v>
      </c>
      <c r="F60" s="74">
        <v>0</v>
      </c>
      <c r="G60" s="74">
        <v>19.137122897040662</v>
      </c>
      <c r="H60" s="74">
        <v>2.0877096019096744</v>
      </c>
      <c r="I60" s="74">
        <v>21.224832498950335</v>
      </c>
      <c r="J60" s="74">
        <v>55.420470997584765</v>
      </c>
      <c r="K60" s="79">
        <v>51.257774818729558</v>
      </c>
      <c r="L60" s="78">
        <v>504.18664277483805</v>
      </c>
      <c r="M60" s="74">
        <v>79.316014558467074</v>
      </c>
      <c r="N60" s="74">
        <v>77.297980322297661</v>
      </c>
      <c r="O60" s="74">
        <v>188.08217539708767</v>
      </c>
      <c r="P60" s="79">
        <v>159.4904724969856</v>
      </c>
      <c r="Q60" s="76">
        <f t="shared" si="0"/>
        <v>31.587394181720946</v>
      </c>
    </row>
    <row r="61" spans="2:17">
      <c r="B61" s="77">
        <v>2065</v>
      </c>
      <c r="C61" s="78">
        <v>0</v>
      </c>
      <c r="D61" s="74">
        <v>0</v>
      </c>
      <c r="E61" s="74">
        <v>0</v>
      </c>
      <c r="F61" s="74">
        <v>0</v>
      </c>
      <c r="G61" s="74">
        <v>23.472322673718288</v>
      </c>
      <c r="H61" s="74">
        <v>4.1754192038193487</v>
      </c>
      <c r="I61" s="74">
        <v>27.647741877537637</v>
      </c>
      <c r="J61" s="74">
        <v>55.420470997584765</v>
      </c>
      <c r="K61" s="79">
        <v>35.763934645290306</v>
      </c>
      <c r="L61" s="78">
        <v>504.18664277483805</v>
      </c>
      <c r="M61" s="74">
        <v>79.316014558467074</v>
      </c>
      <c r="N61" s="74">
        <v>77.297980322297661</v>
      </c>
      <c r="O61" s="74">
        <v>188.08217539708767</v>
      </c>
      <c r="P61" s="79">
        <v>159.4904724969856</v>
      </c>
      <c r="Q61" s="76">
        <f t="shared" si="0"/>
        <v>40.658324976572885</v>
      </c>
    </row>
    <row r="62" spans="2:17">
      <c r="B62" s="77">
        <v>2066</v>
      </c>
      <c r="C62" s="78">
        <v>0</v>
      </c>
      <c r="D62" s="74">
        <v>0</v>
      </c>
      <c r="E62" s="74">
        <v>0</v>
      </c>
      <c r="F62" s="74">
        <v>0</v>
      </c>
      <c r="G62" s="74">
        <v>21.972254152560602</v>
      </c>
      <c r="H62" s="74">
        <v>12.526257611458044</v>
      </c>
      <c r="I62" s="74">
        <v>34.498511764018644</v>
      </c>
      <c r="J62" s="74">
        <v>55.420470997584765</v>
      </c>
      <c r="K62" s="79">
        <v>51.257774818729558</v>
      </c>
      <c r="L62" s="78">
        <v>504.18664277483805</v>
      </c>
      <c r="M62" s="74">
        <v>79.316014558467074</v>
      </c>
      <c r="N62" s="74">
        <v>77.297980322297661</v>
      </c>
      <c r="O62" s="74">
        <v>188.08217539708767</v>
      </c>
      <c r="P62" s="79">
        <v>159.4904724969856</v>
      </c>
      <c r="Q62" s="76">
        <f t="shared" si="0"/>
        <v>18.313714916652636</v>
      </c>
    </row>
    <row r="63" spans="2:17">
      <c r="B63" s="77">
        <v>2067</v>
      </c>
      <c r="C63" s="78">
        <v>0</v>
      </c>
      <c r="D63" s="74">
        <v>0</v>
      </c>
      <c r="E63" s="74">
        <v>0</v>
      </c>
      <c r="F63" s="74">
        <v>0</v>
      </c>
      <c r="G63" s="74">
        <v>34.307775013332531</v>
      </c>
      <c r="H63" s="74">
        <v>18.789386417187067</v>
      </c>
      <c r="I63" s="74">
        <v>53.097161430519598</v>
      </c>
      <c r="J63" s="74">
        <v>55.420470997584765</v>
      </c>
      <c r="K63" s="79">
        <v>35.763934645290306</v>
      </c>
      <c r="L63" s="78">
        <v>504.18664277483805</v>
      </c>
      <c r="M63" s="74">
        <v>79.316014558467074</v>
      </c>
      <c r="N63" s="74">
        <v>77.297980322297661</v>
      </c>
      <c r="O63" s="74">
        <v>188.08217539708767</v>
      </c>
      <c r="P63" s="79">
        <v>159.4904724969856</v>
      </c>
      <c r="Q63" s="76">
        <f t="shared" si="0"/>
        <v>15.208905423590927</v>
      </c>
    </row>
    <row r="64" spans="2:17">
      <c r="B64" s="77">
        <v>2068</v>
      </c>
      <c r="C64" s="78">
        <v>0</v>
      </c>
      <c r="D64" s="74">
        <v>0</v>
      </c>
      <c r="E64" s="74">
        <v>0</v>
      </c>
      <c r="F64" s="74">
        <v>0</v>
      </c>
      <c r="G64" s="74">
        <v>19.280375140754096</v>
      </c>
      <c r="H64" s="74">
        <v>56.368159251561202</v>
      </c>
      <c r="I64" s="74">
        <v>75.648534392315298</v>
      </c>
      <c r="J64" s="74">
        <v>55.420470997584765</v>
      </c>
      <c r="K64" s="79">
        <v>66.751614992168797</v>
      </c>
      <c r="L64" s="78">
        <v>504.18664277483805</v>
      </c>
      <c r="M64" s="74">
        <v>79.316014558467074</v>
      </c>
      <c r="N64" s="74">
        <v>77.297980322297661</v>
      </c>
      <c r="O64" s="74">
        <v>188.08217539708767</v>
      </c>
      <c r="P64" s="79">
        <v>159.4904724969856</v>
      </c>
      <c r="Q64" s="76">
        <f t="shared" si="0"/>
        <v>-38.330147885083257</v>
      </c>
    </row>
    <row r="65" spans="2:17">
      <c r="B65" s="77">
        <v>2069</v>
      </c>
      <c r="C65" s="78">
        <v>0</v>
      </c>
      <c r="D65" s="74">
        <v>0</v>
      </c>
      <c r="E65" s="74">
        <v>78.303415512146486</v>
      </c>
      <c r="F65" s="74">
        <v>0</v>
      </c>
      <c r="G65" s="74">
        <v>30.422115533055102</v>
      </c>
      <c r="H65" s="74">
        <v>56.368159251561202</v>
      </c>
      <c r="I65" s="74">
        <v>165.09369029676279</v>
      </c>
      <c r="J65" s="74">
        <v>55.420470997584765</v>
      </c>
      <c r="K65" s="79">
        <v>38.659979537521949</v>
      </c>
      <c r="L65" s="78">
        <v>504.18664277483805</v>
      </c>
      <c r="M65" s="74">
        <v>79.316014558467074</v>
      </c>
      <c r="N65" s="74">
        <v>77.297980322297661</v>
      </c>
      <c r="O65" s="74">
        <v>188.08217539708767</v>
      </c>
      <c r="P65" s="79">
        <v>159.4904724969856</v>
      </c>
      <c r="Q65" s="76">
        <f t="shared" si="0"/>
        <v>-99.68366833488389</v>
      </c>
    </row>
    <row r="66" spans="2:17">
      <c r="B66" s="77">
        <v>2070</v>
      </c>
      <c r="C66" s="78">
        <v>0</v>
      </c>
      <c r="D66" s="74">
        <v>0</v>
      </c>
      <c r="E66" s="74">
        <v>106.94439557062776</v>
      </c>
      <c r="F66" s="74">
        <v>0</v>
      </c>
      <c r="G66" s="74">
        <v>8.9240900774001913E-3</v>
      </c>
      <c r="H66" s="74">
        <v>58.455868853470882</v>
      </c>
      <c r="I66" s="74">
        <v>165.40918851417604</v>
      </c>
      <c r="J66" s="74">
        <v>55.420470997584765</v>
      </c>
      <c r="K66" s="79">
        <v>52.995401754068524</v>
      </c>
      <c r="L66" s="78">
        <v>504.18664277483805</v>
      </c>
      <c r="M66" s="74">
        <v>79.316014558467074</v>
      </c>
      <c r="N66" s="74">
        <v>77.297980322297661</v>
      </c>
      <c r="O66" s="74">
        <v>188.08217539708767</v>
      </c>
      <c r="P66" s="79">
        <v>159.4904724969856</v>
      </c>
      <c r="Q66" s="76">
        <f t="shared" si="0"/>
        <v>-114.33458876884373</v>
      </c>
    </row>
    <row r="67" spans="2:17">
      <c r="B67" s="77">
        <v>2071</v>
      </c>
      <c r="C67" s="78">
        <v>0</v>
      </c>
      <c r="D67" s="74">
        <v>0</v>
      </c>
      <c r="E67" s="74">
        <v>16.223263026185791</v>
      </c>
      <c r="F67" s="74">
        <v>0</v>
      </c>
      <c r="G67" s="74">
        <v>0</v>
      </c>
      <c r="H67" s="74">
        <v>0</v>
      </c>
      <c r="I67" s="74">
        <v>16.223263026185791</v>
      </c>
      <c r="J67" s="74">
        <v>55.420470997584765</v>
      </c>
      <c r="K67" s="79">
        <v>40.397606472860929</v>
      </c>
      <c r="L67" s="78">
        <v>504.18664277483805</v>
      </c>
      <c r="M67" s="74">
        <v>79.316014558467074</v>
      </c>
      <c r="N67" s="74">
        <v>77.297980322297661</v>
      </c>
      <c r="O67" s="74">
        <v>188.08217539708767</v>
      </c>
      <c r="P67" s="79">
        <v>159.4904724969856</v>
      </c>
      <c r="Q67" s="76">
        <f t="shared" si="0"/>
        <v>47.449132000354119</v>
      </c>
    </row>
    <row r="68" spans="2:17">
      <c r="B68" s="77">
        <v>2072</v>
      </c>
      <c r="C68" s="78">
        <v>0</v>
      </c>
      <c r="D68" s="74">
        <v>0</v>
      </c>
      <c r="E68" s="74">
        <v>79.483849288918989</v>
      </c>
      <c r="F68" s="74">
        <v>0</v>
      </c>
      <c r="G68" s="74">
        <v>0</v>
      </c>
      <c r="H68" s="74">
        <v>0</v>
      </c>
      <c r="I68" s="74">
        <v>79.483849288918989</v>
      </c>
      <c r="J68" s="74">
        <v>55.420470997584765</v>
      </c>
      <c r="K68" s="79">
        <v>52.995401754068524</v>
      </c>
      <c r="L68" s="78">
        <v>504.18664277483805</v>
      </c>
      <c r="M68" s="74">
        <v>79.316014558467074</v>
      </c>
      <c r="N68" s="74">
        <v>77.297980322297661</v>
      </c>
      <c r="O68" s="74">
        <v>188.08217539708767</v>
      </c>
      <c r="P68" s="79">
        <v>159.4904724969856</v>
      </c>
      <c r="Q68" s="76">
        <f t="shared" si="0"/>
        <v>-28.409249543586675</v>
      </c>
    </row>
    <row r="69" spans="2:17">
      <c r="B69" s="77">
        <v>2073</v>
      </c>
      <c r="C69" s="78">
        <v>0</v>
      </c>
      <c r="D69" s="74">
        <v>0</v>
      </c>
      <c r="E69" s="74">
        <v>108.55659570190437</v>
      </c>
      <c r="F69" s="74">
        <v>0</v>
      </c>
      <c r="G69" s="74">
        <v>0</v>
      </c>
      <c r="H69" s="74">
        <v>0</v>
      </c>
      <c r="I69" s="74">
        <v>108.55659570190437</v>
      </c>
      <c r="J69" s="74">
        <v>55.420470997584765</v>
      </c>
      <c r="K69" s="79">
        <v>36.632748112959803</v>
      </c>
      <c r="L69" s="78">
        <v>504.18664277483805</v>
      </c>
      <c r="M69" s="74">
        <v>79.316014558467074</v>
      </c>
      <c r="N69" s="74">
        <v>77.297980322297661</v>
      </c>
      <c r="O69" s="74">
        <v>188.08217539708767</v>
      </c>
      <c r="P69" s="79">
        <v>159.4904724969856</v>
      </c>
      <c r="Q69" s="76">
        <f t="shared" si="0"/>
        <v>-41.119342315463342</v>
      </c>
    </row>
    <row r="70" spans="2:17">
      <c r="B70" s="77">
        <v>2074</v>
      </c>
      <c r="C70" s="78">
        <v>0</v>
      </c>
      <c r="D70" s="74">
        <v>0</v>
      </c>
      <c r="E70" s="74">
        <v>96.748505622253788</v>
      </c>
      <c r="F70" s="74">
        <v>0</v>
      </c>
      <c r="G70" s="74">
        <v>0</v>
      </c>
      <c r="H70" s="74">
        <v>0</v>
      </c>
      <c r="I70" s="74">
        <v>96.748505622253788</v>
      </c>
      <c r="J70" s="74">
        <v>55.420470997584765</v>
      </c>
      <c r="K70" s="79">
        <v>51.25777481872953</v>
      </c>
      <c r="L70" s="78">
        <v>504.18664277483805</v>
      </c>
      <c r="M70" s="74">
        <v>79.316014558467074</v>
      </c>
      <c r="N70" s="74">
        <v>77.297980322297661</v>
      </c>
      <c r="O70" s="74">
        <v>188.08217539708767</v>
      </c>
      <c r="P70" s="79">
        <v>159.4904724969856</v>
      </c>
      <c r="Q70" s="76">
        <f t="shared" si="0"/>
        <v>-43.936278941582479</v>
      </c>
    </row>
    <row r="71" spans="2:17">
      <c r="B71" s="77">
        <v>2075</v>
      </c>
      <c r="C71" s="78">
        <v>0</v>
      </c>
      <c r="D71" s="74">
        <v>0</v>
      </c>
      <c r="E71" s="74">
        <v>109.64487557381591</v>
      </c>
      <c r="F71" s="74">
        <v>0</v>
      </c>
      <c r="G71" s="74">
        <v>11.938002630310599</v>
      </c>
      <c r="H71" s="74">
        <v>0</v>
      </c>
      <c r="I71" s="74">
        <v>121.5828782041265</v>
      </c>
      <c r="J71" s="74">
        <v>55.420470997584765</v>
      </c>
      <c r="K71" s="79">
        <v>35.763934645290306</v>
      </c>
      <c r="L71" s="78">
        <v>504.18664277483805</v>
      </c>
      <c r="M71" s="74">
        <v>79.316014558467074</v>
      </c>
      <c r="N71" s="74">
        <v>77.297980322297661</v>
      </c>
      <c r="O71" s="74">
        <v>188.08217539708767</v>
      </c>
      <c r="P71" s="79">
        <v>159.4904724969856</v>
      </c>
      <c r="Q71" s="76">
        <f t="shared" si="0"/>
        <v>-53.276811350015976</v>
      </c>
    </row>
    <row r="72" spans="2:17">
      <c r="B72" s="77">
        <v>2076</v>
      </c>
      <c r="C72" s="78">
        <v>0</v>
      </c>
      <c r="D72" s="74">
        <v>0</v>
      </c>
      <c r="E72" s="74">
        <v>16.632920747424144</v>
      </c>
      <c r="F72" s="74">
        <v>0</v>
      </c>
      <c r="G72" s="74">
        <v>2.6585066091733678</v>
      </c>
      <c r="H72" s="74">
        <v>0</v>
      </c>
      <c r="I72" s="74">
        <v>19.291427356597513</v>
      </c>
      <c r="J72" s="74">
        <v>55.420470997584765</v>
      </c>
      <c r="K72" s="79">
        <v>51.25777481872953</v>
      </c>
      <c r="L72" s="78">
        <v>504.18664277483805</v>
      </c>
      <c r="M72" s="74">
        <v>79.316014558467074</v>
      </c>
      <c r="N72" s="74">
        <v>77.297980322297661</v>
      </c>
      <c r="O72" s="74">
        <v>188.08217539708767</v>
      </c>
      <c r="P72" s="79">
        <v>159.4904724969856</v>
      </c>
      <c r="Q72" s="76">
        <f t="shared" si="0"/>
        <v>33.520799324073792</v>
      </c>
    </row>
    <row r="73" spans="2:17">
      <c r="B73" s="77">
        <v>2077</v>
      </c>
      <c r="C73" s="78">
        <v>0</v>
      </c>
      <c r="D73" s="74">
        <v>0</v>
      </c>
      <c r="E73" s="74">
        <v>0</v>
      </c>
      <c r="F73" s="74">
        <v>0</v>
      </c>
      <c r="G73" s="74">
        <v>32.43778951681545</v>
      </c>
      <c r="H73" s="74">
        <v>0</v>
      </c>
      <c r="I73" s="74">
        <v>32.43778951681545</v>
      </c>
      <c r="J73" s="74">
        <v>55.420470997584765</v>
      </c>
      <c r="K73" s="79">
        <v>35.763934645290306</v>
      </c>
      <c r="L73" s="78">
        <v>504.18664277483805</v>
      </c>
      <c r="M73" s="74">
        <v>79.316014558467074</v>
      </c>
      <c r="N73" s="74">
        <v>77.297980322297661</v>
      </c>
      <c r="O73" s="74">
        <v>188.08217539708767</v>
      </c>
      <c r="P73" s="79">
        <v>159.4904724969856</v>
      </c>
      <c r="Q73" s="76">
        <f t="shared" ref="Q73:Q87" si="1">P73-K73-J73-I73</f>
        <v>35.868277337295076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26.301957128087082</v>
      </c>
      <c r="H74" s="74">
        <v>0</v>
      </c>
      <c r="I74" s="74">
        <v>26.301957128087082</v>
      </c>
      <c r="J74" s="74">
        <v>55.420470997584765</v>
      </c>
      <c r="K74" s="79">
        <v>51.25777481872953</v>
      </c>
      <c r="L74" s="78">
        <v>504.18664277483805</v>
      </c>
      <c r="M74" s="74">
        <v>79.316014558467074</v>
      </c>
      <c r="N74" s="74">
        <v>77.297980322297661</v>
      </c>
      <c r="O74" s="74">
        <v>188.08217539708767</v>
      </c>
      <c r="P74" s="79">
        <v>159.4904724969856</v>
      </c>
      <c r="Q74" s="76">
        <f t="shared" si="1"/>
        <v>26.510269552584226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0</v>
      </c>
      <c r="G75" s="74">
        <v>28.727908995552966</v>
      </c>
      <c r="H75" s="74">
        <v>0</v>
      </c>
      <c r="I75" s="74">
        <v>28.727908995552966</v>
      </c>
      <c r="J75" s="74">
        <v>55.420470997584765</v>
      </c>
      <c r="K75" s="79">
        <v>38.659979537521949</v>
      </c>
      <c r="L75" s="78">
        <v>504.18664277483805</v>
      </c>
      <c r="M75" s="74">
        <v>79.316014558467074</v>
      </c>
      <c r="N75" s="74">
        <v>77.297980322297661</v>
      </c>
      <c r="O75" s="74">
        <v>188.08217539708767</v>
      </c>
      <c r="P75" s="79">
        <v>159.4904724969856</v>
      </c>
      <c r="Q75" s="76">
        <f t="shared" si="1"/>
        <v>36.682112966325931</v>
      </c>
    </row>
    <row r="76" spans="2:17">
      <c r="B76" s="77">
        <v>2080</v>
      </c>
      <c r="C76" s="78">
        <v>0</v>
      </c>
      <c r="D76" s="74">
        <v>0</v>
      </c>
      <c r="E76" s="74">
        <v>0</v>
      </c>
      <c r="F76" s="74">
        <v>0</v>
      </c>
      <c r="G76" s="74">
        <v>104.82308262870171</v>
      </c>
      <c r="H76" s="74">
        <v>0</v>
      </c>
      <c r="I76" s="74">
        <v>104.82308262870171</v>
      </c>
      <c r="J76" s="74">
        <v>55.420470997584765</v>
      </c>
      <c r="K76" s="79">
        <v>51.25777481872953</v>
      </c>
      <c r="L76" s="78">
        <v>504.18664277483805</v>
      </c>
      <c r="M76" s="74">
        <v>79.316014558467074</v>
      </c>
      <c r="N76" s="74">
        <v>77.297980322297661</v>
      </c>
      <c r="O76" s="74">
        <v>188.08217539708767</v>
      </c>
      <c r="P76" s="79">
        <v>159.4904724969856</v>
      </c>
      <c r="Q76" s="76">
        <f t="shared" si="1"/>
        <v>-52.010855948030404</v>
      </c>
    </row>
    <row r="77" spans="2:17">
      <c r="B77" s="77">
        <v>2081</v>
      </c>
      <c r="C77" s="78">
        <v>0</v>
      </c>
      <c r="D77" s="74">
        <v>0</v>
      </c>
      <c r="E77" s="74">
        <v>0</v>
      </c>
      <c r="F77" s="74">
        <v>0</v>
      </c>
      <c r="G77" s="74">
        <v>65.947001523980106</v>
      </c>
      <c r="H77" s="74">
        <v>0</v>
      </c>
      <c r="I77" s="74">
        <v>65.947001523980106</v>
      </c>
      <c r="J77" s="74">
        <v>55.420470997584765</v>
      </c>
      <c r="K77" s="79">
        <v>38.659979537521949</v>
      </c>
      <c r="L77" s="78">
        <v>504.18664277483805</v>
      </c>
      <c r="M77" s="74">
        <v>79.316014558467074</v>
      </c>
      <c r="N77" s="74">
        <v>77.297980322297661</v>
      </c>
      <c r="O77" s="74">
        <v>188.08217539708767</v>
      </c>
      <c r="P77" s="79">
        <v>159.4904724969856</v>
      </c>
      <c r="Q77" s="76">
        <f t="shared" si="1"/>
        <v>-0.53697956210120878</v>
      </c>
    </row>
    <row r="78" spans="2:17">
      <c r="B78" s="77">
        <v>2082</v>
      </c>
      <c r="C78" s="78">
        <v>0</v>
      </c>
      <c r="D78" s="74">
        <v>0</v>
      </c>
      <c r="E78" s="74">
        <v>0</v>
      </c>
      <c r="F78" s="74">
        <v>0</v>
      </c>
      <c r="G78" s="74">
        <v>77.096691666027667</v>
      </c>
      <c r="H78" s="74">
        <v>0</v>
      </c>
      <c r="I78" s="74">
        <v>77.096691666027667</v>
      </c>
      <c r="J78" s="74">
        <v>55.420470997584765</v>
      </c>
      <c r="K78" s="79">
        <v>52.995401754068524</v>
      </c>
      <c r="L78" s="78">
        <v>504.18664277483805</v>
      </c>
      <c r="M78" s="74">
        <v>79.316014558467074</v>
      </c>
      <c r="N78" s="74">
        <v>77.297980322297661</v>
      </c>
      <c r="O78" s="74">
        <v>188.08217539708767</v>
      </c>
      <c r="P78" s="79">
        <v>159.4904724969856</v>
      </c>
      <c r="Q78" s="76">
        <f t="shared" si="1"/>
        <v>-26.022091920695352</v>
      </c>
    </row>
    <row r="79" spans="2:17">
      <c r="B79" s="77">
        <v>2083</v>
      </c>
      <c r="C79" s="78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55.420470997584765</v>
      </c>
      <c r="K79" s="79">
        <v>37.5015615806293</v>
      </c>
      <c r="L79" s="78">
        <v>504.18664277483805</v>
      </c>
      <c r="M79" s="74">
        <v>79.316014558467074</v>
      </c>
      <c r="N79" s="74">
        <v>77.297980322297661</v>
      </c>
      <c r="O79" s="74">
        <v>188.08217539708767</v>
      </c>
      <c r="P79" s="79">
        <v>159.4904724969856</v>
      </c>
      <c r="Q79" s="76">
        <f t="shared" si="1"/>
        <v>66.568439918771531</v>
      </c>
    </row>
    <row r="80" spans="2:17">
      <c r="B80" s="77">
        <v>2084</v>
      </c>
      <c r="C80" s="78">
        <v>0</v>
      </c>
      <c r="D80" s="74">
        <v>0</v>
      </c>
      <c r="E80" s="74">
        <v>0</v>
      </c>
      <c r="F80" s="74">
        <v>0</v>
      </c>
      <c r="G80" s="74">
        <v>10.591877365321189</v>
      </c>
      <c r="H80" s="74">
        <v>0.68492405704695192</v>
      </c>
      <c r="I80" s="74">
        <v>11.276801422368141</v>
      </c>
      <c r="J80" s="74">
        <v>55.420470997584765</v>
      </c>
      <c r="K80" s="79">
        <v>52.995401754068524</v>
      </c>
      <c r="L80" s="78">
        <v>504.18664277483805</v>
      </c>
      <c r="M80" s="74">
        <v>79.316014558467074</v>
      </c>
      <c r="N80" s="74">
        <v>77.297980322297661</v>
      </c>
      <c r="O80" s="74">
        <v>188.08217539708767</v>
      </c>
      <c r="P80" s="79">
        <v>159.4904724969856</v>
      </c>
      <c r="Q80" s="76">
        <f t="shared" si="1"/>
        <v>39.797798322964169</v>
      </c>
    </row>
    <row r="81" spans="1:17">
      <c r="B81" s="77">
        <v>2085</v>
      </c>
      <c r="C81" s="78">
        <v>0</v>
      </c>
      <c r="D81" s="74">
        <v>0</v>
      </c>
      <c r="E81" s="74">
        <v>0</v>
      </c>
      <c r="F81" s="74">
        <v>0</v>
      </c>
      <c r="G81" s="74">
        <v>10.2730893139393</v>
      </c>
      <c r="H81" s="74">
        <v>1.3698481140939038</v>
      </c>
      <c r="I81" s="74">
        <v>11.642937428033203</v>
      </c>
      <c r="J81" s="74">
        <v>55.420470997584765</v>
      </c>
      <c r="K81" s="79">
        <v>37.5015615806293</v>
      </c>
      <c r="L81" s="78">
        <v>504.18664277483805</v>
      </c>
      <c r="M81" s="74">
        <v>79.316014558467074</v>
      </c>
      <c r="N81" s="74">
        <v>77.297980322297661</v>
      </c>
      <c r="O81" s="74">
        <v>188.08217539708767</v>
      </c>
      <c r="P81" s="79">
        <v>159.4904724969856</v>
      </c>
      <c r="Q81" s="76">
        <f t="shared" si="1"/>
        <v>54.925502490738324</v>
      </c>
    </row>
    <row r="82" spans="1:17">
      <c r="B82" s="77">
        <v>2086</v>
      </c>
      <c r="C82" s="78">
        <v>0</v>
      </c>
      <c r="D82" s="74">
        <v>0</v>
      </c>
      <c r="E82" s="74">
        <v>0</v>
      </c>
      <c r="F82" s="74">
        <v>0</v>
      </c>
      <c r="G82" s="74">
        <v>24.849056778775477</v>
      </c>
      <c r="H82" s="74">
        <v>4.1095443422817111</v>
      </c>
      <c r="I82" s="74">
        <v>28.958601121057189</v>
      </c>
      <c r="J82" s="74">
        <v>55.420470997584765</v>
      </c>
      <c r="K82" s="79">
        <v>52.995401754068524</v>
      </c>
      <c r="L82" s="78">
        <v>504.18664277483805</v>
      </c>
      <c r="M82" s="74">
        <v>79.316014558467074</v>
      </c>
      <c r="N82" s="74">
        <v>77.297980322297661</v>
      </c>
      <c r="O82" s="74">
        <v>188.08217539708767</v>
      </c>
      <c r="P82" s="79">
        <v>159.4904724969856</v>
      </c>
      <c r="Q82" s="76">
        <f t="shared" si="1"/>
        <v>22.115998624275125</v>
      </c>
    </row>
    <row r="83" spans="1:17">
      <c r="B83" s="77">
        <v>2087</v>
      </c>
      <c r="C83" s="78">
        <v>0</v>
      </c>
      <c r="D83" s="74">
        <v>0</v>
      </c>
      <c r="E83" s="74">
        <v>0</v>
      </c>
      <c r="F83" s="74">
        <v>0</v>
      </c>
      <c r="G83" s="74">
        <v>28.868285118867352</v>
      </c>
      <c r="H83" s="74">
        <v>6.1643165134225661</v>
      </c>
      <c r="I83" s="74">
        <v>35.032601632289918</v>
      </c>
      <c r="J83" s="74">
        <v>55.420470997584765</v>
      </c>
      <c r="K83" s="79">
        <v>35.763934645290306</v>
      </c>
      <c r="L83" s="78">
        <v>504.18664277483805</v>
      </c>
      <c r="M83" s="74">
        <v>79.316014558467074</v>
      </c>
      <c r="N83" s="74">
        <v>77.297980322297661</v>
      </c>
      <c r="O83" s="74">
        <v>188.08217539708767</v>
      </c>
      <c r="P83" s="79">
        <v>159.4904724969856</v>
      </c>
      <c r="Q83" s="76">
        <f t="shared" si="1"/>
        <v>33.273465221820608</v>
      </c>
    </row>
    <row r="84" spans="1:17">
      <c r="B84" s="77">
        <v>2088</v>
      </c>
      <c r="C84" s="78">
        <v>0</v>
      </c>
      <c r="D84" s="74">
        <v>0</v>
      </c>
      <c r="E84" s="74">
        <v>0</v>
      </c>
      <c r="F84" s="74">
        <v>0</v>
      </c>
      <c r="G84" s="74">
        <v>20.543189074577317</v>
      </c>
      <c r="H84" s="74">
        <v>18.492949540267698</v>
      </c>
      <c r="I84" s="74">
        <v>39.036138614845015</v>
      </c>
      <c r="J84" s="74">
        <v>55.420470997584765</v>
      </c>
      <c r="K84" s="79">
        <v>35.763934645290306</v>
      </c>
      <c r="L84" s="78">
        <v>504.18664277483805</v>
      </c>
      <c r="M84" s="74">
        <v>79.316014558467074</v>
      </c>
      <c r="N84" s="74">
        <v>77.297980322297661</v>
      </c>
      <c r="O84" s="74">
        <v>188.08217539708767</v>
      </c>
      <c r="P84" s="79">
        <v>159.4904724969856</v>
      </c>
      <c r="Q84" s="76">
        <f t="shared" si="1"/>
        <v>29.269928239265511</v>
      </c>
    </row>
    <row r="85" spans="1:17">
      <c r="B85" s="77">
        <v>2089</v>
      </c>
      <c r="C85" s="78">
        <v>0</v>
      </c>
      <c r="D85" s="74">
        <v>0</v>
      </c>
      <c r="E85" s="74">
        <v>0</v>
      </c>
      <c r="F85" s="74">
        <v>0</v>
      </c>
      <c r="G85" s="74">
        <v>16.758697569932778</v>
      </c>
      <c r="H85" s="74">
        <v>18.492949540267698</v>
      </c>
      <c r="I85" s="74">
        <v>35.25164711020048</v>
      </c>
      <c r="J85" s="74">
        <v>55.420470997584765</v>
      </c>
      <c r="K85" s="79">
        <v>38.659979537521949</v>
      </c>
      <c r="L85" s="78">
        <v>504.18664277483805</v>
      </c>
      <c r="M85" s="74">
        <v>79.316014558467074</v>
      </c>
      <c r="N85" s="74">
        <v>77.297980322297661</v>
      </c>
      <c r="O85" s="74">
        <v>188.08217539708767</v>
      </c>
      <c r="P85" s="79">
        <v>159.4904724969856</v>
      </c>
      <c r="Q85" s="76">
        <f t="shared" si="1"/>
        <v>30.158374851678417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0</v>
      </c>
      <c r="H86" s="82">
        <v>19.177873597314655</v>
      </c>
      <c r="I86" s="82">
        <v>19.177873597314655</v>
      </c>
      <c r="J86" s="74">
        <v>55.420470997584765</v>
      </c>
      <c r="K86" s="79">
        <v>38.659979537521949</v>
      </c>
      <c r="L86" s="81">
        <v>504.18664277483805</v>
      </c>
      <c r="M86" s="82">
        <v>79.316014558467074</v>
      </c>
      <c r="N86" s="82">
        <v>77.297980322297661</v>
      </c>
      <c r="O86" s="82">
        <v>188.08217539708767</v>
      </c>
      <c r="P86" s="83">
        <v>159.4904724969856</v>
      </c>
      <c r="Q86" s="76">
        <f t="shared" si="1"/>
        <v>46.232148364564239</v>
      </c>
    </row>
    <row r="87" spans="1:17" ht="15.75" thickBot="1">
      <c r="B87" s="84" t="s">
        <v>4</v>
      </c>
      <c r="C87" s="85">
        <v>17.093486138189444</v>
      </c>
      <c r="D87" s="86">
        <v>0</v>
      </c>
      <c r="E87" s="86">
        <v>6.5385247319100452</v>
      </c>
      <c r="F87" s="86">
        <v>0</v>
      </c>
      <c r="G87" s="86">
        <v>11.550278320169808</v>
      </c>
      <c r="H87" s="86">
        <v>4.7842437687546244</v>
      </c>
      <c r="I87" s="86">
        <v>39.966532959023922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-39.966532959023922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3127.5456229309711</v>
      </c>
      <c r="D89" s="92">
        <v>2857.0484603889877</v>
      </c>
      <c r="E89" s="92">
        <v>193.35101713864805</v>
      </c>
      <c r="F89" s="92">
        <v>0</v>
      </c>
      <c r="G89" s="92">
        <v>385.73673487716843</v>
      </c>
      <c r="H89" s="92">
        <v>477.79138499526567</v>
      </c>
      <c r="I89" s="92">
        <v>7041.4732203310396</v>
      </c>
      <c r="J89" s="92">
        <v>698.05269678112438</v>
      </c>
      <c r="K89" s="58">
        <v>634.2744054801168</v>
      </c>
      <c r="L89" s="91">
        <v>10609.846875925456</v>
      </c>
      <c r="M89" s="96">
        <v>1887.8463044092116</v>
      </c>
      <c r="N89" s="92">
        <v>702.16587190489452</v>
      </c>
      <c r="O89" s="92">
        <v>2903.3391034564784</v>
      </c>
      <c r="P89" s="58">
        <v>5116.4955961548785</v>
      </c>
    </row>
    <row r="90" spans="1:17" ht="15.75" thickBot="1">
      <c r="N90" t="s">
        <v>112</v>
      </c>
      <c r="P90" s="93">
        <v>-3257.3047264374022</v>
      </c>
      <c r="Q90" s="94">
        <f>(NPV(0.0505,Q9:Q86)+Q8)*(1+0.0505)^2-Q87</f>
        <v>-3257.3047264374059</v>
      </c>
    </row>
    <row r="91" spans="1:17">
      <c r="I91" s="107" t="s">
        <v>127</v>
      </c>
      <c r="J91" s="98">
        <f>(NPV(0.0505,J9:J58)+J8)*(1+0.0505)^2</f>
        <v>620.8851475170635</v>
      </c>
      <c r="K91" s="99"/>
      <c r="L91" s="99"/>
      <c r="M91" s="100">
        <f>(NPV(0.0505,M9:M58)+M8)*(1+0.0505)^2</f>
        <v>1777.40656344894</v>
      </c>
      <c r="P91" s="100"/>
      <c r="Q91" s="100">
        <f>(NPV(0.0505,Q9:Q58)+Q8)*(1+0.0505)^2</f>
        <v>-3301.1034110447813</v>
      </c>
    </row>
    <row r="92" spans="1:17">
      <c r="I92" s="108" t="s">
        <v>128</v>
      </c>
      <c r="J92" s="17">
        <f>(NPV(0.0505,J9:J43)+J8)*(1+0.0505)^2</f>
        <v>508.08313294953939</v>
      </c>
      <c r="K92" s="11"/>
      <c r="L92" s="11"/>
      <c r="M92" s="102">
        <f>(NPV(0.0505,M9:M43)+M8)*(1+0.0505)^2</f>
        <v>1615.9679096696877</v>
      </c>
      <c r="P92" s="102"/>
      <c r="Q92" s="102">
        <f>(NPV(0.0505,Q9:Q43)+Q8)*(1+0.0505)^2</f>
        <v>-3392.7356888971717</v>
      </c>
    </row>
    <row r="93" spans="1:17" ht="15.75" thickBot="1">
      <c r="I93" s="109" t="s">
        <v>129</v>
      </c>
      <c r="J93" s="104">
        <f>(NPV(0.0505,J9:J28)+J8)*(1+0.0505)^2</f>
        <v>282.64031407821625</v>
      </c>
      <c r="K93" s="105"/>
      <c r="L93" s="105"/>
      <c r="M93" s="106">
        <f>(NPV(0.0505,M9:M28)+M8)*(1+0.0505)^2</f>
        <v>1232.3378524641571</v>
      </c>
      <c r="P93" s="102"/>
      <c r="Q93" s="106">
        <f>(NPV(0.0505,Q9:Q28)+Q8)*(1+0.0505)^2</f>
        <v>-4267.8031817842666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16</v>
      </c>
      <c r="G1" s="114" t="s">
        <v>117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2.8037868461359143</v>
      </c>
      <c r="I9" s="74">
        <v>2.8037868461359143</v>
      </c>
      <c r="J9" s="74">
        <v>1.4018934230679571E-2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-2.8178057803665939</v>
      </c>
    </row>
    <row r="10" spans="2:17">
      <c r="B10" s="77">
        <v>2014</v>
      </c>
      <c r="C10" s="78">
        <v>31.707330030759117</v>
      </c>
      <c r="D10" s="74">
        <v>221.40621631538605</v>
      </c>
      <c r="E10" s="74">
        <v>0</v>
      </c>
      <c r="F10" s="74">
        <v>0</v>
      </c>
      <c r="G10" s="74">
        <v>21.007120884235871</v>
      </c>
      <c r="H10" s="74">
        <v>3.9726025071241651</v>
      </c>
      <c r="I10" s="74">
        <v>278.09326973750524</v>
      </c>
      <c r="J10" s="74">
        <v>1.4044852829182057</v>
      </c>
      <c r="K10" s="79">
        <v>0</v>
      </c>
      <c r="L10" s="78">
        <v>312.2172419108237</v>
      </c>
      <c r="M10" s="74">
        <v>102.98205241899949</v>
      </c>
      <c r="N10" s="74">
        <v>19.823811441753556</v>
      </c>
      <c r="O10" s="74">
        <v>97.945620491681254</v>
      </c>
      <c r="P10" s="79">
        <v>91.465757558389399</v>
      </c>
      <c r="Q10" s="76">
        <f t="shared" si="0"/>
        <v>-188.03199746203404</v>
      </c>
    </row>
    <row r="11" spans="2:17">
      <c r="B11" s="77">
        <v>2015</v>
      </c>
      <c r="C11" s="78">
        <v>87.481261614814699</v>
      </c>
      <c r="D11" s="74">
        <v>485.83357818250295</v>
      </c>
      <c r="E11" s="74">
        <v>0</v>
      </c>
      <c r="F11" s="74">
        <v>0</v>
      </c>
      <c r="G11" s="74">
        <v>18.918217044843423</v>
      </c>
      <c r="H11" s="74">
        <v>2.7218539638543873</v>
      </c>
      <c r="I11" s="74">
        <v>594.9549108060155</v>
      </c>
      <c r="J11" s="74">
        <v>4.3792598369482834</v>
      </c>
      <c r="K11" s="79">
        <v>0</v>
      </c>
      <c r="L11" s="78">
        <v>343.07966600977159</v>
      </c>
      <c r="M11" s="74">
        <v>101.10247679251577</v>
      </c>
      <c r="N11" s="74">
        <v>23.520656320362392</v>
      </c>
      <c r="O11" s="74">
        <v>102.05784119934728</v>
      </c>
      <c r="P11" s="79">
        <v>116.39869169754613</v>
      </c>
      <c r="Q11" s="76">
        <f t="shared" si="0"/>
        <v>-482.93547894541769</v>
      </c>
    </row>
    <row r="12" spans="2:17">
      <c r="B12" s="77">
        <v>2016</v>
      </c>
      <c r="C12" s="78">
        <v>182.24155637558698</v>
      </c>
      <c r="D12" s="74">
        <v>643.31613273884557</v>
      </c>
      <c r="E12" s="74">
        <v>0</v>
      </c>
      <c r="F12" s="74">
        <v>0</v>
      </c>
      <c r="G12" s="74">
        <v>25.888800423833732</v>
      </c>
      <c r="H12" s="74">
        <v>3.9598816223592896</v>
      </c>
      <c r="I12" s="74">
        <v>855.40637116062555</v>
      </c>
      <c r="J12" s="74">
        <v>8.6562916927514113</v>
      </c>
      <c r="K12" s="79">
        <v>0</v>
      </c>
      <c r="L12" s="78">
        <v>352.80984480543589</v>
      </c>
      <c r="M12" s="74">
        <v>99.254054353211359</v>
      </c>
      <c r="N12" s="74">
        <v>24.590249080184609</v>
      </c>
      <c r="O12" s="74">
        <v>104.39433023779388</v>
      </c>
      <c r="P12" s="79">
        <v>124.57121113424604</v>
      </c>
      <c r="Q12" s="76">
        <f t="shared" si="0"/>
        <v>-739.49145171913096</v>
      </c>
    </row>
    <row r="13" spans="2:17">
      <c r="B13" s="77">
        <v>2017</v>
      </c>
      <c r="C13" s="78">
        <v>212.0271014702646</v>
      </c>
      <c r="D13" s="74">
        <v>779.64870896659124</v>
      </c>
      <c r="E13" s="74">
        <v>0</v>
      </c>
      <c r="F13" s="74">
        <v>0</v>
      </c>
      <c r="G13" s="74">
        <v>37.882609935634548</v>
      </c>
      <c r="H13" s="74">
        <v>5.939822433538934</v>
      </c>
      <c r="I13" s="74">
        <v>1035.4982428060293</v>
      </c>
      <c r="J13" s="74">
        <v>13.833782906781558</v>
      </c>
      <c r="K13" s="79">
        <v>0</v>
      </c>
      <c r="L13" s="78">
        <v>367.61799311132404</v>
      </c>
      <c r="M13" s="74">
        <v>97.301787956642656</v>
      </c>
      <c r="N13" s="74">
        <v>26.282905583592587</v>
      </c>
      <c r="O13" s="74">
        <v>107.35388301982623</v>
      </c>
      <c r="P13" s="79">
        <v>136.67941655126253</v>
      </c>
      <c r="Q13" s="76">
        <f t="shared" si="0"/>
        <v>-912.6526091615483</v>
      </c>
    </row>
    <row r="14" spans="2:17">
      <c r="B14" s="77">
        <v>2018</v>
      </c>
      <c r="C14" s="78">
        <v>254.85731107327939</v>
      </c>
      <c r="D14" s="74">
        <v>549.74112750638972</v>
      </c>
      <c r="E14" s="74">
        <v>0</v>
      </c>
      <c r="F14" s="74">
        <v>0</v>
      </c>
      <c r="G14" s="74">
        <v>39.823564215331416</v>
      </c>
      <c r="H14" s="74">
        <v>17.819467300616804</v>
      </c>
      <c r="I14" s="74">
        <v>862.24147009561739</v>
      </c>
      <c r="J14" s="74">
        <v>18.144990257259646</v>
      </c>
      <c r="K14" s="79">
        <v>0</v>
      </c>
      <c r="L14" s="78">
        <v>347.13996473880547</v>
      </c>
      <c r="M14" s="74">
        <v>94.612229463497457</v>
      </c>
      <c r="N14" s="74">
        <v>28.837466932294198</v>
      </c>
      <c r="O14" s="74">
        <v>109.35807139502708</v>
      </c>
      <c r="P14" s="79">
        <v>114.33219694798674</v>
      </c>
      <c r="Q14" s="76">
        <f t="shared" si="0"/>
        <v>-766.05426340489032</v>
      </c>
    </row>
    <row r="15" spans="2:17">
      <c r="B15" s="77">
        <v>2019</v>
      </c>
      <c r="C15" s="78">
        <v>260.97099504288371</v>
      </c>
      <c r="D15" s="74">
        <v>393.18900269682428</v>
      </c>
      <c r="E15" s="74">
        <v>0</v>
      </c>
      <c r="F15" s="74">
        <v>0</v>
      </c>
      <c r="G15" s="74">
        <v>50.711507649973839</v>
      </c>
      <c r="H15" s="74">
        <v>17.819467300616804</v>
      </c>
      <c r="I15" s="74">
        <v>722.69097269029851</v>
      </c>
      <c r="J15" s="74">
        <v>21.758445120711137</v>
      </c>
      <c r="K15" s="79">
        <v>13.007053546297509</v>
      </c>
      <c r="L15" s="78">
        <v>370.87869336942288</v>
      </c>
      <c r="M15" s="74">
        <v>94.248775613072439</v>
      </c>
      <c r="N15" s="74">
        <v>28.941310889558494</v>
      </c>
      <c r="O15" s="74">
        <v>109.48268414374424</v>
      </c>
      <c r="P15" s="79">
        <v>138.20592272304771</v>
      </c>
      <c r="Q15" s="76">
        <f t="shared" si="0"/>
        <v>-619.25054863425942</v>
      </c>
    </row>
    <row r="16" spans="2:17">
      <c r="B16" s="77">
        <v>2020</v>
      </c>
      <c r="C16" s="78">
        <v>719.35916035797925</v>
      </c>
      <c r="D16" s="74">
        <v>160.55461106093196</v>
      </c>
      <c r="E16" s="74">
        <v>0</v>
      </c>
      <c r="F16" s="74">
        <v>0</v>
      </c>
      <c r="G16" s="74">
        <v>3.5396186370633655</v>
      </c>
      <c r="H16" s="74">
        <v>18.47944757101002</v>
      </c>
      <c r="I16" s="74">
        <v>901.93283762698456</v>
      </c>
      <c r="J16" s="74">
        <v>26.268109308846061</v>
      </c>
      <c r="K16" s="79">
        <v>13.224186276427197</v>
      </c>
      <c r="L16" s="78">
        <v>583.26035476635514</v>
      </c>
      <c r="M16" s="74">
        <v>102.5978297771216</v>
      </c>
      <c r="N16" s="74">
        <v>20.758407057132192</v>
      </c>
      <c r="O16" s="74">
        <v>110.86380877535933</v>
      </c>
      <c r="P16" s="79">
        <v>349.04030915674196</v>
      </c>
      <c r="Q16" s="76">
        <f t="shared" si="0"/>
        <v>-592.38482405551588</v>
      </c>
    </row>
    <row r="17" spans="2:17">
      <c r="B17" s="77">
        <v>2021</v>
      </c>
      <c r="C17" s="78">
        <v>1154.8399691819645</v>
      </c>
      <c r="D17" s="74">
        <v>55.713576723933087</v>
      </c>
      <c r="E17" s="74">
        <v>0</v>
      </c>
      <c r="F17" s="74">
        <v>0</v>
      </c>
      <c r="G17" s="74">
        <v>42.904044770566621</v>
      </c>
      <c r="H17" s="74">
        <v>0</v>
      </c>
      <c r="I17" s="74">
        <v>1253.4575906764642</v>
      </c>
      <c r="J17" s="74">
        <v>32.535397262228379</v>
      </c>
      <c r="K17" s="79">
        <v>12.979240686922751</v>
      </c>
      <c r="L17" s="78">
        <v>648.61974146850127</v>
      </c>
      <c r="M17" s="74">
        <v>103.2001247292545</v>
      </c>
      <c r="N17" s="74">
        <v>21.246473656274372</v>
      </c>
      <c r="O17" s="74">
        <v>117.4786688530948</v>
      </c>
      <c r="P17" s="79">
        <v>406.69447422987759</v>
      </c>
      <c r="Q17" s="76">
        <f t="shared" si="0"/>
        <v>-892.2777543957377</v>
      </c>
    </row>
    <row r="18" spans="2:17">
      <c r="B18" s="77">
        <v>2022</v>
      </c>
      <c r="C18" s="78">
        <v>1036.8655316412112</v>
      </c>
      <c r="D18" s="74">
        <v>0</v>
      </c>
      <c r="E18" s="74">
        <v>0</v>
      </c>
      <c r="F18" s="74">
        <v>0</v>
      </c>
      <c r="G18" s="74">
        <v>22.255588733825437</v>
      </c>
      <c r="H18" s="74">
        <v>0</v>
      </c>
      <c r="I18" s="74">
        <v>1059.1211203750365</v>
      </c>
      <c r="J18" s="74">
        <v>37.83100286410356</v>
      </c>
      <c r="K18" s="79">
        <v>13.196373417052442</v>
      </c>
      <c r="L18" s="78">
        <v>636.65691759165475</v>
      </c>
      <c r="M18" s="74">
        <v>101.29978031131793</v>
      </c>
      <c r="N18" s="74">
        <v>22.222606854558727</v>
      </c>
      <c r="O18" s="74">
        <v>121.05090098298649</v>
      </c>
      <c r="P18" s="79">
        <v>392.08362944279156</v>
      </c>
      <c r="Q18" s="76">
        <f t="shared" si="0"/>
        <v>-718.06486721340093</v>
      </c>
    </row>
    <row r="19" spans="2:17">
      <c r="B19" s="77">
        <v>2023</v>
      </c>
      <c r="C19" s="78">
        <v>740.43416709387429</v>
      </c>
      <c r="D19" s="74">
        <v>0</v>
      </c>
      <c r="E19" s="74">
        <v>0</v>
      </c>
      <c r="F19" s="74">
        <v>0</v>
      </c>
      <c r="G19" s="74">
        <v>37.449788373678942</v>
      </c>
      <c r="H19" s="74">
        <v>0</v>
      </c>
      <c r="I19" s="74">
        <v>777.88395546755328</v>
      </c>
      <c r="J19" s="74">
        <v>41.720422641441331</v>
      </c>
      <c r="K19" s="79">
        <v>13.022667232948699</v>
      </c>
      <c r="L19" s="78">
        <v>620.71687015158568</v>
      </c>
      <c r="M19" s="74">
        <v>99.108672813041352</v>
      </c>
      <c r="N19" s="74">
        <v>22.253760041738015</v>
      </c>
      <c r="O19" s="74">
        <v>129.22342041968636</v>
      </c>
      <c r="P19" s="79">
        <v>370.13101687711992</v>
      </c>
      <c r="Q19" s="76">
        <f t="shared" si="0"/>
        <v>-462.49602846482344</v>
      </c>
    </row>
    <row r="20" spans="2:17">
      <c r="B20" s="77">
        <v>2024</v>
      </c>
      <c r="C20" s="78">
        <v>512.7947707066246</v>
      </c>
      <c r="D20" s="74">
        <v>0</v>
      </c>
      <c r="E20" s="74">
        <v>0</v>
      </c>
      <c r="F20" s="74">
        <v>0</v>
      </c>
      <c r="G20" s="74">
        <v>64.843202274695457</v>
      </c>
      <c r="H20" s="74">
        <v>0</v>
      </c>
      <c r="I20" s="74">
        <v>577.6379729813201</v>
      </c>
      <c r="J20" s="74">
        <v>44.608612506347924</v>
      </c>
      <c r="K20" s="79">
        <v>12.975467662117097</v>
      </c>
      <c r="L20" s="78">
        <v>609.08634693798479</v>
      </c>
      <c r="M20" s="74">
        <v>96.792952566047603</v>
      </c>
      <c r="N20" s="74">
        <v>24.704477433175331</v>
      </c>
      <c r="O20" s="74">
        <v>139.70127570765354</v>
      </c>
      <c r="P20" s="79">
        <v>347.88764123110832</v>
      </c>
      <c r="Q20" s="76">
        <f t="shared" si="0"/>
        <v>-287.33441191867684</v>
      </c>
    </row>
    <row r="21" spans="2:17">
      <c r="B21" s="77">
        <v>2025</v>
      </c>
      <c r="C21" s="78">
        <v>336.81704385486904</v>
      </c>
      <c r="D21" s="74">
        <v>0</v>
      </c>
      <c r="E21" s="74">
        <v>0</v>
      </c>
      <c r="F21" s="74">
        <v>0</v>
      </c>
      <c r="G21" s="74">
        <v>86.879512031482449</v>
      </c>
      <c r="H21" s="74">
        <v>0</v>
      </c>
      <c r="I21" s="74">
        <v>423.69655588635146</v>
      </c>
      <c r="J21" s="74">
        <v>46.72709528577969</v>
      </c>
      <c r="K21" s="79">
        <v>27.062213691837393</v>
      </c>
      <c r="L21" s="78">
        <v>615.43121272683311</v>
      </c>
      <c r="M21" s="74">
        <v>101.53862141302581</v>
      </c>
      <c r="N21" s="74">
        <v>22.014918940030139</v>
      </c>
      <c r="O21" s="74">
        <v>100.62479458910003</v>
      </c>
      <c r="P21" s="79">
        <v>391.25287778467714</v>
      </c>
      <c r="Q21" s="76">
        <f t="shared" si="0"/>
        <v>-106.23298707929138</v>
      </c>
    </row>
    <row r="22" spans="2:17">
      <c r="B22" s="77">
        <v>2026</v>
      </c>
      <c r="C22" s="78">
        <v>124.05317360773327</v>
      </c>
      <c r="D22" s="74">
        <v>0</v>
      </c>
      <c r="E22" s="74">
        <v>0</v>
      </c>
      <c r="F22" s="74">
        <v>0</v>
      </c>
      <c r="G22" s="74">
        <v>102.390141862593</v>
      </c>
      <c r="H22" s="74">
        <v>0</v>
      </c>
      <c r="I22" s="74">
        <v>226.44331547032627</v>
      </c>
      <c r="J22" s="74">
        <v>47.859311863131317</v>
      </c>
      <c r="K22" s="79">
        <v>26.866914153722519</v>
      </c>
      <c r="L22" s="78">
        <v>774.20862338393727</v>
      </c>
      <c r="M22" s="74">
        <v>109.20230545913064</v>
      </c>
      <c r="N22" s="74">
        <v>21.589158715246537</v>
      </c>
      <c r="O22" s="74">
        <v>96.637186630151177</v>
      </c>
      <c r="P22" s="79">
        <v>546.77997257940888</v>
      </c>
      <c r="Q22" s="76">
        <f t="shared" si="0"/>
        <v>245.61043109222877</v>
      </c>
    </row>
    <row r="23" spans="2:17">
      <c r="B23" s="77">
        <v>2027</v>
      </c>
      <c r="C23" s="78">
        <v>39.146985688366591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39.146985688366591</v>
      </c>
      <c r="J23" s="74">
        <v>48.055046791573147</v>
      </c>
      <c r="K23" s="79">
        <v>26.749141066481798</v>
      </c>
      <c r="L23" s="78">
        <v>771.31137697626355</v>
      </c>
      <c r="M23" s="74">
        <v>108.6207792984506</v>
      </c>
      <c r="N23" s="74">
        <v>20.415721998160027</v>
      </c>
      <c r="O23" s="74">
        <v>99.648661390815676</v>
      </c>
      <c r="P23" s="79">
        <v>542.62621428883722</v>
      </c>
      <c r="Q23" s="76">
        <f t="shared" si="0"/>
        <v>428.67504074241566</v>
      </c>
    </row>
    <row r="24" spans="2:17">
      <c r="B24" s="77">
        <v>2028</v>
      </c>
      <c r="C24" s="78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48.055046791573147</v>
      </c>
      <c r="K24" s="79">
        <v>27.03153353465224</v>
      </c>
      <c r="L24" s="78">
        <v>757.21975197549909</v>
      </c>
      <c r="M24" s="74">
        <v>106.88658521213691</v>
      </c>
      <c r="N24" s="74">
        <v>21.236089260547942</v>
      </c>
      <c r="O24" s="74">
        <v>102.01630361644155</v>
      </c>
      <c r="P24" s="79">
        <v>527.08077388637275</v>
      </c>
      <c r="Q24" s="76">
        <f t="shared" si="0"/>
        <v>451.99419356014738</v>
      </c>
    </row>
    <row r="25" spans="2:17">
      <c r="B25" s="77">
        <v>2029</v>
      </c>
      <c r="C25" s="78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48.055046791573147</v>
      </c>
      <c r="K25" s="79">
        <v>29.554679760857738</v>
      </c>
      <c r="L25" s="78">
        <v>737.79054757134975</v>
      </c>
      <c r="M25" s="74">
        <v>105.1108535429175</v>
      </c>
      <c r="N25" s="74">
        <v>21.412623987897241</v>
      </c>
      <c r="O25" s="74">
        <v>103.35589066515094</v>
      </c>
      <c r="P25" s="79">
        <v>507.91117937538399</v>
      </c>
      <c r="Q25" s="76">
        <f t="shared" si="0"/>
        <v>430.30145282295308</v>
      </c>
    </row>
    <row r="26" spans="2:17">
      <c r="B26" s="77">
        <v>2030</v>
      </c>
      <c r="C26" s="78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48.055046791573147</v>
      </c>
      <c r="K26" s="79">
        <v>25.572995725151586</v>
      </c>
      <c r="L26" s="78">
        <v>728.42382262611056</v>
      </c>
      <c r="M26" s="74">
        <v>103.83357286856669</v>
      </c>
      <c r="N26" s="74">
        <v>21.163398490462935</v>
      </c>
      <c r="O26" s="74">
        <v>103.81280407711382</v>
      </c>
      <c r="P26" s="79">
        <v>499.61404718996721</v>
      </c>
      <c r="Q26" s="76">
        <f t="shared" si="0"/>
        <v>425.98600467324246</v>
      </c>
    </row>
    <row r="27" spans="2:17">
      <c r="B27" s="77">
        <v>2031</v>
      </c>
      <c r="C27" s="78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48.055046791573147</v>
      </c>
      <c r="K27" s="79">
        <v>25.403714788980267</v>
      </c>
      <c r="L27" s="78">
        <v>714.64372949713891</v>
      </c>
      <c r="M27" s="74">
        <v>102.21360713524372</v>
      </c>
      <c r="N27" s="74">
        <v>21.609927506699396</v>
      </c>
      <c r="O27" s="74">
        <v>105.75468607795612</v>
      </c>
      <c r="P27" s="79">
        <v>485.0655087772397</v>
      </c>
      <c r="Q27" s="76">
        <f t="shared" si="0"/>
        <v>411.60674719668629</v>
      </c>
    </row>
    <row r="28" spans="2:17">
      <c r="B28" s="77">
        <v>2032</v>
      </c>
      <c r="C28" s="78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48.055046791573147</v>
      </c>
      <c r="K28" s="79">
        <v>25.039014395692249</v>
      </c>
      <c r="L28" s="78">
        <v>696.86564401349187</v>
      </c>
      <c r="M28" s="74">
        <v>100.58325700619432</v>
      </c>
      <c r="N28" s="74">
        <v>21.776077838322266</v>
      </c>
      <c r="O28" s="74">
        <v>108.09117511640271</v>
      </c>
      <c r="P28" s="79">
        <v>466.41513405257251</v>
      </c>
      <c r="Q28" s="76">
        <f t="shared" si="0"/>
        <v>393.32107286530714</v>
      </c>
    </row>
    <row r="29" spans="2:17">
      <c r="B29" s="77">
        <v>2033</v>
      </c>
      <c r="C29" s="78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48.055046791573147</v>
      </c>
      <c r="K29" s="79">
        <v>25.108579462663599</v>
      </c>
      <c r="L29" s="78">
        <v>674.47688682731018</v>
      </c>
      <c r="M29" s="74">
        <v>98.911369294239194</v>
      </c>
      <c r="N29" s="74">
        <v>21.869537399860128</v>
      </c>
      <c r="O29" s="74">
        <v>109.94998195143356</v>
      </c>
      <c r="P29" s="79">
        <v>443.74599818177728</v>
      </c>
      <c r="Q29" s="76">
        <f t="shared" si="0"/>
        <v>370.58237192754052</v>
      </c>
    </row>
    <row r="30" spans="2:17">
      <c r="B30" s="77">
        <v>2034</v>
      </c>
      <c r="C30" s="78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48.055046791573147</v>
      </c>
      <c r="K30" s="79">
        <v>25.22157107566089</v>
      </c>
      <c r="L30" s="78">
        <v>652.83580613343156</v>
      </c>
      <c r="M30" s="74">
        <v>97.270634769463371</v>
      </c>
      <c r="N30" s="74">
        <v>22.046072127209431</v>
      </c>
      <c r="O30" s="74">
        <v>112.44223692577657</v>
      </c>
      <c r="P30" s="79">
        <v>421.07686231098216</v>
      </c>
      <c r="Q30" s="76">
        <f t="shared" si="0"/>
        <v>347.80024444374811</v>
      </c>
    </row>
    <row r="31" spans="2:17">
      <c r="B31" s="77">
        <v>2035</v>
      </c>
      <c r="C31" s="78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48.055046791573147</v>
      </c>
      <c r="K31" s="79">
        <v>27.285658055255269</v>
      </c>
      <c r="L31" s="78">
        <v>614.70430502598322</v>
      </c>
      <c r="M31" s="74">
        <v>95.661053431866819</v>
      </c>
      <c r="N31" s="74">
        <v>22.212222458832297</v>
      </c>
      <c r="O31" s="74">
        <v>110.02267272151856</v>
      </c>
      <c r="P31" s="79">
        <v>386.80835641376558</v>
      </c>
      <c r="Q31" s="76">
        <f t="shared" si="0"/>
        <v>311.46765156693715</v>
      </c>
    </row>
    <row r="32" spans="2:17">
      <c r="B32" s="77">
        <v>2036</v>
      </c>
      <c r="C32" s="78">
        <v>0</v>
      </c>
      <c r="D32" s="74">
        <v>0</v>
      </c>
      <c r="E32" s="74">
        <v>0.35930009213445419</v>
      </c>
      <c r="F32" s="74">
        <v>0</v>
      </c>
      <c r="G32" s="74">
        <v>0</v>
      </c>
      <c r="H32" s="74">
        <v>0</v>
      </c>
      <c r="I32" s="74">
        <v>0.35930009213445419</v>
      </c>
      <c r="J32" s="74">
        <v>48.055046791573147</v>
      </c>
      <c r="K32" s="79">
        <v>24.38961316302364</v>
      </c>
      <c r="L32" s="78">
        <v>586.74951173043542</v>
      </c>
      <c r="M32" s="74">
        <v>94.082625281449566</v>
      </c>
      <c r="N32" s="74">
        <v>22.534138726351607</v>
      </c>
      <c r="O32" s="74">
        <v>111.44533493603939</v>
      </c>
      <c r="P32" s="79">
        <v>358.68741278659485</v>
      </c>
      <c r="Q32" s="76">
        <f t="shared" si="0"/>
        <v>285.88345273986363</v>
      </c>
    </row>
    <row r="33" spans="2:17">
      <c r="B33" s="77">
        <v>2037</v>
      </c>
      <c r="C33" s="78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48.055046791573147</v>
      </c>
      <c r="K33" s="79">
        <v>24.38961316302364</v>
      </c>
      <c r="L33" s="78">
        <v>561.78542440409933</v>
      </c>
      <c r="M33" s="74">
        <v>92.524965922485165</v>
      </c>
      <c r="N33" s="74">
        <v>22.482216747719459</v>
      </c>
      <c r="O33" s="74">
        <v>113.65721122576882</v>
      </c>
      <c r="P33" s="79">
        <v>333.12103050812584</v>
      </c>
      <c r="Q33" s="76">
        <f t="shared" si="0"/>
        <v>260.67637055352907</v>
      </c>
    </row>
    <row r="34" spans="2:17">
      <c r="B34" s="77">
        <v>2038</v>
      </c>
      <c r="C34" s="78">
        <v>0</v>
      </c>
      <c r="D34" s="74">
        <v>0</v>
      </c>
      <c r="E34" s="74">
        <v>99.721077306244339</v>
      </c>
      <c r="F34" s="74">
        <v>0</v>
      </c>
      <c r="G34" s="74">
        <v>0</v>
      </c>
      <c r="H34" s="74">
        <v>0</v>
      </c>
      <c r="I34" s="74">
        <v>99.721077306244339</v>
      </c>
      <c r="J34" s="74">
        <v>48.444616022976859</v>
      </c>
      <c r="K34" s="79">
        <v>24.389613163023633</v>
      </c>
      <c r="L34" s="78">
        <v>535.37790607178954</v>
      </c>
      <c r="M34" s="74">
        <v>90.967306563520765</v>
      </c>
      <c r="N34" s="74">
        <v>22.451063560540174</v>
      </c>
      <c r="O34" s="74">
        <v>116.60637961207473</v>
      </c>
      <c r="P34" s="79">
        <v>305.35315633565392</v>
      </c>
      <c r="Q34" s="76">
        <f t="shared" si="0"/>
        <v>132.7978498434091</v>
      </c>
    </row>
    <row r="35" spans="2:17">
      <c r="B35" s="77">
        <v>2039</v>
      </c>
      <c r="C35" s="78">
        <v>0</v>
      </c>
      <c r="D35" s="74">
        <v>0</v>
      </c>
      <c r="E35" s="74">
        <v>128.21956492662372</v>
      </c>
      <c r="F35" s="74">
        <v>0</v>
      </c>
      <c r="G35" s="74">
        <v>9.2794960211372324</v>
      </c>
      <c r="H35" s="74">
        <v>0</v>
      </c>
      <c r="I35" s="74">
        <v>137.49906094776094</v>
      </c>
      <c r="J35" s="74">
        <v>49.023075172588165</v>
      </c>
      <c r="K35" s="79">
        <v>27.285658055255276</v>
      </c>
      <c r="L35" s="78">
        <v>526.99769872056117</v>
      </c>
      <c r="M35" s="74">
        <v>89.783485450707829</v>
      </c>
      <c r="N35" s="74">
        <v>21.215320469095083</v>
      </c>
      <c r="O35" s="74">
        <v>128.94304173507277</v>
      </c>
      <c r="P35" s="79">
        <v>287.05585106568549</v>
      </c>
      <c r="Q35" s="76">
        <f t="shared" si="0"/>
        <v>73.248056890081102</v>
      </c>
    </row>
    <row r="36" spans="2:17">
      <c r="B36" s="77">
        <v>2040</v>
      </c>
      <c r="C36" s="78">
        <v>0</v>
      </c>
      <c r="D36" s="74">
        <v>0</v>
      </c>
      <c r="E36" s="74">
        <v>16.14255027481174</v>
      </c>
      <c r="F36" s="74">
        <v>0</v>
      </c>
      <c r="G36" s="74">
        <v>0</v>
      </c>
      <c r="H36" s="74">
        <v>0</v>
      </c>
      <c r="I36" s="74">
        <v>16.14255027481174</v>
      </c>
      <c r="J36" s="74">
        <v>49.103787923962216</v>
      </c>
      <c r="K36" s="79">
        <v>28.373837389481999</v>
      </c>
      <c r="L36" s="78">
        <v>510.17497764374571</v>
      </c>
      <c r="M36" s="74">
        <v>87.768912679780541</v>
      </c>
      <c r="N36" s="74">
        <v>37.228058679249088</v>
      </c>
      <c r="O36" s="74">
        <v>132.6398866136816</v>
      </c>
      <c r="P36" s="79">
        <v>252.53811967103445</v>
      </c>
      <c r="Q36" s="76">
        <f t="shared" si="0"/>
        <v>158.91794408277849</v>
      </c>
    </row>
    <row r="37" spans="2:17">
      <c r="B37" s="77">
        <v>2041</v>
      </c>
      <c r="C37" s="78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49.103787923962216</v>
      </c>
      <c r="K37" s="79">
        <v>27.715110969451054</v>
      </c>
      <c r="L37" s="78">
        <v>496.77910715665183</v>
      </c>
      <c r="M37" s="74">
        <v>86.252790903721873</v>
      </c>
      <c r="N37" s="74">
        <v>41.807577194604406</v>
      </c>
      <c r="O37" s="74">
        <v>138.08130997433057</v>
      </c>
      <c r="P37" s="79">
        <v>230.63742908399502</v>
      </c>
      <c r="Q37" s="76">
        <f t="shared" si="0"/>
        <v>153.81853019058175</v>
      </c>
    </row>
    <row r="38" spans="2:17">
      <c r="B38" s="77">
        <v>2042</v>
      </c>
      <c r="C38" s="78">
        <v>0</v>
      </c>
      <c r="D38" s="74">
        <v>0</v>
      </c>
      <c r="E38" s="74">
        <v>79.528502190542639</v>
      </c>
      <c r="F38" s="74">
        <v>0</v>
      </c>
      <c r="G38" s="74">
        <v>0</v>
      </c>
      <c r="H38" s="74">
        <v>0</v>
      </c>
      <c r="I38" s="74">
        <v>79.528502190542639</v>
      </c>
      <c r="J38" s="74">
        <v>49.501207170406815</v>
      </c>
      <c r="K38" s="79">
        <v>27.715110969451032</v>
      </c>
      <c r="L38" s="78">
        <v>485.89626043535395</v>
      </c>
      <c r="M38" s="74">
        <v>84.923588250738916</v>
      </c>
      <c r="N38" s="74">
        <v>44.486751292023179</v>
      </c>
      <c r="O38" s="74">
        <v>143.97964674694242</v>
      </c>
      <c r="P38" s="79">
        <v>212.5062741456494</v>
      </c>
      <c r="Q38" s="76">
        <f t="shared" si="0"/>
        <v>55.761453815248927</v>
      </c>
    </row>
    <row r="39" spans="2:17">
      <c r="B39" s="77">
        <v>2043</v>
      </c>
      <c r="C39" s="78">
        <v>0</v>
      </c>
      <c r="D39" s="74">
        <v>0</v>
      </c>
      <c r="E39" s="74">
        <v>108.55659570190437</v>
      </c>
      <c r="F39" s="74">
        <v>0</v>
      </c>
      <c r="G39" s="74">
        <v>9.2794960211372324</v>
      </c>
      <c r="H39" s="74">
        <v>0</v>
      </c>
      <c r="I39" s="74">
        <v>117.8360917230416</v>
      </c>
      <c r="J39" s="74">
        <v>50.090387629022025</v>
      </c>
      <c r="K39" s="79">
        <v>27.71511096945104</v>
      </c>
      <c r="L39" s="78">
        <v>473.37267918928018</v>
      </c>
      <c r="M39" s="74">
        <v>83.532079223397389</v>
      </c>
      <c r="N39" s="74">
        <v>44.206372607409584</v>
      </c>
      <c r="O39" s="74">
        <v>153.16983696483234</v>
      </c>
      <c r="P39" s="79">
        <v>192.46439039364085</v>
      </c>
      <c r="Q39" s="76">
        <f t="shared" si="0"/>
        <v>-3.177199927873815</v>
      </c>
    </row>
    <row r="40" spans="2:17">
      <c r="B40" s="77">
        <v>2044</v>
      </c>
      <c r="C40" s="78">
        <v>0</v>
      </c>
      <c r="D40" s="74">
        <v>0</v>
      </c>
      <c r="E40" s="74">
        <v>96.748505622253788</v>
      </c>
      <c r="F40" s="74">
        <v>0</v>
      </c>
      <c r="G40" s="74">
        <v>0</v>
      </c>
      <c r="H40" s="74">
        <v>0</v>
      </c>
      <c r="I40" s="74">
        <v>96.748505622253788</v>
      </c>
      <c r="J40" s="74">
        <v>50.574130157133297</v>
      </c>
      <c r="K40" s="79">
        <v>33.436962131248379</v>
      </c>
      <c r="L40" s="78">
        <v>461.64869641414151</v>
      </c>
      <c r="M40" s="74">
        <v>81.974419864432988</v>
      </c>
      <c r="N40" s="74">
        <v>66.865124082478346</v>
      </c>
      <c r="O40" s="74">
        <v>152.99330223748305</v>
      </c>
      <c r="P40" s="79">
        <v>159.8158502297471</v>
      </c>
      <c r="Q40" s="76">
        <f t="shared" si="0"/>
        <v>-20.943747680888364</v>
      </c>
    </row>
    <row r="41" spans="2:17">
      <c r="B41" s="77">
        <v>2045</v>
      </c>
      <c r="C41" s="78">
        <v>0</v>
      </c>
      <c r="D41" s="74">
        <v>0</v>
      </c>
      <c r="E41" s="74">
        <v>111.72175471910177</v>
      </c>
      <c r="F41" s="74">
        <v>0</v>
      </c>
      <c r="G41" s="74">
        <v>73.076135010412969</v>
      </c>
      <c r="H41" s="74">
        <v>0</v>
      </c>
      <c r="I41" s="74">
        <v>184.79788972951474</v>
      </c>
      <c r="J41" s="74">
        <v>51.487735210054439</v>
      </c>
      <c r="K41" s="79">
        <v>36.333007023480029</v>
      </c>
      <c r="L41" s="78">
        <v>447.14169558431973</v>
      </c>
      <c r="M41" s="74">
        <v>80.562142045638595</v>
      </c>
      <c r="N41" s="74">
        <v>73.625365700383824</v>
      </c>
      <c r="O41" s="74">
        <v>159.05778934171775</v>
      </c>
      <c r="P41" s="79">
        <v>133.89639849657954</v>
      </c>
      <c r="Q41" s="76">
        <f t="shared" si="0"/>
        <v>-138.72223346646967</v>
      </c>
    </row>
    <row r="42" spans="2:17">
      <c r="B42" s="77">
        <v>2046</v>
      </c>
      <c r="C42" s="78">
        <v>0</v>
      </c>
      <c r="D42" s="74">
        <v>0</v>
      </c>
      <c r="E42" s="74">
        <v>16.632920747424144</v>
      </c>
      <c r="F42" s="74">
        <v>0</v>
      </c>
      <c r="G42" s="74">
        <v>0</v>
      </c>
      <c r="H42" s="74">
        <v>0</v>
      </c>
      <c r="I42" s="74">
        <v>16.632920747424144</v>
      </c>
      <c r="J42" s="74">
        <v>51.570899813791556</v>
      </c>
      <c r="K42" s="79">
        <v>37.434478384236563</v>
      </c>
      <c r="L42" s="78">
        <v>438.63687548437412</v>
      </c>
      <c r="M42" s="74">
        <v>79.191401809749934</v>
      </c>
      <c r="N42" s="74">
        <v>83.604769993482392</v>
      </c>
      <c r="O42" s="74">
        <v>167.97798527072055</v>
      </c>
      <c r="P42" s="79">
        <v>107.86271841042125</v>
      </c>
      <c r="Q42" s="76">
        <f t="shared" si="0"/>
        <v>2.2244194649689817</v>
      </c>
    </row>
    <row r="43" spans="2:17">
      <c r="B43" s="77">
        <v>2047</v>
      </c>
      <c r="C43" s="78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51.570899813791556</v>
      </c>
      <c r="K43" s="79">
        <v>36.565664916567066</v>
      </c>
      <c r="L43" s="78">
        <v>424.37910015198668</v>
      </c>
      <c r="M43" s="74">
        <v>77.789508386681973</v>
      </c>
      <c r="N43" s="74">
        <v>84.570518796040318</v>
      </c>
      <c r="O43" s="74">
        <v>180.84425157576646</v>
      </c>
      <c r="P43" s="79">
        <v>81.174821393497893</v>
      </c>
      <c r="Q43" s="76">
        <f t="shared" si="0"/>
        <v>-6.961743336860728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51.570899813791556</v>
      </c>
      <c r="K44" s="79">
        <v>35.696851448897569</v>
      </c>
      <c r="L44" s="78">
        <v>436.71922374022688</v>
      </c>
      <c r="M44" s="74">
        <v>79.181017414023501</v>
      </c>
      <c r="N44" s="74">
        <v>80.600218163302188</v>
      </c>
      <c r="O44" s="74">
        <v>169.29334206273495</v>
      </c>
      <c r="P44" s="79">
        <v>107.64464610016626</v>
      </c>
      <c r="Q44" s="76">
        <f t="shared" si="0"/>
        <v>20.376894837477124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0</v>
      </c>
      <c r="G45" s="74">
        <v>10.591877365321189</v>
      </c>
      <c r="H45" s="74">
        <v>0.16303501290494019</v>
      </c>
      <c r="I45" s="74">
        <v>10.754912378226129</v>
      </c>
      <c r="J45" s="74">
        <v>51.570899813791556</v>
      </c>
      <c r="K45" s="79">
        <v>38.592896341129212</v>
      </c>
      <c r="L45" s="78">
        <v>436.71922374022688</v>
      </c>
      <c r="M45" s="74">
        <v>79.181017414023501</v>
      </c>
      <c r="N45" s="74">
        <v>80.600218163302188</v>
      </c>
      <c r="O45" s="74">
        <v>169.29334206273495</v>
      </c>
      <c r="P45" s="79">
        <v>107.64464610016626</v>
      </c>
      <c r="Q45" s="76">
        <f t="shared" si="0"/>
        <v>6.7259375670193666</v>
      </c>
    </row>
    <row r="46" spans="2:17">
      <c r="B46" s="77">
        <v>2050</v>
      </c>
      <c r="C46" s="78">
        <v>0</v>
      </c>
      <c r="D46" s="74">
        <v>0</v>
      </c>
      <c r="E46" s="74">
        <v>0</v>
      </c>
      <c r="F46" s="74">
        <v>0</v>
      </c>
      <c r="G46" s="74">
        <v>10.2730893139393</v>
      </c>
      <c r="H46" s="74">
        <v>0.32607002580988037</v>
      </c>
      <c r="I46" s="74">
        <v>10.59915933974918</v>
      </c>
      <c r="J46" s="74">
        <v>51.570899813791556</v>
      </c>
      <c r="K46" s="79">
        <v>37.440501333757901</v>
      </c>
      <c r="L46" s="78">
        <v>436.71922374022688</v>
      </c>
      <c r="M46" s="74">
        <v>79.181017414023501</v>
      </c>
      <c r="N46" s="74">
        <v>80.600218163302188</v>
      </c>
      <c r="O46" s="74">
        <v>169.29334206273495</v>
      </c>
      <c r="P46" s="79">
        <v>107.64464610016626</v>
      </c>
      <c r="Q46" s="76">
        <f t="shared" si="0"/>
        <v>8.0340856128676119</v>
      </c>
    </row>
    <row r="47" spans="2:17">
      <c r="B47" s="77">
        <v>2051</v>
      </c>
      <c r="C47" s="78">
        <v>0</v>
      </c>
      <c r="D47" s="74">
        <v>0</v>
      </c>
      <c r="E47" s="74">
        <v>0</v>
      </c>
      <c r="F47" s="74">
        <v>0</v>
      </c>
      <c r="G47" s="74">
        <v>24.849056778775477</v>
      </c>
      <c r="H47" s="74">
        <v>0.97821007742964117</v>
      </c>
      <c r="I47" s="74">
        <v>25.827266856205117</v>
      </c>
      <c r="J47" s="74">
        <v>51.570899813791556</v>
      </c>
      <c r="K47" s="79">
        <v>37.446524283279224</v>
      </c>
      <c r="L47" s="78">
        <v>436.71922374022688</v>
      </c>
      <c r="M47" s="74">
        <v>79.181017414023501</v>
      </c>
      <c r="N47" s="74">
        <v>80.600218163302188</v>
      </c>
      <c r="O47" s="74">
        <v>169.29334206273495</v>
      </c>
      <c r="P47" s="79">
        <v>107.64464610016626</v>
      </c>
      <c r="Q47" s="76">
        <f t="shared" si="0"/>
        <v>-7.2000448531096346</v>
      </c>
    </row>
    <row r="48" spans="2:17">
      <c r="B48" s="77">
        <v>2052</v>
      </c>
      <c r="C48" s="78">
        <v>0</v>
      </c>
      <c r="D48" s="74">
        <v>0</v>
      </c>
      <c r="E48" s="74">
        <v>0</v>
      </c>
      <c r="F48" s="74">
        <v>0</v>
      </c>
      <c r="G48" s="74">
        <v>28.868285118867352</v>
      </c>
      <c r="H48" s="74">
        <v>1.4673151161444615</v>
      </c>
      <c r="I48" s="74">
        <v>30.335600235011814</v>
      </c>
      <c r="J48" s="74">
        <v>51.570899813791556</v>
      </c>
      <c r="K48" s="79">
        <v>37.452547232800534</v>
      </c>
      <c r="L48" s="78">
        <v>436.71922374022688</v>
      </c>
      <c r="M48" s="74">
        <v>79.181017414023501</v>
      </c>
      <c r="N48" s="74">
        <v>80.600218163302188</v>
      </c>
      <c r="O48" s="74">
        <v>169.29334206273495</v>
      </c>
      <c r="P48" s="79">
        <v>107.64464610016626</v>
      </c>
      <c r="Q48" s="76">
        <f t="shared" si="0"/>
        <v>-11.714401181437641</v>
      </c>
    </row>
    <row r="49" spans="2:17">
      <c r="B49" s="77">
        <v>2053</v>
      </c>
      <c r="C49" s="78">
        <v>0</v>
      </c>
      <c r="D49" s="74">
        <v>0</v>
      </c>
      <c r="E49" s="74">
        <v>0</v>
      </c>
      <c r="F49" s="74">
        <v>0</v>
      </c>
      <c r="G49" s="74">
        <v>20.543189074577317</v>
      </c>
      <c r="H49" s="74">
        <v>4.4019453484333848</v>
      </c>
      <c r="I49" s="74">
        <v>24.9451344230107</v>
      </c>
      <c r="J49" s="74">
        <v>51.570899813791556</v>
      </c>
      <c r="K49" s="79">
        <v>37.458570182321871</v>
      </c>
      <c r="L49" s="78">
        <v>436.71922374022688</v>
      </c>
      <c r="M49" s="74">
        <v>79.181017414023501</v>
      </c>
      <c r="N49" s="74">
        <v>80.600218163302188</v>
      </c>
      <c r="O49" s="74">
        <v>169.29334206273495</v>
      </c>
      <c r="P49" s="79">
        <v>107.64464610016626</v>
      </c>
      <c r="Q49" s="76">
        <f t="shared" si="0"/>
        <v>-6.3299583189578641</v>
      </c>
    </row>
    <row r="50" spans="2:17">
      <c r="B50" s="77">
        <v>2054</v>
      </c>
      <c r="C50" s="78">
        <v>0</v>
      </c>
      <c r="D50" s="74">
        <v>0</v>
      </c>
      <c r="E50" s="74">
        <v>0</v>
      </c>
      <c r="F50" s="74">
        <v>0</v>
      </c>
      <c r="G50" s="74">
        <v>17.630885507745376</v>
      </c>
      <c r="H50" s="74">
        <v>4.4019453484333848</v>
      </c>
      <c r="I50" s="74">
        <v>22.032830856178762</v>
      </c>
      <c r="J50" s="74">
        <v>51.570899813791556</v>
      </c>
      <c r="K50" s="79">
        <v>37.458570182321871</v>
      </c>
      <c r="L50" s="78">
        <v>436.71922374022688</v>
      </c>
      <c r="M50" s="74">
        <v>79.181017414023501</v>
      </c>
      <c r="N50" s="74">
        <v>80.600218163302188</v>
      </c>
      <c r="O50" s="74">
        <v>169.29334206273495</v>
      </c>
      <c r="P50" s="79">
        <v>107.64464610016626</v>
      </c>
      <c r="Q50" s="76">
        <f t="shared" si="0"/>
        <v>-3.4176547521259266</v>
      </c>
    </row>
    <row r="51" spans="2:17">
      <c r="B51" s="77">
        <v>2055</v>
      </c>
      <c r="C51" s="78">
        <v>0</v>
      </c>
      <c r="D51" s="74">
        <v>0</v>
      </c>
      <c r="E51" s="74">
        <v>0</v>
      </c>
      <c r="F51" s="74">
        <v>0</v>
      </c>
      <c r="G51" s="74">
        <v>0.87218793781259785</v>
      </c>
      <c r="H51" s="74">
        <v>4.5649803613383257</v>
      </c>
      <c r="I51" s="74">
        <v>5.4371682991509234</v>
      </c>
      <c r="J51" s="74">
        <v>51.570899813791556</v>
      </c>
      <c r="K51" s="79">
        <v>38.616988139214534</v>
      </c>
      <c r="L51" s="78">
        <v>436.71922374022688</v>
      </c>
      <c r="M51" s="74">
        <v>79.181017414023501</v>
      </c>
      <c r="N51" s="74">
        <v>80.600218163302188</v>
      </c>
      <c r="O51" s="74">
        <v>169.29334206273495</v>
      </c>
      <c r="P51" s="79">
        <v>107.64464610016626</v>
      </c>
      <c r="Q51" s="76">
        <f t="shared" si="0"/>
        <v>12.01958984800925</v>
      </c>
    </row>
    <row r="52" spans="2:17">
      <c r="B52" s="77">
        <v>2056</v>
      </c>
      <c r="C52" s="78">
        <v>0</v>
      </c>
      <c r="D52" s="74">
        <v>0</v>
      </c>
      <c r="E52" s="74">
        <v>0</v>
      </c>
      <c r="F52" s="74">
        <v>0</v>
      </c>
      <c r="G52" s="74">
        <v>10.466255253751173</v>
      </c>
      <c r="H52" s="74">
        <v>0</v>
      </c>
      <c r="I52" s="74">
        <v>10.466255253751173</v>
      </c>
      <c r="J52" s="74">
        <v>51.570899813791556</v>
      </c>
      <c r="K52" s="79">
        <v>51.214783420422144</v>
      </c>
      <c r="L52" s="78">
        <v>436.71922374022688</v>
      </c>
      <c r="M52" s="74">
        <v>79.181017414023501</v>
      </c>
      <c r="N52" s="74">
        <v>80.600218163302188</v>
      </c>
      <c r="O52" s="74">
        <v>169.29334206273495</v>
      </c>
      <c r="P52" s="79">
        <v>107.64464610016626</v>
      </c>
      <c r="Q52" s="76">
        <f t="shared" si="0"/>
        <v>-5.6072923877986174</v>
      </c>
    </row>
    <row r="53" spans="2:17">
      <c r="B53" s="77">
        <v>2057</v>
      </c>
      <c r="C53" s="78">
        <v>0</v>
      </c>
      <c r="D53" s="74">
        <v>0</v>
      </c>
      <c r="E53" s="74">
        <v>0</v>
      </c>
      <c r="F53" s="74">
        <v>0</v>
      </c>
      <c r="G53" s="74">
        <v>5.2331276268755866</v>
      </c>
      <c r="H53" s="74">
        <v>0</v>
      </c>
      <c r="I53" s="74">
        <v>5.2331276268755866</v>
      </c>
      <c r="J53" s="74">
        <v>51.570899813791556</v>
      </c>
      <c r="K53" s="79">
        <v>35.720943246982891</v>
      </c>
      <c r="L53" s="78">
        <v>436.71922374022688</v>
      </c>
      <c r="M53" s="74">
        <v>79.181017414023501</v>
      </c>
      <c r="N53" s="74">
        <v>80.600218163302188</v>
      </c>
      <c r="O53" s="74">
        <v>169.29334206273495</v>
      </c>
      <c r="P53" s="79">
        <v>107.64464610016626</v>
      </c>
      <c r="Q53" s="76">
        <f t="shared" si="0"/>
        <v>15.119675412516216</v>
      </c>
    </row>
    <row r="54" spans="2:17">
      <c r="B54" s="77">
        <v>2058</v>
      </c>
      <c r="C54" s="78">
        <v>0</v>
      </c>
      <c r="D54" s="74">
        <v>0</v>
      </c>
      <c r="E54" s="74">
        <v>0</v>
      </c>
      <c r="F54" s="74">
        <v>0</v>
      </c>
      <c r="G54" s="74">
        <v>8.721879378125978</v>
      </c>
      <c r="H54" s="74">
        <v>0</v>
      </c>
      <c r="I54" s="74">
        <v>8.721879378125978</v>
      </c>
      <c r="J54" s="74">
        <v>51.570899813791556</v>
      </c>
      <c r="K54" s="79">
        <v>51.214783420422144</v>
      </c>
      <c r="L54" s="78">
        <v>436.71922374022688</v>
      </c>
      <c r="M54" s="74">
        <v>79.181017414023501</v>
      </c>
      <c r="N54" s="74">
        <v>80.600218163302188</v>
      </c>
      <c r="O54" s="74">
        <v>169.29334206273495</v>
      </c>
      <c r="P54" s="79">
        <v>107.64464610016626</v>
      </c>
      <c r="Q54" s="76">
        <f t="shared" si="0"/>
        <v>-3.8629165121734221</v>
      </c>
    </row>
    <row r="55" spans="2:17">
      <c r="B55" s="77">
        <v>2059</v>
      </c>
      <c r="C55" s="78">
        <v>0</v>
      </c>
      <c r="D55" s="74">
        <v>0</v>
      </c>
      <c r="E55" s="74">
        <v>0</v>
      </c>
      <c r="F55" s="74">
        <v>0</v>
      </c>
      <c r="G55" s="74">
        <v>14.827194942814165</v>
      </c>
      <c r="H55" s="74">
        <v>0</v>
      </c>
      <c r="I55" s="74">
        <v>14.827194942814165</v>
      </c>
      <c r="J55" s="74">
        <v>51.570899813791556</v>
      </c>
      <c r="K55" s="79">
        <v>38.616988139214534</v>
      </c>
      <c r="L55" s="78">
        <v>436.71922374022688</v>
      </c>
      <c r="M55" s="74">
        <v>79.181017414023501</v>
      </c>
      <c r="N55" s="74">
        <v>80.600218163302188</v>
      </c>
      <c r="O55" s="74">
        <v>169.29334206273495</v>
      </c>
      <c r="P55" s="79">
        <v>107.64464610016626</v>
      </c>
      <c r="Q55" s="76">
        <f t="shared" si="0"/>
        <v>2.6295632043460078</v>
      </c>
    </row>
    <row r="56" spans="2:17">
      <c r="B56" s="77">
        <v>2060</v>
      </c>
      <c r="C56" s="78">
        <v>0</v>
      </c>
      <c r="D56" s="74">
        <v>0</v>
      </c>
      <c r="E56" s="74">
        <v>0</v>
      </c>
      <c r="F56" s="74">
        <v>0</v>
      </c>
      <c r="G56" s="74">
        <v>20.932510507502347</v>
      </c>
      <c r="H56" s="74">
        <v>0</v>
      </c>
      <c r="I56" s="74">
        <v>20.932510507502347</v>
      </c>
      <c r="J56" s="74">
        <v>51.570899813791556</v>
      </c>
      <c r="K56" s="79">
        <v>51.214783420422144</v>
      </c>
      <c r="L56" s="78">
        <v>436.71922374022688</v>
      </c>
      <c r="M56" s="74">
        <v>79.181017414023501</v>
      </c>
      <c r="N56" s="74">
        <v>80.600218163302188</v>
      </c>
      <c r="O56" s="74">
        <v>169.29334206273495</v>
      </c>
      <c r="P56" s="79">
        <v>107.64464610016626</v>
      </c>
      <c r="Q56" s="76">
        <f t="shared" si="0"/>
        <v>-16.073547641549791</v>
      </c>
    </row>
    <row r="57" spans="2:17">
      <c r="B57" s="77">
        <v>2061</v>
      </c>
      <c r="C57" s="78">
        <v>0</v>
      </c>
      <c r="D57" s="74">
        <v>0</v>
      </c>
      <c r="E57" s="74">
        <v>0</v>
      </c>
      <c r="F57" s="74">
        <v>0</v>
      </c>
      <c r="G57" s="74">
        <v>25.293450196565338</v>
      </c>
      <c r="H57" s="74">
        <v>0</v>
      </c>
      <c r="I57" s="74">
        <v>25.293450196565338</v>
      </c>
      <c r="J57" s="74">
        <v>51.570899813791556</v>
      </c>
      <c r="K57" s="79">
        <v>35.720943246982891</v>
      </c>
      <c r="L57" s="78">
        <v>436.71922374022688</v>
      </c>
      <c r="M57" s="74">
        <v>79.181017414023501</v>
      </c>
      <c r="N57" s="74">
        <v>80.600218163302188</v>
      </c>
      <c r="O57" s="74">
        <v>169.29334206273495</v>
      </c>
      <c r="P57" s="79">
        <v>107.64464610016626</v>
      </c>
      <c r="Q57" s="76">
        <f t="shared" si="0"/>
        <v>-4.9406471571735366</v>
      </c>
    </row>
    <row r="58" spans="2:17">
      <c r="B58" s="77">
        <v>2062</v>
      </c>
      <c r="C58" s="78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51.570899813791556</v>
      </c>
      <c r="K58" s="79">
        <v>66.708623593861375</v>
      </c>
      <c r="L58" s="78">
        <v>436.71922374022688</v>
      </c>
      <c r="M58" s="74">
        <v>79.181017414023501</v>
      </c>
      <c r="N58" s="74">
        <v>80.600218163302188</v>
      </c>
      <c r="O58" s="74">
        <v>169.29334206273495</v>
      </c>
      <c r="P58" s="79">
        <v>107.64464610016626</v>
      </c>
      <c r="Q58" s="76">
        <f t="shared" si="0"/>
        <v>-10.634877307486676</v>
      </c>
    </row>
    <row r="59" spans="2:17">
      <c r="B59" s="77">
        <v>2063</v>
      </c>
      <c r="C59" s="78">
        <v>0</v>
      </c>
      <c r="D59" s="74">
        <v>0</v>
      </c>
      <c r="E59" s="74">
        <v>0</v>
      </c>
      <c r="F59" s="74">
        <v>0</v>
      </c>
      <c r="G59" s="74">
        <v>0</v>
      </c>
      <c r="H59" s="74">
        <v>2.8037868461359143</v>
      </c>
      <c r="I59" s="74">
        <v>2.8037868461359143</v>
      </c>
      <c r="J59" s="74">
        <v>51.570899813791556</v>
      </c>
      <c r="K59" s="79">
        <v>35.720943246982891</v>
      </c>
      <c r="L59" s="78">
        <v>436.71922374022688</v>
      </c>
      <c r="M59" s="74">
        <v>79.181017414023501</v>
      </c>
      <c r="N59" s="74">
        <v>80.600218163302188</v>
      </c>
      <c r="O59" s="74">
        <v>169.29334206273495</v>
      </c>
      <c r="P59" s="79">
        <v>107.64464610016626</v>
      </c>
      <c r="Q59" s="76">
        <f t="shared" si="0"/>
        <v>17.549016193255888</v>
      </c>
    </row>
    <row r="60" spans="2:17">
      <c r="B60" s="77">
        <v>2064</v>
      </c>
      <c r="C60" s="78">
        <v>0</v>
      </c>
      <c r="D60" s="74">
        <v>0</v>
      </c>
      <c r="E60" s="74">
        <v>0</v>
      </c>
      <c r="F60" s="74">
        <v>0</v>
      </c>
      <c r="G60" s="74">
        <v>10.415243518914682</v>
      </c>
      <c r="H60" s="74">
        <v>3.809567494219225</v>
      </c>
      <c r="I60" s="74">
        <v>14.224811013133907</v>
      </c>
      <c r="J60" s="74">
        <v>51.570899813791556</v>
      </c>
      <c r="K60" s="79">
        <v>66.708623593861375</v>
      </c>
      <c r="L60" s="78">
        <v>436.71922374022688</v>
      </c>
      <c r="M60" s="74">
        <v>79.181017414023501</v>
      </c>
      <c r="N60" s="74">
        <v>80.600218163302188</v>
      </c>
      <c r="O60" s="74">
        <v>169.29334206273495</v>
      </c>
      <c r="P60" s="79">
        <v>107.64464610016626</v>
      </c>
      <c r="Q60" s="76">
        <f t="shared" si="0"/>
        <v>-24.859688320620585</v>
      </c>
    </row>
    <row r="61" spans="2:17">
      <c r="B61" s="77">
        <v>2065</v>
      </c>
      <c r="C61" s="78">
        <v>0</v>
      </c>
      <c r="D61" s="74">
        <v>0</v>
      </c>
      <c r="E61" s="74">
        <v>0</v>
      </c>
      <c r="F61" s="74">
        <v>0</v>
      </c>
      <c r="G61" s="74">
        <v>8.6451277309041235</v>
      </c>
      <c r="H61" s="74">
        <v>2.3957839380445067</v>
      </c>
      <c r="I61" s="74">
        <v>11.040911668948631</v>
      </c>
      <c r="J61" s="74">
        <v>51.570899813791556</v>
      </c>
      <c r="K61" s="79">
        <v>38.616988139214534</v>
      </c>
      <c r="L61" s="78">
        <v>436.71922374022688</v>
      </c>
      <c r="M61" s="74">
        <v>79.181017414023501</v>
      </c>
      <c r="N61" s="74">
        <v>80.600218163302188</v>
      </c>
      <c r="O61" s="74">
        <v>169.29334206273495</v>
      </c>
      <c r="P61" s="79">
        <v>107.64464610016626</v>
      </c>
      <c r="Q61" s="76">
        <f t="shared" si="0"/>
        <v>6.4158464782115416</v>
      </c>
    </row>
    <row r="62" spans="2:17">
      <c r="B62" s="77">
        <v>2066</v>
      </c>
      <c r="C62" s="78">
        <v>0</v>
      </c>
      <c r="D62" s="74">
        <v>0</v>
      </c>
      <c r="E62" s="74">
        <v>0</v>
      </c>
      <c r="F62" s="74">
        <v>0</v>
      </c>
      <c r="G62" s="74">
        <v>1.0397436450582562</v>
      </c>
      <c r="H62" s="74">
        <v>2.9816715449296485</v>
      </c>
      <c r="I62" s="74">
        <v>4.0214151899879047</v>
      </c>
      <c r="J62" s="74">
        <v>51.570899813791556</v>
      </c>
      <c r="K62" s="79">
        <v>66.708623593861375</v>
      </c>
      <c r="L62" s="78">
        <v>436.71922374022688</v>
      </c>
      <c r="M62" s="74">
        <v>79.181017414023501</v>
      </c>
      <c r="N62" s="74">
        <v>80.600218163302188</v>
      </c>
      <c r="O62" s="74">
        <v>169.29334206273495</v>
      </c>
      <c r="P62" s="79">
        <v>107.64464610016626</v>
      </c>
      <c r="Q62" s="76">
        <f t="shared" si="0"/>
        <v>-14.656292497474581</v>
      </c>
    </row>
    <row r="63" spans="2:17">
      <c r="B63" s="77">
        <v>2067</v>
      </c>
      <c r="C63" s="78">
        <v>0</v>
      </c>
      <c r="D63" s="74">
        <v>0</v>
      </c>
      <c r="E63" s="74">
        <v>0</v>
      </c>
      <c r="F63" s="74">
        <v>0</v>
      </c>
      <c r="G63" s="74">
        <v>9.0143248167671892</v>
      </c>
      <c r="H63" s="74">
        <v>4.4725073173944727</v>
      </c>
      <c r="I63" s="74">
        <v>13.486832134161663</v>
      </c>
      <c r="J63" s="74">
        <v>51.570899813791556</v>
      </c>
      <c r="K63" s="79">
        <v>35.720943246982891</v>
      </c>
      <c r="L63" s="78">
        <v>436.71922374022688</v>
      </c>
      <c r="M63" s="74">
        <v>79.181017414023501</v>
      </c>
      <c r="N63" s="74">
        <v>80.600218163302188</v>
      </c>
      <c r="O63" s="74">
        <v>169.29334206273495</v>
      </c>
      <c r="P63" s="79">
        <v>107.64464610016626</v>
      </c>
      <c r="Q63" s="76">
        <f t="shared" si="0"/>
        <v>6.8659709052301388</v>
      </c>
    </row>
    <row r="64" spans="2:17">
      <c r="B64" s="77">
        <v>2068</v>
      </c>
      <c r="C64" s="78">
        <v>0</v>
      </c>
      <c r="D64" s="74">
        <v>0</v>
      </c>
      <c r="E64" s="74">
        <v>77.913846280742789</v>
      </c>
      <c r="F64" s="74">
        <v>0</v>
      </c>
      <c r="G64" s="74">
        <v>19.280375140754096</v>
      </c>
      <c r="H64" s="74">
        <v>13.417521952183419</v>
      </c>
      <c r="I64" s="74">
        <v>110.6117433736803</v>
      </c>
      <c r="J64" s="74">
        <v>51.570899813791556</v>
      </c>
      <c r="K64" s="79">
        <v>66.708623593861375</v>
      </c>
      <c r="L64" s="78">
        <v>436.71922374022688</v>
      </c>
      <c r="M64" s="74">
        <v>79.181017414023501</v>
      </c>
      <c r="N64" s="74">
        <v>80.600218163302188</v>
      </c>
      <c r="O64" s="74">
        <v>169.29334206273495</v>
      </c>
      <c r="P64" s="79">
        <v>107.64464610016626</v>
      </c>
      <c r="Q64" s="76">
        <f t="shared" si="0"/>
        <v>-121.24662068116697</v>
      </c>
    </row>
    <row r="65" spans="2:17">
      <c r="B65" s="77">
        <v>2069</v>
      </c>
      <c r="C65" s="78">
        <v>0</v>
      </c>
      <c r="D65" s="74">
        <v>0</v>
      </c>
      <c r="E65" s="74">
        <v>106.41233390112217</v>
      </c>
      <c r="F65" s="74">
        <v>0</v>
      </c>
      <c r="G65" s="74">
        <v>33.080622142228471</v>
      </c>
      <c r="H65" s="74">
        <v>13.417521952183419</v>
      </c>
      <c r="I65" s="74">
        <v>152.91047799553405</v>
      </c>
      <c r="J65" s="74">
        <v>51.570899813791556</v>
      </c>
      <c r="K65" s="79">
        <v>38.616988139214534</v>
      </c>
      <c r="L65" s="78">
        <v>436.71922374022688</v>
      </c>
      <c r="M65" s="74">
        <v>79.181017414023501</v>
      </c>
      <c r="N65" s="74">
        <v>80.600218163302188</v>
      </c>
      <c r="O65" s="74">
        <v>169.29334206273495</v>
      </c>
      <c r="P65" s="79">
        <v>107.64464610016626</v>
      </c>
      <c r="Q65" s="76">
        <f t="shared" si="0"/>
        <v>-135.45371984837388</v>
      </c>
    </row>
    <row r="66" spans="2:17">
      <c r="B66" s="77">
        <v>2070</v>
      </c>
      <c r="C66" s="78">
        <v>0</v>
      </c>
      <c r="D66" s="74">
        <v>0</v>
      </c>
      <c r="E66" s="74">
        <v>16.14255027481174</v>
      </c>
      <c r="F66" s="74">
        <v>0</v>
      </c>
      <c r="G66" s="74">
        <v>2.6674306992507679</v>
      </c>
      <c r="H66" s="74">
        <v>13.914467209671693</v>
      </c>
      <c r="I66" s="74">
        <v>32.724448183734204</v>
      </c>
      <c r="J66" s="74">
        <v>51.570899813791556</v>
      </c>
      <c r="K66" s="79">
        <v>52.95241035576111</v>
      </c>
      <c r="L66" s="78">
        <v>436.71922374022688</v>
      </c>
      <c r="M66" s="74">
        <v>79.181017414023501</v>
      </c>
      <c r="N66" s="74">
        <v>80.600218163302188</v>
      </c>
      <c r="O66" s="74">
        <v>169.29334206273495</v>
      </c>
      <c r="P66" s="79">
        <v>107.64464610016626</v>
      </c>
      <c r="Q66" s="76">
        <f t="shared" si="0"/>
        <v>-29.603112253120614</v>
      </c>
    </row>
    <row r="67" spans="2:17">
      <c r="B67" s="77">
        <v>2071</v>
      </c>
      <c r="C67" s="78">
        <v>0</v>
      </c>
      <c r="D67" s="74">
        <v>0</v>
      </c>
      <c r="E67" s="74">
        <v>0</v>
      </c>
      <c r="F67" s="74">
        <v>0</v>
      </c>
      <c r="G67" s="74">
        <v>32.43778951681545</v>
      </c>
      <c r="H67" s="74">
        <v>0</v>
      </c>
      <c r="I67" s="74">
        <v>32.43778951681545</v>
      </c>
      <c r="J67" s="74">
        <v>51.570899813791556</v>
      </c>
      <c r="K67" s="79">
        <v>37.458570182321871</v>
      </c>
      <c r="L67" s="78">
        <v>436.71922374022688</v>
      </c>
      <c r="M67" s="74">
        <v>79.181017414023501</v>
      </c>
      <c r="N67" s="74">
        <v>80.600218163302188</v>
      </c>
      <c r="O67" s="74">
        <v>169.29334206273495</v>
      </c>
      <c r="P67" s="79">
        <v>107.64464610016626</v>
      </c>
      <c r="Q67" s="76">
        <f t="shared" si="0"/>
        <v>-13.822613412762614</v>
      </c>
    </row>
    <row r="68" spans="2:17">
      <c r="B68" s="77">
        <v>2072</v>
      </c>
      <c r="C68" s="78">
        <v>0</v>
      </c>
      <c r="D68" s="74">
        <v>0</v>
      </c>
      <c r="E68" s="74">
        <v>79.483849288918989</v>
      </c>
      <c r="F68" s="74">
        <v>0</v>
      </c>
      <c r="G68" s="74">
        <v>17.022461106949851</v>
      </c>
      <c r="H68" s="74">
        <v>0</v>
      </c>
      <c r="I68" s="74">
        <v>96.506310395868837</v>
      </c>
      <c r="J68" s="74">
        <v>51.570899813791556</v>
      </c>
      <c r="K68" s="79">
        <v>52.95241035576111</v>
      </c>
      <c r="L68" s="78">
        <v>436.71922374022688</v>
      </c>
      <c r="M68" s="74">
        <v>79.181017414023501</v>
      </c>
      <c r="N68" s="74">
        <v>80.600218163302188</v>
      </c>
      <c r="O68" s="74">
        <v>169.29334206273495</v>
      </c>
      <c r="P68" s="79">
        <v>107.64464610016626</v>
      </c>
      <c r="Q68" s="76">
        <f t="shared" si="0"/>
        <v>-93.384974465255254</v>
      </c>
    </row>
    <row r="69" spans="2:17">
      <c r="B69" s="77">
        <v>2073</v>
      </c>
      <c r="C69" s="78">
        <v>0</v>
      </c>
      <c r="D69" s="74">
        <v>0</v>
      </c>
      <c r="E69" s="74">
        <v>108.55659570190437</v>
      </c>
      <c r="F69" s="74">
        <v>0</v>
      </c>
      <c r="G69" s="74">
        <v>28.727908995552966</v>
      </c>
      <c r="H69" s="74">
        <v>0</v>
      </c>
      <c r="I69" s="74">
        <v>137.28450469745735</v>
      </c>
      <c r="J69" s="74">
        <v>51.570899813791556</v>
      </c>
      <c r="K69" s="79">
        <v>36.589756714652388</v>
      </c>
      <c r="L69" s="78">
        <v>436.71922374022688</v>
      </c>
      <c r="M69" s="74">
        <v>79.181017414023501</v>
      </c>
      <c r="N69" s="74">
        <v>80.600218163302188</v>
      </c>
      <c r="O69" s="74">
        <v>169.29334206273495</v>
      </c>
      <c r="P69" s="79">
        <v>107.64464610016626</v>
      </c>
      <c r="Q69" s="76">
        <f t="shared" si="0"/>
        <v>-117.80051512573505</v>
      </c>
    </row>
    <row r="70" spans="2:17">
      <c r="B70" s="77">
        <v>2074</v>
      </c>
      <c r="C70" s="78">
        <v>0</v>
      </c>
      <c r="D70" s="74">
        <v>0</v>
      </c>
      <c r="E70" s="74">
        <v>96.748505622253788</v>
      </c>
      <c r="F70" s="74">
        <v>0</v>
      </c>
      <c r="G70" s="74">
        <v>59.295503353018525</v>
      </c>
      <c r="H70" s="74">
        <v>0</v>
      </c>
      <c r="I70" s="74">
        <v>156.04400897527231</v>
      </c>
      <c r="J70" s="74">
        <v>51.570899813791556</v>
      </c>
      <c r="K70" s="79">
        <v>51.214783420422116</v>
      </c>
      <c r="L70" s="78">
        <v>436.71922374022688</v>
      </c>
      <c r="M70" s="74">
        <v>79.181017414023501</v>
      </c>
      <c r="N70" s="74">
        <v>80.600218163302188</v>
      </c>
      <c r="O70" s="74">
        <v>169.29334206273495</v>
      </c>
      <c r="P70" s="79">
        <v>107.64464610016626</v>
      </c>
      <c r="Q70" s="76">
        <f t="shared" si="0"/>
        <v>-151.18504610931973</v>
      </c>
    </row>
    <row r="71" spans="2:17">
      <c r="B71" s="77">
        <v>2075</v>
      </c>
      <c r="C71" s="78">
        <v>0</v>
      </c>
      <c r="D71" s="74">
        <v>0</v>
      </c>
      <c r="E71" s="74">
        <v>109.64487557381591</v>
      </c>
      <c r="F71" s="74">
        <v>0</v>
      </c>
      <c r="G71" s="74">
        <v>65.947001523980106</v>
      </c>
      <c r="H71" s="74">
        <v>0</v>
      </c>
      <c r="I71" s="74">
        <v>175.59187709779602</v>
      </c>
      <c r="J71" s="74">
        <v>51.570899813791556</v>
      </c>
      <c r="K71" s="79">
        <v>38.616988139214534</v>
      </c>
      <c r="L71" s="78">
        <v>436.71922374022688</v>
      </c>
      <c r="M71" s="74">
        <v>79.181017414023501</v>
      </c>
      <c r="N71" s="74">
        <v>80.600218163302188</v>
      </c>
      <c r="O71" s="74">
        <v>169.29334206273495</v>
      </c>
      <c r="P71" s="79">
        <v>107.64464610016626</v>
      </c>
      <c r="Q71" s="76">
        <f t="shared" si="0"/>
        <v>-158.13511895063584</v>
      </c>
    </row>
    <row r="72" spans="2:17">
      <c r="B72" s="77">
        <v>2076</v>
      </c>
      <c r="C72" s="78">
        <v>0</v>
      </c>
      <c r="D72" s="74">
        <v>0</v>
      </c>
      <c r="E72" s="74">
        <v>16.632920747424144</v>
      </c>
      <c r="F72" s="74">
        <v>0</v>
      </c>
      <c r="G72" s="74">
        <v>77.096691666027667</v>
      </c>
      <c r="H72" s="74">
        <v>0</v>
      </c>
      <c r="I72" s="74">
        <v>93.729612413451804</v>
      </c>
      <c r="J72" s="74">
        <v>51.570899813791556</v>
      </c>
      <c r="K72" s="79">
        <v>52.95241035576111</v>
      </c>
      <c r="L72" s="78">
        <v>436.71922374022688</v>
      </c>
      <c r="M72" s="74">
        <v>79.181017414023501</v>
      </c>
      <c r="N72" s="74">
        <v>80.600218163302188</v>
      </c>
      <c r="O72" s="74">
        <v>169.29334206273495</v>
      </c>
      <c r="P72" s="79">
        <v>107.64464610016626</v>
      </c>
      <c r="Q72" s="76">
        <f t="shared" si="0"/>
        <v>-90.608276482838221</v>
      </c>
    </row>
    <row r="73" spans="2:17">
      <c r="B73" s="77">
        <v>2077</v>
      </c>
      <c r="C73" s="78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51.570899813791556</v>
      </c>
      <c r="K73" s="79">
        <v>37.458570182321871</v>
      </c>
      <c r="L73" s="78">
        <v>436.71922374022688</v>
      </c>
      <c r="M73" s="74">
        <v>79.181017414023501</v>
      </c>
      <c r="N73" s="74">
        <v>80.600218163302188</v>
      </c>
      <c r="O73" s="74">
        <v>169.29334206273495</v>
      </c>
      <c r="P73" s="79">
        <v>107.64464610016626</v>
      </c>
      <c r="Q73" s="76">
        <f t="shared" ref="Q73:Q87" si="1">P73-K73-J73-I73</f>
        <v>18.615176104052836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9.2794960211372324</v>
      </c>
      <c r="H74" s="74">
        <v>0</v>
      </c>
      <c r="I74" s="74">
        <v>9.2794960211372324</v>
      </c>
      <c r="J74" s="74">
        <v>51.570899813791556</v>
      </c>
      <c r="K74" s="79">
        <v>52.95241035576111</v>
      </c>
      <c r="L74" s="78">
        <v>436.71922374022688</v>
      </c>
      <c r="M74" s="74">
        <v>79.181017414023501</v>
      </c>
      <c r="N74" s="74">
        <v>80.600218163302188</v>
      </c>
      <c r="O74" s="74">
        <v>169.29334206273495</v>
      </c>
      <c r="P74" s="79">
        <v>107.64464610016626</v>
      </c>
      <c r="Q74" s="76">
        <f t="shared" si="1"/>
        <v>-6.1581600905236424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51.570899813791556</v>
      </c>
      <c r="K75" s="79">
        <v>40.354615074553514</v>
      </c>
      <c r="L75" s="78">
        <v>436.71922374022688</v>
      </c>
      <c r="M75" s="74">
        <v>79.181017414023501</v>
      </c>
      <c r="N75" s="74">
        <v>80.600218163302188</v>
      </c>
      <c r="O75" s="74">
        <v>169.29334206273495</v>
      </c>
      <c r="P75" s="79">
        <v>107.64464610016626</v>
      </c>
      <c r="Q75" s="76">
        <f t="shared" si="1"/>
        <v>15.719131211821178</v>
      </c>
    </row>
    <row r="76" spans="2:17">
      <c r="B76" s="77">
        <v>2080</v>
      </c>
      <c r="C76" s="78">
        <v>0</v>
      </c>
      <c r="D76" s="74">
        <v>0</v>
      </c>
      <c r="E76" s="74">
        <v>0</v>
      </c>
      <c r="F76" s="74">
        <v>0</v>
      </c>
      <c r="G76" s="74">
        <v>54.807075296820415</v>
      </c>
      <c r="H76" s="74">
        <v>0</v>
      </c>
      <c r="I76" s="74">
        <v>54.807075296820415</v>
      </c>
      <c r="J76" s="74">
        <v>51.570899813791556</v>
      </c>
      <c r="K76" s="79">
        <v>52.95241035576111</v>
      </c>
      <c r="L76" s="78">
        <v>436.71922374022688</v>
      </c>
      <c r="M76" s="74">
        <v>79.181017414023501</v>
      </c>
      <c r="N76" s="74">
        <v>80.600218163302188</v>
      </c>
      <c r="O76" s="74">
        <v>169.29334206273495</v>
      </c>
      <c r="P76" s="79">
        <v>107.64464610016626</v>
      </c>
      <c r="Q76" s="76">
        <f t="shared" si="1"/>
        <v>-51.685739366206825</v>
      </c>
    </row>
    <row r="77" spans="2:17">
      <c r="B77" s="77">
        <v>2081</v>
      </c>
      <c r="C77" s="78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51.570899813791556</v>
      </c>
      <c r="K77" s="79">
        <v>35.720943246982891</v>
      </c>
      <c r="L77" s="78">
        <v>436.71922374022688</v>
      </c>
      <c r="M77" s="74">
        <v>79.181017414023501</v>
      </c>
      <c r="N77" s="74">
        <v>80.600218163302188</v>
      </c>
      <c r="O77" s="74">
        <v>169.29334206273495</v>
      </c>
      <c r="P77" s="79">
        <v>107.64464610016626</v>
      </c>
      <c r="Q77" s="76">
        <f t="shared" si="1"/>
        <v>20.352803039391802</v>
      </c>
    </row>
    <row r="78" spans="2:17">
      <c r="B78" s="77">
        <v>2082</v>
      </c>
      <c r="C78" s="78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51.570899813791556</v>
      </c>
      <c r="K78" s="79">
        <v>35.720943246982891</v>
      </c>
      <c r="L78" s="78">
        <v>436.71922374022688</v>
      </c>
      <c r="M78" s="74">
        <v>79.181017414023501</v>
      </c>
      <c r="N78" s="74">
        <v>80.600218163302188</v>
      </c>
      <c r="O78" s="74">
        <v>169.29334206273495</v>
      </c>
      <c r="P78" s="79">
        <v>107.64464610016626</v>
      </c>
      <c r="Q78" s="76">
        <f t="shared" si="1"/>
        <v>20.352803039391802</v>
      </c>
    </row>
    <row r="79" spans="2:17">
      <c r="B79" s="77">
        <v>2083</v>
      </c>
      <c r="C79" s="78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51.570899813791556</v>
      </c>
      <c r="K79" s="79">
        <v>35.720943246982891</v>
      </c>
      <c r="L79" s="78">
        <v>436.71922374022688</v>
      </c>
      <c r="M79" s="74">
        <v>79.181017414023501</v>
      </c>
      <c r="N79" s="74">
        <v>80.600218163302188</v>
      </c>
      <c r="O79" s="74">
        <v>169.29334206273495</v>
      </c>
      <c r="P79" s="79">
        <v>107.64464610016626</v>
      </c>
      <c r="Q79" s="76">
        <f t="shared" si="1"/>
        <v>20.352803039391802</v>
      </c>
    </row>
    <row r="80" spans="2:17">
      <c r="B80" s="77">
        <v>2084</v>
      </c>
      <c r="C80" s="78">
        <v>0</v>
      </c>
      <c r="D80" s="74">
        <v>0</v>
      </c>
      <c r="E80" s="74">
        <v>0</v>
      </c>
      <c r="F80" s="74">
        <v>0</v>
      </c>
      <c r="G80" s="74">
        <v>10.591877365321189</v>
      </c>
      <c r="H80" s="74">
        <v>0.16303501290494019</v>
      </c>
      <c r="I80" s="74">
        <v>10.754912378226129</v>
      </c>
      <c r="J80" s="74">
        <v>51.570899813791556</v>
      </c>
      <c r="K80" s="79">
        <v>35.720943246982891</v>
      </c>
      <c r="L80" s="78">
        <v>436.71922374022688</v>
      </c>
      <c r="M80" s="74">
        <v>79.181017414023501</v>
      </c>
      <c r="N80" s="74">
        <v>80.600218163302188</v>
      </c>
      <c r="O80" s="74">
        <v>169.29334206273495</v>
      </c>
      <c r="P80" s="79">
        <v>107.64464610016626</v>
      </c>
      <c r="Q80" s="76">
        <f t="shared" si="1"/>
        <v>9.5978906611656729</v>
      </c>
    </row>
    <row r="81" spans="1:17">
      <c r="B81" s="77">
        <v>2085</v>
      </c>
      <c r="C81" s="78">
        <v>0</v>
      </c>
      <c r="D81" s="74">
        <v>0</v>
      </c>
      <c r="E81" s="74">
        <v>0</v>
      </c>
      <c r="F81" s="74">
        <v>0</v>
      </c>
      <c r="G81" s="74">
        <v>10.2730893139393</v>
      </c>
      <c r="H81" s="74">
        <v>0.32607002580988037</v>
      </c>
      <c r="I81" s="74">
        <v>10.59915933974918</v>
      </c>
      <c r="J81" s="74">
        <v>51.570899813791556</v>
      </c>
      <c r="K81" s="79">
        <v>38.616988139214534</v>
      </c>
      <c r="L81" s="78">
        <v>436.71922374022688</v>
      </c>
      <c r="M81" s="74">
        <v>79.181017414023501</v>
      </c>
      <c r="N81" s="74">
        <v>80.600218163302188</v>
      </c>
      <c r="O81" s="74">
        <v>169.29334206273495</v>
      </c>
      <c r="P81" s="79">
        <v>107.64464610016626</v>
      </c>
      <c r="Q81" s="76">
        <f t="shared" si="1"/>
        <v>6.8575988074109926</v>
      </c>
    </row>
    <row r="82" spans="1:17">
      <c r="B82" s="77">
        <v>2086</v>
      </c>
      <c r="C82" s="78">
        <v>0</v>
      </c>
      <c r="D82" s="74">
        <v>0</v>
      </c>
      <c r="E82" s="74">
        <v>0</v>
      </c>
      <c r="F82" s="74">
        <v>0</v>
      </c>
      <c r="G82" s="74">
        <v>24.849056778775477</v>
      </c>
      <c r="H82" s="74">
        <v>0.97821007742964117</v>
      </c>
      <c r="I82" s="74">
        <v>25.827266856205117</v>
      </c>
      <c r="J82" s="74">
        <v>51.570899813791556</v>
      </c>
      <c r="K82" s="79">
        <v>35.720943246982891</v>
      </c>
      <c r="L82" s="78">
        <v>436.71922374022688</v>
      </c>
      <c r="M82" s="74">
        <v>79.181017414023501</v>
      </c>
      <c r="N82" s="74">
        <v>80.600218163302188</v>
      </c>
      <c r="O82" s="74">
        <v>169.29334206273495</v>
      </c>
      <c r="P82" s="79">
        <v>107.64464610016626</v>
      </c>
      <c r="Q82" s="76">
        <f t="shared" si="1"/>
        <v>-5.4744638168133157</v>
      </c>
    </row>
    <row r="83" spans="1:17">
      <c r="B83" s="77">
        <v>2087</v>
      </c>
      <c r="C83" s="78">
        <v>0</v>
      </c>
      <c r="D83" s="74">
        <v>0</v>
      </c>
      <c r="E83" s="74">
        <v>0</v>
      </c>
      <c r="F83" s="74">
        <v>0</v>
      </c>
      <c r="G83" s="74">
        <v>28.868285118867352</v>
      </c>
      <c r="H83" s="74">
        <v>1.4673151161444615</v>
      </c>
      <c r="I83" s="74">
        <v>30.335600235011814</v>
      </c>
      <c r="J83" s="74">
        <v>51.570899813791556</v>
      </c>
      <c r="K83" s="79">
        <v>35.720943246982891</v>
      </c>
      <c r="L83" s="78">
        <v>436.71922374022688</v>
      </c>
      <c r="M83" s="74">
        <v>79.181017414023501</v>
      </c>
      <c r="N83" s="74">
        <v>80.600218163302188</v>
      </c>
      <c r="O83" s="74">
        <v>169.29334206273495</v>
      </c>
      <c r="P83" s="79">
        <v>107.64464610016626</v>
      </c>
      <c r="Q83" s="76">
        <f t="shared" si="1"/>
        <v>-9.9827971956200123</v>
      </c>
    </row>
    <row r="84" spans="1:17">
      <c r="B84" s="77">
        <v>2088</v>
      </c>
      <c r="C84" s="78">
        <v>0</v>
      </c>
      <c r="D84" s="74">
        <v>0</v>
      </c>
      <c r="E84" s="74">
        <v>0</v>
      </c>
      <c r="F84" s="74">
        <v>0</v>
      </c>
      <c r="G84" s="74">
        <v>20.543189074577317</v>
      </c>
      <c r="H84" s="74">
        <v>4.4019453484333848</v>
      </c>
      <c r="I84" s="74">
        <v>24.9451344230107</v>
      </c>
      <c r="J84" s="74">
        <v>51.570899813791556</v>
      </c>
      <c r="K84" s="79">
        <v>35.720943246982891</v>
      </c>
      <c r="L84" s="78">
        <v>436.71922374022688</v>
      </c>
      <c r="M84" s="74">
        <v>79.181017414023501</v>
      </c>
      <c r="N84" s="74">
        <v>80.600218163302188</v>
      </c>
      <c r="O84" s="74">
        <v>169.29334206273495</v>
      </c>
      <c r="P84" s="79">
        <v>107.64464610016626</v>
      </c>
      <c r="Q84" s="76">
        <f t="shared" si="1"/>
        <v>-4.5923313836188981</v>
      </c>
    </row>
    <row r="85" spans="1:17">
      <c r="B85" s="77">
        <v>2089</v>
      </c>
      <c r="C85" s="78">
        <v>0</v>
      </c>
      <c r="D85" s="74">
        <v>0</v>
      </c>
      <c r="E85" s="74">
        <v>0</v>
      </c>
      <c r="F85" s="74">
        <v>0</v>
      </c>
      <c r="G85" s="74">
        <v>16.758697569932778</v>
      </c>
      <c r="H85" s="74">
        <v>4.4019453484333848</v>
      </c>
      <c r="I85" s="74">
        <v>21.160642918366165</v>
      </c>
      <c r="J85" s="74">
        <v>51.570899813791556</v>
      </c>
      <c r="K85" s="79">
        <v>38.616988139214534</v>
      </c>
      <c r="L85" s="78">
        <v>436.71922374022688</v>
      </c>
      <c r="M85" s="74">
        <v>79.181017414023501</v>
      </c>
      <c r="N85" s="74">
        <v>80.600218163302188</v>
      </c>
      <c r="O85" s="74">
        <v>169.29334206273495</v>
      </c>
      <c r="P85" s="79">
        <v>107.64464610016626</v>
      </c>
      <c r="Q85" s="76">
        <f t="shared" si="1"/>
        <v>-3.7038847712059919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0</v>
      </c>
      <c r="H86" s="82">
        <v>4.5649803613383257</v>
      </c>
      <c r="I86" s="82">
        <v>4.5649803613383257</v>
      </c>
      <c r="J86" s="74">
        <v>51.570899813791556</v>
      </c>
      <c r="K86" s="79">
        <v>38.616988139214534</v>
      </c>
      <c r="L86" s="81">
        <v>436.71922374022688</v>
      </c>
      <c r="M86" s="82">
        <v>79.181017414023501</v>
      </c>
      <c r="N86" s="82">
        <v>80.600218163302188</v>
      </c>
      <c r="O86" s="82">
        <v>169.29334206273495</v>
      </c>
      <c r="P86" s="83">
        <v>107.64464610016626</v>
      </c>
      <c r="Q86" s="76">
        <f t="shared" si="1"/>
        <v>12.891777785821848</v>
      </c>
    </row>
    <row r="87" spans="1:17" ht="15.75" thickBot="1">
      <c r="B87" s="84" t="s">
        <v>4</v>
      </c>
      <c r="C87" s="85">
        <v>2.3126577620325013</v>
      </c>
      <c r="D87" s="86">
        <v>0</v>
      </c>
      <c r="E87" s="86">
        <v>6.3614323254325367</v>
      </c>
      <c r="F87" s="86">
        <v>0</v>
      </c>
      <c r="G87" s="86">
        <v>10.292587922853908</v>
      </c>
      <c r="H87" s="86">
        <v>1.2787986697141753</v>
      </c>
      <c r="I87" s="86">
        <v>20.245476680033118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-20.245476680033118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4000.1373513636559</v>
      </c>
      <c r="D89" s="92">
        <v>2857.0484603889877</v>
      </c>
      <c r="E89" s="92">
        <v>197.32191652654163</v>
      </c>
      <c r="F89" s="92">
        <v>0</v>
      </c>
      <c r="G89" s="92">
        <v>449.96984708883508</v>
      </c>
      <c r="H89" s="92">
        <v>66.041884579553482</v>
      </c>
      <c r="I89" s="92">
        <v>7570.5194599475735</v>
      </c>
      <c r="J89" s="92">
        <v>754.04489535235939</v>
      </c>
      <c r="K89" s="58">
        <v>426.23993270127414</v>
      </c>
      <c r="L89" s="91">
        <v>10603.084800305194</v>
      </c>
      <c r="M89" s="96">
        <v>1931.095782097937</v>
      </c>
      <c r="N89" s="92">
        <v>729.93336912291602</v>
      </c>
      <c r="O89" s="92">
        <v>2514.0991051012688</v>
      </c>
      <c r="P89" s="58">
        <v>5427.9565439830767</v>
      </c>
    </row>
    <row r="90" spans="1:17" ht="15.75" thickBot="1">
      <c r="N90" t="s">
        <v>112</v>
      </c>
      <c r="P90" s="93">
        <v>-3322.84774401813</v>
      </c>
      <c r="Q90" s="94">
        <f>(NPV(0.0505,Q9:Q86)+Q8)*(1+0.0505)^2-Q87</f>
        <v>-3322.84774401813</v>
      </c>
    </row>
    <row r="91" spans="1:17">
      <c r="I91" s="107" t="s">
        <v>127</v>
      </c>
      <c r="J91" s="98">
        <f>(NPV(0.0505,J9:J58)+J8)*(1+0.0505)^2</f>
        <v>682.23749493986293</v>
      </c>
      <c r="K91" s="99"/>
      <c r="L91" s="99"/>
      <c r="M91" s="100">
        <f>(NPV(0.0505,M9:M58)+M8)*(1+0.0505)^2</f>
        <v>1820.8440113697272</v>
      </c>
      <c r="P91" s="100"/>
      <c r="Q91" s="100">
        <f>(NPV(0.0505,Q9:Q58)+Q8)*(1+0.0505)^2</f>
        <v>-3291.9954437422257</v>
      </c>
    </row>
    <row r="92" spans="1:17">
      <c r="I92" s="108" t="s">
        <v>128</v>
      </c>
      <c r="J92" s="17">
        <f>(NPV(0.0505,J9:J43)+J8)*(1+0.0505)^2</f>
        <v>577.27084115034256</v>
      </c>
      <c r="K92" s="11"/>
      <c r="L92" s="11"/>
      <c r="M92" s="102">
        <f>(NPV(0.0505,M9:M43)+M8)*(1+0.0505)^2</f>
        <v>1659.6801288001025</v>
      </c>
      <c r="P92" s="102"/>
      <c r="Q92" s="102">
        <f>(NPV(0.0505,Q9:Q43)+Q8)*(1+0.0505)^2</f>
        <v>-3293.4014077598913</v>
      </c>
    </row>
    <row r="93" spans="1:17" ht="15.75" thickBot="1">
      <c r="I93" s="109" t="s">
        <v>129</v>
      </c>
      <c r="J93" s="104">
        <f>(NPV(0.0505,J9:J28)+J8)*(1+0.0505)^2</f>
        <v>367.9118044685444</v>
      </c>
      <c r="K93" s="105"/>
      <c r="L93" s="105"/>
      <c r="M93" s="106">
        <f>(NPV(0.0505,M9:M28)+M8)*(1+0.0505)^2</f>
        <v>1278.4293508543215</v>
      </c>
      <c r="P93" s="102"/>
      <c r="Q93" s="106">
        <f>(NPV(0.0505,Q9:Q28)+Q8)*(1+0.0505)^2</f>
        <v>-3984.2830596347439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opLeftCell="A55" zoomScaleNormal="100" workbookViewId="0">
      <selection activeCell="R94" sqref="R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8" ht="15.75">
      <c r="B1" s="48" t="s">
        <v>17</v>
      </c>
      <c r="G1" s="114" t="s">
        <v>125</v>
      </c>
      <c r="H1" s="114"/>
      <c r="I1" s="114"/>
      <c r="N1" s="49" t="s">
        <v>83</v>
      </c>
      <c r="O1" s="50"/>
      <c r="P1" s="51" t="s">
        <v>1</v>
      </c>
    </row>
    <row r="2" spans="2:18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8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8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8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8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  <c r="R6" s="76"/>
    </row>
    <row r="7" spans="2:18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8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8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0</v>
      </c>
    </row>
    <row r="10" spans="2:18">
      <c r="B10" s="77">
        <v>2014</v>
      </c>
      <c r="C10" s="78">
        <v>31.707330030759117</v>
      </c>
      <c r="D10" s="74">
        <v>221.40621631538605</v>
      </c>
      <c r="E10" s="74">
        <v>0</v>
      </c>
      <c r="F10" s="74">
        <v>0</v>
      </c>
      <c r="G10" s="74">
        <v>21.007120884235871</v>
      </c>
      <c r="H10" s="74">
        <v>3.7764821054653428</v>
      </c>
      <c r="I10" s="74">
        <v>277.89714933584639</v>
      </c>
      <c r="J10" s="74">
        <v>1.3894857466792321</v>
      </c>
      <c r="K10" s="79">
        <v>0</v>
      </c>
      <c r="L10" s="78">
        <v>311.23072431681288</v>
      </c>
      <c r="M10" s="74">
        <v>102.98205241899949</v>
      </c>
      <c r="N10" s="74">
        <v>19.823811441753556</v>
      </c>
      <c r="O10" s="74">
        <v>98.340227529285571</v>
      </c>
      <c r="P10" s="79">
        <v>90.084632926774262</v>
      </c>
      <c r="Q10" s="76">
        <f t="shared" si="0"/>
        <v>-189.20200215575136</v>
      </c>
    </row>
    <row r="11" spans="2:18">
      <c r="B11" s="77">
        <v>2015</v>
      </c>
      <c r="C11" s="78">
        <v>87.481261614814699</v>
      </c>
      <c r="D11" s="74">
        <v>485.83357818250295</v>
      </c>
      <c r="E11" s="74">
        <v>0</v>
      </c>
      <c r="F11" s="74">
        <v>0</v>
      </c>
      <c r="G11" s="74">
        <v>18.918217044843423</v>
      </c>
      <c r="H11" s="74">
        <v>6.7505758536789697</v>
      </c>
      <c r="I11" s="74">
        <v>598.98363269584002</v>
      </c>
      <c r="J11" s="74">
        <v>4.384403910158432</v>
      </c>
      <c r="K11" s="79">
        <v>0</v>
      </c>
      <c r="L11" s="78">
        <v>341.09624642602364</v>
      </c>
      <c r="M11" s="74">
        <v>101.10247679251577</v>
      </c>
      <c r="N11" s="74">
        <v>23.489503133183103</v>
      </c>
      <c r="O11" s="74">
        <v>102.10976317797943</v>
      </c>
      <c r="P11" s="79">
        <v>114.39450332234534</v>
      </c>
      <c r="Q11" s="76">
        <f t="shared" si="0"/>
        <v>-488.97353328365307</v>
      </c>
    </row>
    <row r="12" spans="2:18">
      <c r="B12" s="77">
        <v>2016</v>
      </c>
      <c r="C12" s="78">
        <v>182.24155637558698</v>
      </c>
      <c r="D12" s="74">
        <v>643.31613273884557</v>
      </c>
      <c r="E12" s="74">
        <v>0</v>
      </c>
      <c r="F12" s="74">
        <v>0</v>
      </c>
      <c r="G12" s="74">
        <v>25.888800423833732</v>
      </c>
      <c r="H12" s="74">
        <v>17.154460535503283</v>
      </c>
      <c r="I12" s="74">
        <v>868.60095007376958</v>
      </c>
      <c r="J12" s="74">
        <v>8.7274086605272814</v>
      </c>
      <c r="K12" s="79">
        <v>0</v>
      </c>
      <c r="L12" s="78">
        <v>351.60525490117004</v>
      </c>
      <c r="M12" s="74">
        <v>99.264438748937792</v>
      </c>
      <c r="N12" s="74">
        <v>24.631786663090327</v>
      </c>
      <c r="O12" s="74">
        <v>104.46702100787888</v>
      </c>
      <c r="P12" s="79">
        <v>123.24200848126304</v>
      </c>
      <c r="Q12" s="76">
        <f t="shared" si="0"/>
        <v>-754.08635025303386</v>
      </c>
    </row>
    <row r="13" spans="2:18">
      <c r="B13" s="77">
        <v>2017</v>
      </c>
      <c r="C13" s="78">
        <v>212.0271014702646</v>
      </c>
      <c r="D13" s="74">
        <v>779.64870896659124</v>
      </c>
      <c r="E13" s="74">
        <v>0</v>
      </c>
      <c r="F13" s="74">
        <v>0</v>
      </c>
      <c r="G13" s="74">
        <v>37.882609935634548</v>
      </c>
      <c r="H13" s="74">
        <v>24.953703037047276</v>
      </c>
      <c r="I13" s="74">
        <v>1054.5121234095377</v>
      </c>
      <c r="J13" s="74">
        <v>13.999969277574969</v>
      </c>
      <c r="K13" s="79">
        <v>0</v>
      </c>
      <c r="L13" s="78">
        <v>367.36876761388976</v>
      </c>
      <c r="M13" s="74">
        <v>97.301787956642656</v>
      </c>
      <c r="N13" s="74">
        <v>26.314058770771876</v>
      </c>
      <c r="O13" s="74">
        <v>107.42657378991123</v>
      </c>
      <c r="P13" s="79">
        <v>136.32634709656398</v>
      </c>
      <c r="Q13" s="76">
        <f t="shared" si="0"/>
        <v>-932.18574559054866</v>
      </c>
    </row>
    <row r="14" spans="2:18">
      <c r="B14" s="77">
        <v>2018</v>
      </c>
      <c r="C14" s="78">
        <v>254.85731107327939</v>
      </c>
      <c r="D14" s="74">
        <v>549.74112750638972</v>
      </c>
      <c r="E14" s="74">
        <v>0</v>
      </c>
      <c r="F14" s="74">
        <v>0</v>
      </c>
      <c r="G14" s="74">
        <v>39.823564215331416</v>
      </c>
      <c r="H14" s="74">
        <v>103.3433464952884</v>
      </c>
      <c r="I14" s="74">
        <v>947.76534929028901</v>
      </c>
      <c r="J14" s="74">
        <v>18.738796024026414</v>
      </c>
      <c r="K14" s="79">
        <v>0</v>
      </c>
      <c r="L14" s="78">
        <v>351.90640237723653</v>
      </c>
      <c r="M14" s="74">
        <v>95.214524415630365</v>
      </c>
      <c r="N14" s="74">
        <v>26.937122514357636</v>
      </c>
      <c r="O14" s="74">
        <v>108.5792417155449</v>
      </c>
      <c r="P14" s="79">
        <v>121.17551373170363</v>
      </c>
      <c r="Q14" s="76">
        <f t="shared" si="0"/>
        <v>-845.32863158261182</v>
      </c>
    </row>
    <row r="15" spans="2:18">
      <c r="B15" s="77">
        <v>2019</v>
      </c>
      <c r="C15" s="78">
        <v>260.97099504288371</v>
      </c>
      <c r="D15" s="74">
        <v>393.18900269682428</v>
      </c>
      <c r="E15" s="74">
        <v>0</v>
      </c>
      <c r="F15" s="74">
        <v>0</v>
      </c>
      <c r="G15" s="74">
        <v>50.711507649973839</v>
      </c>
      <c r="H15" s="74">
        <v>85.161063486625821</v>
      </c>
      <c r="I15" s="74">
        <v>790.03256887630755</v>
      </c>
      <c r="J15" s="74">
        <v>22.688958868407955</v>
      </c>
      <c r="K15" s="79">
        <v>13.007053546297513</v>
      </c>
      <c r="L15" s="78">
        <v>378.88506247449988</v>
      </c>
      <c r="M15" s="74">
        <v>95.141833645545361</v>
      </c>
      <c r="N15" s="74">
        <v>25.524844695563246</v>
      </c>
      <c r="O15" s="74">
        <v>108.27809423947843</v>
      </c>
      <c r="P15" s="79">
        <v>149.94028989391285</v>
      </c>
      <c r="Q15" s="76">
        <f t="shared" si="0"/>
        <v>-675.78829139710024</v>
      </c>
    </row>
    <row r="16" spans="2:18">
      <c r="B16" s="77">
        <v>2020</v>
      </c>
      <c r="C16" s="78">
        <v>719.35916035797925</v>
      </c>
      <c r="D16" s="74">
        <v>160.55461106093196</v>
      </c>
      <c r="E16" s="74">
        <v>0</v>
      </c>
      <c r="F16" s="74">
        <v>0</v>
      </c>
      <c r="G16" s="74">
        <v>3.5396186370633655</v>
      </c>
      <c r="H16" s="74">
        <v>157.84920190033364</v>
      </c>
      <c r="I16" s="74">
        <v>1041.3025919563081</v>
      </c>
      <c r="J16" s="74">
        <v>27.895471828189493</v>
      </c>
      <c r="K16" s="79">
        <v>44.859948101829275</v>
      </c>
      <c r="L16" s="78">
        <v>617.1238692302411</v>
      </c>
      <c r="M16" s="74">
        <v>102.27591350960229</v>
      </c>
      <c r="N16" s="74">
        <v>20.218418479357869</v>
      </c>
      <c r="O16" s="74">
        <v>123.66776870604667</v>
      </c>
      <c r="P16" s="79">
        <v>370.96176853523423</v>
      </c>
      <c r="Q16" s="76">
        <f t="shared" si="0"/>
        <v>-743.09624335109265</v>
      </c>
    </row>
    <row r="17" spans="2:17">
      <c r="B17" s="77">
        <v>2021</v>
      </c>
      <c r="C17" s="78">
        <v>1154.8399691819645</v>
      </c>
      <c r="D17" s="74">
        <v>55.713576723933087</v>
      </c>
      <c r="E17" s="74">
        <v>0</v>
      </c>
      <c r="F17" s="74">
        <v>0</v>
      </c>
      <c r="G17" s="74">
        <v>42.904044770566621</v>
      </c>
      <c r="H17" s="74">
        <v>0</v>
      </c>
      <c r="I17" s="74">
        <v>1253.4575906764642</v>
      </c>
      <c r="J17" s="74">
        <v>34.162759781571815</v>
      </c>
      <c r="K17" s="79">
        <v>42.98607232105423</v>
      </c>
      <c r="L17" s="78">
        <v>697.21871346819034</v>
      </c>
      <c r="M17" s="74">
        <v>102.83667087882948</v>
      </c>
      <c r="N17" s="74">
        <v>22.232991250285156</v>
      </c>
      <c r="O17" s="74">
        <v>133.26295035726736</v>
      </c>
      <c r="P17" s="79">
        <v>438.88610098180828</v>
      </c>
      <c r="Q17" s="76">
        <f t="shared" si="0"/>
        <v>-891.72032179728194</v>
      </c>
    </row>
    <row r="18" spans="2:17">
      <c r="B18" s="77">
        <v>2022</v>
      </c>
      <c r="C18" s="78">
        <v>1036.8655316412112</v>
      </c>
      <c r="D18" s="74">
        <v>0</v>
      </c>
      <c r="E18" s="74">
        <v>0</v>
      </c>
      <c r="F18" s="74">
        <v>0</v>
      </c>
      <c r="G18" s="74">
        <v>22.255588733825437</v>
      </c>
      <c r="H18" s="74">
        <v>0</v>
      </c>
      <c r="I18" s="74">
        <v>1059.1211203750365</v>
      </c>
      <c r="J18" s="74">
        <v>39.458365383446996</v>
      </c>
      <c r="K18" s="79">
        <v>41.647574837444267</v>
      </c>
      <c r="L18" s="78">
        <v>694.5603081622246</v>
      </c>
      <c r="M18" s="74">
        <v>101.65284976601653</v>
      </c>
      <c r="N18" s="74">
        <v>22.243375646011589</v>
      </c>
      <c r="O18" s="74">
        <v>135.74482093588398</v>
      </c>
      <c r="P18" s="79">
        <v>434.91926181431251</v>
      </c>
      <c r="Q18" s="76">
        <f t="shared" si="0"/>
        <v>-705.30779878161525</v>
      </c>
    </row>
    <row r="19" spans="2:17">
      <c r="B19" s="77">
        <v>2023</v>
      </c>
      <c r="C19" s="78">
        <v>740.43416709387429</v>
      </c>
      <c r="D19" s="74">
        <v>0</v>
      </c>
      <c r="E19" s="74">
        <v>0</v>
      </c>
      <c r="F19" s="74">
        <v>0</v>
      </c>
      <c r="G19" s="74">
        <v>37.449788373678942</v>
      </c>
      <c r="H19" s="74">
        <v>0</v>
      </c>
      <c r="I19" s="74">
        <v>777.88395546755328</v>
      </c>
      <c r="J19" s="74">
        <v>43.34778516078476</v>
      </c>
      <c r="K19" s="79">
        <v>39.801244232086361</v>
      </c>
      <c r="L19" s="78">
        <v>664.06133791370166</v>
      </c>
      <c r="M19" s="74">
        <v>99.326745123296377</v>
      </c>
      <c r="N19" s="74">
        <v>22.118762897294435</v>
      </c>
      <c r="O19" s="74">
        <v>139.94011680936137</v>
      </c>
      <c r="P19" s="79">
        <v>402.67571308374943</v>
      </c>
      <c r="Q19" s="76">
        <f t="shared" si="0"/>
        <v>-458.35727177667496</v>
      </c>
    </row>
    <row r="20" spans="2:17">
      <c r="B20" s="77">
        <v>2024</v>
      </c>
      <c r="C20" s="78">
        <v>512.7947707066246</v>
      </c>
      <c r="D20" s="74">
        <v>0</v>
      </c>
      <c r="E20" s="74">
        <v>0</v>
      </c>
      <c r="F20" s="74">
        <v>0</v>
      </c>
      <c r="G20" s="74">
        <v>64.843202274695457</v>
      </c>
      <c r="H20" s="74">
        <v>0</v>
      </c>
      <c r="I20" s="74">
        <v>577.6379729813201</v>
      </c>
      <c r="J20" s="74">
        <v>46.23597502569136</v>
      </c>
      <c r="K20" s="79">
        <v>38.235366125578729</v>
      </c>
      <c r="L20" s="78">
        <v>641.22605171128362</v>
      </c>
      <c r="M20" s="74">
        <v>97.125253229293349</v>
      </c>
      <c r="N20" s="74">
        <v>24.579864684458183</v>
      </c>
      <c r="O20" s="74">
        <v>145.51653731445396</v>
      </c>
      <c r="P20" s="79">
        <v>374.00439648307821</v>
      </c>
      <c r="Q20" s="76">
        <f t="shared" si="0"/>
        <v>-288.10491764951195</v>
      </c>
    </row>
    <row r="21" spans="2:17">
      <c r="B21" s="77">
        <v>2025</v>
      </c>
      <c r="C21" s="78">
        <v>336.81704385486904</v>
      </c>
      <c r="D21" s="74">
        <v>0</v>
      </c>
      <c r="E21" s="74">
        <v>0</v>
      </c>
      <c r="F21" s="74">
        <v>0</v>
      </c>
      <c r="G21" s="74">
        <v>86.879512031482449</v>
      </c>
      <c r="H21" s="74">
        <v>0</v>
      </c>
      <c r="I21" s="74">
        <v>423.69655588635146</v>
      </c>
      <c r="J21" s="74">
        <v>48.354457805123118</v>
      </c>
      <c r="K21" s="79">
        <v>50.894875846240403</v>
      </c>
      <c r="L21" s="78">
        <v>661.0394787573108</v>
      </c>
      <c r="M21" s="74">
        <v>101.7463093275544</v>
      </c>
      <c r="N21" s="74">
        <v>21.817615421227988</v>
      </c>
      <c r="O21" s="74">
        <v>113.58452045568382</v>
      </c>
      <c r="P21" s="79">
        <v>423.89103355284465</v>
      </c>
      <c r="Q21" s="76">
        <f t="shared" si="0"/>
        <v>-99.054855984870301</v>
      </c>
    </row>
    <row r="22" spans="2:17">
      <c r="B22" s="77">
        <v>2026</v>
      </c>
      <c r="C22" s="78">
        <v>124.05317360773327</v>
      </c>
      <c r="D22" s="74">
        <v>0</v>
      </c>
      <c r="E22" s="74">
        <v>0</v>
      </c>
      <c r="F22" s="74">
        <v>0</v>
      </c>
      <c r="G22" s="74">
        <v>102.390141862593</v>
      </c>
      <c r="H22" s="74">
        <v>0</v>
      </c>
      <c r="I22" s="74">
        <v>226.44331547032627</v>
      </c>
      <c r="J22" s="74">
        <v>49.486674382474746</v>
      </c>
      <c r="K22" s="79">
        <v>49.348031810939872</v>
      </c>
      <c r="L22" s="78">
        <v>862.16445518679359</v>
      </c>
      <c r="M22" s="74">
        <v>109.8565223898957</v>
      </c>
      <c r="N22" s="74">
        <v>21.755309046869407</v>
      </c>
      <c r="O22" s="74">
        <v>114.33219694798673</v>
      </c>
      <c r="P22" s="79">
        <v>616.22042680204163</v>
      </c>
      <c r="Q22" s="76">
        <f t="shared" si="0"/>
        <v>290.94240513830073</v>
      </c>
    </row>
    <row r="23" spans="2:17">
      <c r="B23" s="77">
        <v>2027</v>
      </c>
      <c r="C23" s="78">
        <v>39.146985688366591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39.146985688366591</v>
      </c>
      <c r="J23" s="74">
        <v>49.682409310916583</v>
      </c>
      <c r="K23" s="79">
        <v>47.922496449772673</v>
      </c>
      <c r="L23" s="78">
        <v>899.07059759852336</v>
      </c>
      <c r="M23" s="74">
        <v>109.89805997280141</v>
      </c>
      <c r="N23" s="74">
        <v>21.28801123918009</v>
      </c>
      <c r="O23" s="74">
        <v>125.04889333766178</v>
      </c>
      <c r="P23" s="79">
        <v>642.83563304888014</v>
      </c>
      <c r="Q23" s="76">
        <f t="shared" si="0"/>
        <v>506.08374159982429</v>
      </c>
    </row>
    <row r="24" spans="2:17">
      <c r="B24" s="77">
        <v>2028</v>
      </c>
      <c r="C24" s="78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49.682409310916583</v>
      </c>
      <c r="K24" s="79">
        <v>46.909369207367781</v>
      </c>
      <c r="L24" s="78">
        <v>889.28849682422697</v>
      </c>
      <c r="M24" s="74">
        <v>108.22617226084628</v>
      </c>
      <c r="N24" s="74">
        <v>22.004534544303713</v>
      </c>
      <c r="O24" s="74">
        <v>128.23690282567557</v>
      </c>
      <c r="P24" s="79">
        <v>630.8208871934014</v>
      </c>
      <c r="Q24" s="76">
        <f t="shared" si="0"/>
        <v>534.229108675117</v>
      </c>
    </row>
    <row r="25" spans="2:17">
      <c r="B25" s="77">
        <v>2029</v>
      </c>
      <c r="C25" s="78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49.682409310916583</v>
      </c>
      <c r="K25" s="79">
        <v>48.200125495835628</v>
      </c>
      <c r="L25" s="78">
        <v>868.89354361751987</v>
      </c>
      <c r="M25" s="74">
        <v>106.30505905145687</v>
      </c>
      <c r="N25" s="74">
        <v>22.035687731482998</v>
      </c>
      <c r="O25" s="74">
        <v>131.31068396069864</v>
      </c>
      <c r="P25" s="79">
        <v>609.24211287388141</v>
      </c>
      <c r="Q25" s="76">
        <f t="shared" si="0"/>
        <v>511.35957806712918</v>
      </c>
    </row>
    <row r="26" spans="2:17">
      <c r="B26" s="77">
        <v>2030</v>
      </c>
      <c r="C26" s="78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49.682409310916583</v>
      </c>
      <c r="K26" s="79">
        <v>43.02461991110706</v>
      </c>
      <c r="L26" s="78">
        <v>859.24643998766703</v>
      </c>
      <c r="M26" s="74">
        <v>104.96547200274749</v>
      </c>
      <c r="N26" s="74">
        <v>21.568389923793681</v>
      </c>
      <c r="O26" s="74">
        <v>133.01372485983305</v>
      </c>
      <c r="P26" s="79">
        <v>599.69885320129288</v>
      </c>
      <c r="Q26" s="76">
        <f t="shared" si="0"/>
        <v>506.99182397926927</v>
      </c>
    </row>
    <row r="27" spans="2:17">
      <c r="B27" s="77">
        <v>2031</v>
      </c>
      <c r="C27" s="78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49.682409310916583</v>
      </c>
      <c r="K27" s="79">
        <v>41.700685937122152</v>
      </c>
      <c r="L27" s="78">
        <v>846.94093105184822</v>
      </c>
      <c r="M27" s="74">
        <v>103.31435308224522</v>
      </c>
      <c r="N27" s="74">
        <v>22.035687731482998</v>
      </c>
      <c r="O27" s="74">
        <v>136.63787896835689</v>
      </c>
      <c r="P27" s="79">
        <v>584.95301126976312</v>
      </c>
      <c r="Q27" s="76">
        <f t="shared" si="0"/>
        <v>493.56991602172445</v>
      </c>
    </row>
    <row r="28" spans="2:17">
      <c r="B28" s="77">
        <v>2032</v>
      </c>
      <c r="C28" s="78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49.682409310916583</v>
      </c>
      <c r="K28" s="79">
        <v>40.217876115765101</v>
      </c>
      <c r="L28" s="78">
        <v>828.22824995282269</v>
      </c>
      <c r="M28" s="74">
        <v>101.62169657883724</v>
      </c>
      <c r="N28" s="74">
        <v>22.087609710115146</v>
      </c>
      <c r="O28" s="74">
        <v>139.89857922645569</v>
      </c>
      <c r="P28" s="79">
        <v>564.62036443741454</v>
      </c>
      <c r="Q28" s="76">
        <f t="shared" si="0"/>
        <v>474.72007901073289</v>
      </c>
    </row>
    <row r="29" spans="2:17">
      <c r="B29" s="77">
        <v>2033</v>
      </c>
      <c r="C29" s="78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49.682409310916583</v>
      </c>
      <c r="K29" s="79">
        <v>39.206463775213258</v>
      </c>
      <c r="L29" s="78">
        <v>804.16760505468585</v>
      </c>
      <c r="M29" s="74">
        <v>99.835580513891401</v>
      </c>
      <c r="N29" s="74">
        <v>22.108378501568005</v>
      </c>
      <c r="O29" s="74">
        <v>143.07620431874307</v>
      </c>
      <c r="P29" s="79">
        <v>539.14744172048336</v>
      </c>
      <c r="Q29" s="76">
        <f t="shared" si="0"/>
        <v>450.25856863435354</v>
      </c>
    </row>
    <row r="30" spans="2:17">
      <c r="B30" s="77">
        <v>2034</v>
      </c>
      <c r="C30" s="78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49.682409310916583</v>
      </c>
      <c r="K30" s="79">
        <v>38.27309523362252</v>
      </c>
      <c r="L30" s="78">
        <v>781.52962237106999</v>
      </c>
      <c r="M30" s="74">
        <v>98.111770823304141</v>
      </c>
      <c r="N30" s="74">
        <v>22.274528833190875</v>
      </c>
      <c r="O30" s="74">
        <v>147.1988094221355</v>
      </c>
      <c r="P30" s="79">
        <v>513.94451329243952</v>
      </c>
      <c r="Q30" s="76">
        <f t="shared" si="0"/>
        <v>425.98900874790041</v>
      </c>
    </row>
    <row r="31" spans="2:17">
      <c r="B31" s="77">
        <v>2035</v>
      </c>
      <c r="C31" s="78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49.682409310916583</v>
      </c>
      <c r="K31" s="79">
        <v>39.544940671671036</v>
      </c>
      <c r="L31" s="78">
        <v>741.74700234311933</v>
      </c>
      <c r="M31" s="74">
        <v>96.429498715622586</v>
      </c>
      <c r="N31" s="74">
        <v>22.066840918662287</v>
      </c>
      <c r="O31" s="74">
        <v>143.82388081104597</v>
      </c>
      <c r="P31" s="79">
        <v>479.42678189778854</v>
      </c>
      <c r="Q31" s="76">
        <f t="shared" si="0"/>
        <v>390.19943191520093</v>
      </c>
    </row>
    <row r="32" spans="2:17">
      <c r="B32" s="77">
        <v>2036</v>
      </c>
      <c r="C32" s="78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49.682409310916583</v>
      </c>
      <c r="K32" s="79">
        <v>36.100064167926071</v>
      </c>
      <c r="L32" s="78">
        <v>672.95038065552512</v>
      </c>
      <c r="M32" s="74">
        <v>94.819917378026048</v>
      </c>
      <c r="N32" s="74">
        <v>22.471832351993033</v>
      </c>
      <c r="O32" s="74">
        <v>128.54843469746845</v>
      </c>
      <c r="P32" s="79">
        <v>427.11019622803758</v>
      </c>
      <c r="Q32" s="76">
        <f t="shared" si="0"/>
        <v>341.32772274919495</v>
      </c>
    </row>
    <row r="33" spans="2:17">
      <c r="B33" s="77">
        <v>2037</v>
      </c>
      <c r="C33" s="78">
        <v>0</v>
      </c>
      <c r="D33" s="74">
        <v>0</v>
      </c>
      <c r="E33" s="74">
        <v>0.35930009213445419</v>
      </c>
      <c r="F33" s="74">
        <v>0</v>
      </c>
      <c r="G33" s="74">
        <v>0</v>
      </c>
      <c r="H33" s="74">
        <v>0</v>
      </c>
      <c r="I33" s="74">
        <v>0.35930009213445419</v>
      </c>
      <c r="J33" s="74">
        <v>49.682409310916583</v>
      </c>
      <c r="K33" s="79">
        <v>35.573200922405711</v>
      </c>
      <c r="L33" s="78">
        <v>640.80029148649999</v>
      </c>
      <c r="M33" s="74">
        <v>93.199951644703077</v>
      </c>
      <c r="N33" s="74">
        <v>22.575676309257322</v>
      </c>
      <c r="O33" s="74">
        <v>129.8360997675457</v>
      </c>
      <c r="P33" s="79">
        <v>395.18856376499383</v>
      </c>
      <c r="Q33" s="76">
        <f t="shared" si="0"/>
        <v>309.57365343953711</v>
      </c>
    </row>
    <row r="34" spans="2:17">
      <c r="B34" s="77">
        <v>2038</v>
      </c>
      <c r="C34" s="78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49.682409310916583</v>
      </c>
      <c r="K34" s="79">
        <v>35.064466266024887</v>
      </c>
      <c r="L34" s="78">
        <v>615.74274459862613</v>
      </c>
      <c r="M34" s="74">
        <v>91.548832724200807</v>
      </c>
      <c r="N34" s="74">
        <v>22.534138726351607</v>
      </c>
      <c r="O34" s="74">
        <v>134.48830905298601</v>
      </c>
      <c r="P34" s="79">
        <v>367.17146409508769</v>
      </c>
      <c r="Q34" s="76">
        <f t="shared" si="0"/>
        <v>282.42458851814621</v>
      </c>
    </row>
    <row r="35" spans="2:17">
      <c r="B35" s="77">
        <v>2039</v>
      </c>
      <c r="C35" s="78">
        <v>0</v>
      </c>
      <c r="D35" s="74">
        <v>0</v>
      </c>
      <c r="E35" s="74">
        <v>100.11064653764804</v>
      </c>
      <c r="F35" s="74">
        <v>0</v>
      </c>
      <c r="G35" s="74">
        <v>0</v>
      </c>
      <c r="H35" s="74">
        <v>0</v>
      </c>
      <c r="I35" s="74">
        <v>100.11064653764804</v>
      </c>
      <c r="J35" s="74">
        <v>50.073926388477311</v>
      </c>
      <c r="K35" s="79">
        <v>37.467195962597224</v>
      </c>
      <c r="L35" s="78">
        <v>592.42977619279225</v>
      </c>
      <c r="M35" s="74">
        <v>89.939251386604269</v>
      </c>
      <c r="N35" s="74">
        <v>22.482216747719459</v>
      </c>
      <c r="O35" s="74">
        <v>146.19152303667187</v>
      </c>
      <c r="P35" s="79">
        <v>333.81678502179665</v>
      </c>
      <c r="Q35" s="76">
        <f t="shared" si="0"/>
        <v>146.16501613307412</v>
      </c>
    </row>
    <row r="36" spans="2:17">
      <c r="B36" s="77">
        <v>2040</v>
      </c>
      <c r="C36" s="78">
        <v>0</v>
      </c>
      <c r="D36" s="74">
        <v>0</v>
      </c>
      <c r="E36" s="74">
        <v>128.75162659612931</v>
      </c>
      <c r="F36" s="74">
        <v>0</v>
      </c>
      <c r="G36" s="74">
        <v>9.2794960211372324</v>
      </c>
      <c r="H36" s="74">
        <v>0</v>
      </c>
      <c r="I36" s="74">
        <v>138.03112261726653</v>
      </c>
      <c r="J36" s="74">
        <v>50.655045846436145</v>
      </c>
      <c r="K36" s="79">
        <v>34.092858792663584</v>
      </c>
      <c r="L36" s="78">
        <v>589.00292560307059</v>
      </c>
      <c r="M36" s="74">
        <v>88.661970712253463</v>
      </c>
      <c r="N36" s="74">
        <v>21.371086404991523</v>
      </c>
      <c r="O36" s="74">
        <v>156.30592447421401</v>
      </c>
      <c r="P36" s="79">
        <v>322.66394401161159</v>
      </c>
      <c r="Q36" s="76">
        <f t="shared" si="0"/>
        <v>99.884916755245314</v>
      </c>
    </row>
    <row r="37" spans="2:17">
      <c r="B37" s="77">
        <v>2041</v>
      </c>
      <c r="C37" s="78">
        <v>0</v>
      </c>
      <c r="D37" s="74">
        <v>0</v>
      </c>
      <c r="E37" s="74">
        <v>16.223263026185791</v>
      </c>
      <c r="F37" s="74">
        <v>0</v>
      </c>
      <c r="G37" s="74">
        <v>0</v>
      </c>
      <c r="H37" s="74">
        <v>0</v>
      </c>
      <c r="I37" s="74">
        <v>16.223263026185791</v>
      </c>
      <c r="J37" s="74">
        <v>50.736162161567073</v>
      </c>
      <c r="K37" s="79">
        <v>36.954697573209089</v>
      </c>
      <c r="L37" s="78">
        <v>570.1137097766956</v>
      </c>
      <c r="M37" s="74">
        <v>86.657782337052609</v>
      </c>
      <c r="N37" s="74">
        <v>38.131501107448429</v>
      </c>
      <c r="O37" s="74">
        <v>158.01934976907484</v>
      </c>
      <c r="P37" s="79">
        <v>287.30507656311971</v>
      </c>
      <c r="Q37" s="76">
        <f t="shared" si="0"/>
        <v>183.39095380215775</v>
      </c>
    </row>
    <row r="38" spans="2:17">
      <c r="B38" s="77">
        <v>2042</v>
      </c>
      <c r="C38" s="78">
        <v>0</v>
      </c>
      <c r="D38" s="74">
        <v>0</v>
      </c>
      <c r="E38" s="74">
        <v>79.528502190542639</v>
      </c>
      <c r="F38" s="74">
        <v>0</v>
      </c>
      <c r="G38" s="74">
        <v>0</v>
      </c>
      <c r="H38" s="74">
        <v>0</v>
      </c>
      <c r="I38" s="74">
        <v>79.528502190542639</v>
      </c>
      <c r="J38" s="74">
        <v>51.133581408011672</v>
      </c>
      <c r="K38" s="79">
        <v>36.505293944628114</v>
      </c>
      <c r="L38" s="78">
        <v>555.61709334260024</v>
      </c>
      <c r="M38" s="74">
        <v>85.120891769541075</v>
      </c>
      <c r="N38" s="74">
        <v>42.524100499728036</v>
      </c>
      <c r="O38" s="74">
        <v>164.0630680818567</v>
      </c>
      <c r="P38" s="79">
        <v>263.90903299147442</v>
      </c>
      <c r="Q38" s="76">
        <f t="shared" si="0"/>
        <v>96.741655448291993</v>
      </c>
    </row>
    <row r="39" spans="2:17">
      <c r="B39" s="77">
        <v>2043</v>
      </c>
      <c r="C39" s="78">
        <v>0</v>
      </c>
      <c r="D39" s="74">
        <v>0</v>
      </c>
      <c r="E39" s="74">
        <v>108.55659570190437</v>
      </c>
      <c r="F39" s="74">
        <v>0</v>
      </c>
      <c r="G39" s="74">
        <v>9.2794960211372324</v>
      </c>
      <c r="H39" s="74">
        <v>0</v>
      </c>
      <c r="I39" s="74">
        <v>117.8360917230416</v>
      </c>
      <c r="J39" s="74">
        <v>51.722761866626882</v>
      </c>
      <c r="K39" s="79">
        <v>36.069775008688325</v>
      </c>
      <c r="L39" s="78">
        <v>545.01462530591607</v>
      </c>
      <c r="M39" s="74">
        <v>83.760535929378833</v>
      </c>
      <c r="N39" s="74">
        <v>44.881358329627481</v>
      </c>
      <c r="O39" s="74">
        <v>172.01751520830152</v>
      </c>
      <c r="P39" s="79">
        <v>244.35521583860827</v>
      </c>
      <c r="Q39" s="76">
        <f t="shared" si="0"/>
        <v>38.726587240251447</v>
      </c>
    </row>
    <row r="40" spans="2:17">
      <c r="B40" s="77">
        <v>2044</v>
      </c>
      <c r="C40" s="78">
        <v>0</v>
      </c>
      <c r="D40" s="74">
        <v>0</v>
      </c>
      <c r="E40" s="74">
        <v>96.748505622253788</v>
      </c>
      <c r="F40" s="74">
        <v>0</v>
      </c>
      <c r="G40" s="74">
        <v>0</v>
      </c>
      <c r="H40" s="74">
        <v>0</v>
      </c>
      <c r="I40" s="74">
        <v>96.748505622253788</v>
      </c>
      <c r="J40" s="74">
        <v>52.206504394738147</v>
      </c>
      <c r="K40" s="79">
        <v>41.369630113563197</v>
      </c>
      <c r="L40" s="78">
        <v>541.23470526149583</v>
      </c>
      <c r="M40" s="74">
        <v>82.545561629386597</v>
      </c>
      <c r="N40" s="74">
        <v>51.475449615910101</v>
      </c>
      <c r="O40" s="74">
        <v>180.8234827843136</v>
      </c>
      <c r="P40" s="79">
        <v>226.3902112318855</v>
      </c>
      <c r="Q40" s="76">
        <f t="shared" si="0"/>
        <v>36.065571101330363</v>
      </c>
    </row>
    <row r="41" spans="2:17">
      <c r="B41" s="77">
        <v>2045</v>
      </c>
      <c r="C41" s="78">
        <v>0</v>
      </c>
      <c r="D41" s="74">
        <v>0</v>
      </c>
      <c r="E41" s="74">
        <v>111.72175471910177</v>
      </c>
      <c r="F41" s="74">
        <v>0</v>
      </c>
      <c r="G41" s="74">
        <v>73.076135010412969</v>
      </c>
      <c r="H41" s="74">
        <v>0</v>
      </c>
      <c r="I41" s="74">
        <v>184.79788972951474</v>
      </c>
      <c r="J41" s="74">
        <v>53.120109447659289</v>
      </c>
      <c r="K41" s="79">
        <v>43.856850442946154</v>
      </c>
      <c r="L41" s="78">
        <v>516.66522497276401</v>
      </c>
      <c r="M41" s="74">
        <v>80.697139190082183</v>
      </c>
      <c r="N41" s="74">
        <v>66.605514189317603</v>
      </c>
      <c r="O41" s="74">
        <v>181.87230675268296</v>
      </c>
      <c r="P41" s="79">
        <v>187.49026484068128</v>
      </c>
      <c r="Q41" s="76">
        <f t="shared" si="0"/>
        <v>-94.284584779438902</v>
      </c>
    </row>
    <row r="42" spans="2:17">
      <c r="B42" s="77">
        <v>2046</v>
      </c>
      <c r="C42" s="78">
        <v>0</v>
      </c>
      <c r="D42" s="74">
        <v>0</v>
      </c>
      <c r="E42" s="74">
        <v>16.632920747424144</v>
      </c>
      <c r="F42" s="74">
        <v>0</v>
      </c>
      <c r="G42" s="74">
        <v>0</v>
      </c>
      <c r="H42" s="74">
        <v>0</v>
      </c>
      <c r="I42" s="74">
        <v>16.632920747424144</v>
      </c>
      <c r="J42" s="74">
        <v>53.203274051396413</v>
      </c>
      <c r="K42" s="79">
        <v>44.562324000563514</v>
      </c>
      <c r="L42" s="78">
        <v>505.16969890360679</v>
      </c>
      <c r="M42" s="74">
        <v>79.264092579834937</v>
      </c>
      <c r="N42" s="74">
        <v>80.821751938799338</v>
      </c>
      <c r="O42" s="74">
        <v>187.57334000649266</v>
      </c>
      <c r="P42" s="79">
        <v>157.51051437847983</v>
      </c>
      <c r="Q42" s="76">
        <f t="shared" si="0"/>
        <v>43.111995579095762</v>
      </c>
    </row>
    <row r="43" spans="2:17">
      <c r="B43" s="77">
        <v>2047</v>
      </c>
      <c r="C43" s="78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53.203274051396413</v>
      </c>
      <c r="K43" s="79">
        <v>43.31000305325464</v>
      </c>
      <c r="L43" s="78">
        <v>491.5869092934372</v>
      </c>
      <c r="M43" s="74">
        <v>77.986811905484132</v>
      </c>
      <c r="N43" s="74">
        <v>84.466674838776029</v>
      </c>
      <c r="O43" s="74">
        <v>196.24431043806112</v>
      </c>
      <c r="P43" s="79">
        <v>132.88911211111588</v>
      </c>
      <c r="Q43" s="76">
        <f t="shared" si="0"/>
        <v>36.375835006464833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53.203274051396413</v>
      </c>
      <c r="K44" s="79">
        <v>42.069845746570245</v>
      </c>
      <c r="L44" s="78">
        <v>504.47394438993598</v>
      </c>
      <c r="M44" s="74">
        <v>79.316014558467074</v>
      </c>
      <c r="N44" s="74">
        <v>77.297980322297661</v>
      </c>
      <c r="O44" s="74">
        <v>188.56331906574559</v>
      </c>
      <c r="P44" s="79">
        <v>159.29663044342561</v>
      </c>
      <c r="Q44" s="76">
        <f t="shared" si="0"/>
        <v>64.023510645458941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0</v>
      </c>
      <c r="G45" s="74">
        <v>10.591877365321189</v>
      </c>
      <c r="H45" s="74">
        <v>0.68492405704695192</v>
      </c>
      <c r="I45" s="74">
        <v>11.276801422368141</v>
      </c>
      <c r="J45" s="74">
        <v>53.203274051396413</v>
      </c>
      <c r="K45" s="79">
        <v>44.606389942106809</v>
      </c>
      <c r="L45" s="78">
        <v>504.47394438993598</v>
      </c>
      <c r="M45" s="74">
        <v>79.316014558467074</v>
      </c>
      <c r="N45" s="74">
        <v>77.297980322297661</v>
      </c>
      <c r="O45" s="74">
        <v>188.56331906574559</v>
      </c>
      <c r="P45" s="79">
        <v>159.29663044342561</v>
      </c>
      <c r="Q45" s="76">
        <f t="shared" si="0"/>
        <v>50.210165027554254</v>
      </c>
    </row>
    <row r="46" spans="2:17">
      <c r="B46" s="77">
        <v>2050</v>
      </c>
      <c r="C46" s="78">
        <v>0</v>
      </c>
      <c r="D46" s="74">
        <v>0</v>
      </c>
      <c r="E46" s="74">
        <v>0</v>
      </c>
      <c r="F46" s="74">
        <v>0</v>
      </c>
      <c r="G46" s="74">
        <v>10.2730893139393</v>
      </c>
      <c r="H46" s="74">
        <v>1.3698481140939038</v>
      </c>
      <c r="I46" s="74">
        <v>11.642937428033203</v>
      </c>
      <c r="J46" s="74">
        <v>53.203274051396413</v>
      </c>
      <c r="K46" s="79">
        <v>43.106024625629566</v>
      </c>
      <c r="L46" s="78">
        <v>504.47394438993598</v>
      </c>
      <c r="M46" s="74">
        <v>79.316014558467074</v>
      </c>
      <c r="N46" s="74">
        <v>77.297980322297661</v>
      </c>
      <c r="O46" s="74">
        <v>188.56331906574559</v>
      </c>
      <c r="P46" s="79">
        <v>159.29663044342561</v>
      </c>
      <c r="Q46" s="76">
        <f t="shared" si="0"/>
        <v>51.344394338366428</v>
      </c>
    </row>
    <row r="47" spans="2:17">
      <c r="B47" s="77">
        <v>2051</v>
      </c>
      <c r="C47" s="78">
        <v>0</v>
      </c>
      <c r="D47" s="74">
        <v>0</v>
      </c>
      <c r="E47" s="74">
        <v>0</v>
      </c>
      <c r="F47" s="74">
        <v>0</v>
      </c>
      <c r="G47" s="74">
        <v>24.849056778775477</v>
      </c>
      <c r="H47" s="74">
        <v>4.1095443422817111</v>
      </c>
      <c r="I47" s="74">
        <v>28.958601121057189</v>
      </c>
      <c r="J47" s="74">
        <v>53.203274051396413</v>
      </c>
      <c r="K47" s="79">
        <v>42.775304019612896</v>
      </c>
      <c r="L47" s="78">
        <v>504.47394438993598</v>
      </c>
      <c r="M47" s="74">
        <v>79.316014558467074</v>
      </c>
      <c r="N47" s="74">
        <v>77.297980322297661</v>
      </c>
      <c r="O47" s="74">
        <v>188.56331906574559</v>
      </c>
      <c r="P47" s="79">
        <v>159.29663044342561</v>
      </c>
      <c r="Q47" s="76">
        <f t="shared" si="0"/>
        <v>34.359451251359118</v>
      </c>
    </row>
    <row r="48" spans="2:17">
      <c r="B48" s="77">
        <v>2052</v>
      </c>
      <c r="C48" s="78">
        <v>0</v>
      </c>
      <c r="D48" s="74">
        <v>0</v>
      </c>
      <c r="E48" s="74">
        <v>0</v>
      </c>
      <c r="F48" s="74">
        <v>0</v>
      </c>
      <c r="G48" s="74">
        <v>28.868285118867352</v>
      </c>
      <c r="H48" s="74">
        <v>6.1643165134225661</v>
      </c>
      <c r="I48" s="74">
        <v>35.032601632289918</v>
      </c>
      <c r="J48" s="74">
        <v>53.203274051396413</v>
      </c>
      <c r="K48" s="79">
        <v>42.455512282827932</v>
      </c>
      <c r="L48" s="78">
        <v>504.47394438993598</v>
      </c>
      <c r="M48" s="74">
        <v>79.316014558467074</v>
      </c>
      <c r="N48" s="74">
        <v>77.297980322297661</v>
      </c>
      <c r="O48" s="74">
        <v>188.56331906574559</v>
      </c>
      <c r="P48" s="79">
        <v>159.29663044342561</v>
      </c>
      <c r="Q48" s="76">
        <f t="shared" si="0"/>
        <v>28.605242476911357</v>
      </c>
    </row>
    <row r="49" spans="2:17">
      <c r="B49" s="77">
        <v>2053</v>
      </c>
      <c r="C49" s="78">
        <v>0</v>
      </c>
      <c r="D49" s="74">
        <v>0</v>
      </c>
      <c r="E49" s="74">
        <v>0</v>
      </c>
      <c r="F49" s="74">
        <v>0</v>
      </c>
      <c r="G49" s="74">
        <v>20.543189074577317</v>
      </c>
      <c r="H49" s="74">
        <v>18.492949540267698</v>
      </c>
      <c r="I49" s="74">
        <v>39.036138614845015</v>
      </c>
      <c r="J49" s="74">
        <v>53.203274051396413</v>
      </c>
      <c r="K49" s="79">
        <v>42.146358755814269</v>
      </c>
      <c r="L49" s="78">
        <v>504.47394438993598</v>
      </c>
      <c r="M49" s="74">
        <v>79.316014558467074</v>
      </c>
      <c r="N49" s="74">
        <v>77.297980322297661</v>
      </c>
      <c r="O49" s="74">
        <v>188.56331906574559</v>
      </c>
      <c r="P49" s="79">
        <v>159.29663044342561</v>
      </c>
      <c r="Q49" s="76">
        <f t="shared" si="0"/>
        <v>24.910859021369909</v>
      </c>
    </row>
    <row r="50" spans="2:17">
      <c r="B50" s="77">
        <v>2054</v>
      </c>
      <c r="C50" s="78">
        <v>0</v>
      </c>
      <c r="D50" s="74">
        <v>0</v>
      </c>
      <c r="E50" s="74">
        <v>0</v>
      </c>
      <c r="F50" s="74">
        <v>0</v>
      </c>
      <c r="G50" s="74">
        <v>17.630885507745376</v>
      </c>
      <c r="H50" s="74">
        <v>18.492949540267698</v>
      </c>
      <c r="I50" s="74">
        <v>36.123835048013078</v>
      </c>
      <c r="J50" s="74">
        <v>53.203274051396413</v>
      </c>
      <c r="K50" s="79">
        <v>41.841538357740369</v>
      </c>
      <c r="L50" s="78">
        <v>504.47394438993598</v>
      </c>
      <c r="M50" s="74">
        <v>79.316014558467074</v>
      </c>
      <c r="N50" s="74">
        <v>77.297980322297661</v>
      </c>
      <c r="O50" s="74">
        <v>188.56331906574559</v>
      </c>
      <c r="P50" s="79">
        <v>159.29663044342561</v>
      </c>
      <c r="Q50" s="76">
        <f t="shared" si="0"/>
        <v>28.12798298627574</v>
      </c>
    </row>
    <row r="51" spans="2:17">
      <c r="B51" s="77">
        <v>2055</v>
      </c>
      <c r="C51" s="78">
        <v>0</v>
      </c>
      <c r="D51" s="74">
        <v>0</v>
      </c>
      <c r="E51" s="74">
        <v>0</v>
      </c>
      <c r="F51" s="74">
        <v>0</v>
      </c>
      <c r="G51" s="74">
        <v>0.87218793781259785</v>
      </c>
      <c r="H51" s="74">
        <v>19.177873597314655</v>
      </c>
      <c r="I51" s="74">
        <v>20.050061535127252</v>
      </c>
      <c r="J51" s="74">
        <v>53.203274051396413</v>
      </c>
      <c r="K51" s="79">
        <v>42.705214726863652</v>
      </c>
      <c r="L51" s="78">
        <v>504.47394438993598</v>
      </c>
      <c r="M51" s="74">
        <v>79.316014558467074</v>
      </c>
      <c r="N51" s="74">
        <v>77.297980322297661</v>
      </c>
      <c r="O51" s="74">
        <v>188.56331906574559</v>
      </c>
      <c r="P51" s="79">
        <v>159.29663044342561</v>
      </c>
      <c r="Q51" s="76">
        <f t="shared" si="0"/>
        <v>43.338080130038293</v>
      </c>
    </row>
    <row r="52" spans="2:17">
      <c r="B52" s="77">
        <v>2056</v>
      </c>
      <c r="C52" s="78">
        <v>0</v>
      </c>
      <c r="D52" s="74">
        <v>0</v>
      </c>
      <c r="E52" s="74">
        <v>0</v>
      </c>
      <c r="F52" s="74">
        <v>0</v>
      </c>
      <c r="G52" s="74">
        <v>10.466255253751173</v>
      </c>
      <c r="H52" s="74">
        <v>0</v>
      </c>
      <c r="I52" s="74">
        <v>10.466255253751173</v>
      </c>
      <c r="J52" s="74">
        <v>53.203274051396413</v>
      </c>
      <c r="K52" s="79">
        <v>55.018078625265154</v>
      </c>
      <c r="L52" s="78">
        <v>504.47394438993598</v>
      </c>
      <c r="M52" s="74">
        <v>79.316014558467074</v>
      </c>
      <c r="N52" s="74">
        <v>77.297980322297661</v>
      </c>
      <c r="O52" s="74">
        <v>188.56331906574559</v>
      </c>
      <c r="P52" s="79">
        <v>159.29663044342561</v>
      </c>
      <c r="Q52" s="76">
        <f t="shared" si="0"/>
        <v>40.609022513012867</v>
      </c>
    </row>
    <row r="53" spans="2:17">
      <c r="B53" s="77">
        <v>2057</v>
      </c>
      <c r="C53" s="78">
        <v>0</v>
      </c>
      <c r="D53" s="74">
        <v>0</v>
      </c>
      <c r="E53" s="74">
        <v>0</v>
      </c>
      <c r="F53" s="74">
        <v>0</v>
      </c>
      <c r="G53" s="74">
        <v>5.2331276268755866</v>
      </c>
      <c r="H53" s="74">
        <v>0</v>
      </c>
      <c r="I53" s="74">
        <v>5.2331276268755866</v>
      </c>
      <c r="J53" s="74">
        <v>53.203274051396413</v>
      </c>
      <c r="K53" s="79">
        <v>39.248853757270517</v>
      </c>
      <c r="L53" s="78">
        <v>504.47394438993598</v>
      </c>
      <c r="M53" s="74">
        <v>79.316014558467074</v>
      </c>
      <c r="N53" s="74">
        <v>77.297980322297661</v>
      </c>
      <c r="O53" s="74">
        <v>188.56331906574559</v>
      </c>
      <c r="P53" s="79">
        <v>159.29663044342561</v>
      </c>
      <c r="Q53" s="76">
        <f t="shared" si="0"/>
        <v>61.611375007883083</v>
      </c>
    </row>
    <row r="54" spans="2:17">
      <c r="B54" s="77">
        <v>2058</v>
      </c>
      <c r="C54" s="78">
        <v>0</v>
      </c>
      <c r="D54" s="74">
        <v>0</v>
      </c>
      <c r="E54" s="74">
        <v>0</v>
      </c>
      <c r="F54" s="74">
        <v>0</v>
      </c>
      <c r="G54" s="74">
        <v>8.721879378125978</v>
      </c>
      <c r="H54" s="74">
        <v>0</v>
      </c>
      <c r="I54" s="74">
        <v>8.721879378125978</v>
      </c>
      <c r="J54" s="74">
        <v>53.203274051396413</v>
      </c>
      <c r="K54" s="79">
        <v>54.476598841712793</v>
      </c>
      <c r="L54" s="78">
        <v>504.47394438993598</v>
      </c>
      <c r="M54" s="74">
        <v>79.316014558467074</v>
      </c>
      <c r="N54" s="74">
        <v>77.297980322297661</v>
      </c>
      <c r="O54" s="74">
        <v>188.56331906574559</v>
      </c>
      <c r="P54" s="79">
        <v>159.29663044342561</v>
      </c>
      <c r="Q54" s="76">
        <f t="shared" si="0"/>
        <v>42.894878172190438</v>
      </c>
    </row>
    <row r="55" spans="2:17">
      <c r="B55" s="77">
        <v>2059</v>
      </c>
      <c r="C55" s="78">
        <v>0</v>
      </c>
      <c r="D55" s="74">
        <v>0</v>
      </c>
      <c r="E55" s="74">
        <v>0</v>
      </c>
      <c r="F55" s="74">
        <v>0</v>
      </c>
      <c r="G55" s="74">
        <v>14.827194942814165</v>
      </c>
      <c r="H55" s="74">
        <v>0</v>
      </c>
      <c r="I55" s="74">
        <v>14.827194942814165</v>
      </c>
      <c r="J55" s="74">
        <v>53.203274051396413</v>
      </c>
      <c r="K55" s="79">
        <v>41.621748617260856</v>
      </c>
      <c r="L55" s="78">
        <v>504.47394438993598</v>
      </c>
      <c r="M55" s="74">
        <v>79.316014558467074</v>
      </c>
      <c r="N55" s="74">
        <v>77.297980322297661</v>
      </c>
      <c r="O55" s="74">
        <v>188.56331906574559</v>
      </c>
      <c r="P55" s="79">
        <v>159.29663044342561</v>
      </c>
      <c r="Q55" s="76">
        <f t="shared" si="0"/>
        <v>49.644412831954163</v>
      </c>
    </row>
    <row r="56" spans="2:17">
      <c r="B56" s="77">
        <v>2060</v>
      </c>
      <c r="C56" s="78">
        <v>0</v>
      </c>
      <c r="D56" s="74">
        <v>0</v>
      </c>
      <c r="E56" s="74">
        <v>0</v>
      </c>
      <c r="F56" s="74">
        <v>0</v>
      </c>
      <c r="G56" s="74">
        <v>20.932510507502347</v>
      </c>
      <c r="H56" s="74">
        <v>0</v>
      </c>
      <c r="I56" s="74">
        <v>20.932510507502347</v>
      </c>
      <c r="J56" s="74">
        <v>53.203274051396413</v>
      </c>
      <c r="K56" s="79">
        <v>51.257774818729537</v>
      </c>
      <c r="L56" s="78">
        <v>504.47394438993598</v>
      </c>
      <c r="M56" s="74">
        <v>79.316014558467074</v>
      </c>
      <c r="N56" s="74">
        <v>77.297980322297661</v>
      </c>
      <c r="O56" s="74">
        <v>188.56331906574559</v>
      </c>
      <c r="P56" s="79">
        <v>159.29663044342561</v>
      </c>
      <c r="Q56" s="76">
        <f t="shared" si="0"/>
        <v>33.90307106579732</v>
      </c>
    </row>
    <row r="57" spans="2:17">
      <c r="B57" s="77">
        <v>2061</v>
      </c>
      <c r="C57" s="78">
        <v>0</v>
      </c>
      <c r="D57" s="74">
        <v>0</v>
      </c>
      <c r="E57" s="74">
        <v>0</v>
      </c>
      <c r="F57" s="74">
        <v>0</v>
      </c>
      <c r="G57" s="74">
        <v>25.293450196565338</v>
      </c>
      <c r="H57" s="74">
        <v>0</v>
      </c>
      <c r="I57" s="74">
        <v>25.293450196565338</v>
      </c>
      <c r="J57" s="74">
        <v>53.203274051396413</v>
      </c>
      <c r="K57" s="79">
        <v>35.763934645290313</v>
      </c>
      <c r="L57" s="78">
        <v>504.47394438993598</v>
      </c>
      <c r="M57" s="74">
        <v>79.316014558467074</v>
      </c>
      <c r="N57" s="74">
        <v>77.297980322297661</v>
      </c>
      <c r="O57" s="74">
        <v>188.56331906574559</v>
      </c>
      <c r="P57" s="79">
        <v>159.29663044342561</v>
      </c>
      <c r="Q57" s="76">
        <f t="shared" si="0"/>
        <v>45.035971550173549</v>
      </c>
    </row>
    <row r="58" spans="2:17">
      <c r="B58" s="77">
        <v>2062</v>
      </c>
      <c r="C58" s="78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53.203274051396413</v>
      </c>
      <c r="K58" s="79">
        <v>66.751614992168783</v>
      </c>
      <c r="L58" s="78">
        <v>504.47394438993598</v>
      </c>
      <c r="M58" s="74">
        <v>79.316014558467074</v>
      </c>
      <c r="N58" s="74">
        <v>77.297980322297661</v>
      </c>
      <c r="O58" s="74">
        <v>188.56331906574559</v>
      </c>
      <c r="P58" s="79">
        <v>159.29663044342561</v>
      </c>
      <c r="Q58" s="76">
        <f t="shared" si="0"/>
        <v>39.341741399860418</v>
      </c>
    </row>
    <row r="59" spans="2:17">
      <c r="B59" s="77">
        <v>2063</v>
      </c>
      <c r="C59" s="78">
        <v>0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53.203274051396413</v>
      </c>
      <c r="K59" s="79">
        <v>35.763934645290313</v>
      </c>
      <c r="L59" s="78">
        <v>504.47394438993598</v>
      </c>
      <c r="M59" s="74">
        <v>79.316014558467074</v>
      </c>
      <c r="N59" s="74">
        <v>77.297980322297661</v>
      </c>
      <c r="O59" s="74">
        <v>188.56331906574559</v>
      </c>
      <c r="P59" s="79">
        <v>159.29663044342561</v>
      </c>
      <c r="Q59" s="76">
        <f t="shared" si="0"/>
        <v>70.329421746738888</v>
      </c>
    </row>
    <row r="60" spans="2:17">
      <c r="B60" s="77">
        <v>2064</v>
      </c>
      <c r="C60" s="78">
        <v>0</v>
      </c>
      <c r="D60" s="74">
        <v>0</v>
      </c>
      <c r="E60" s="74">
        <v>0</v>
      </c>
      <c r="F60" s="74">
        <v>0</v>
      </c>
      <c r="G60" s="74">
        <v>10.415243518914682</v>
      </c>
      <c r="H60" s="74">
        <v>2.0877096019096744</v>
      </c>
      <c r="I60" s="74">
        <v>12.502953120824357</v>
      </c>
      <c r="J60" s="74">
        <v>53.203274051396413</v>
      </c>
      <c r="K60" s="79">
        <v>66.751614992168783</v>
      </c>
      <c r="L60" s="78">
        <v>504.47394438993598</v>
      </c>
      <c r="M60" s="74">
        <v>79.316014558467074</v>
      </c>
      <c r="N60" s="74">
        <v>77.297980322297661</v>
      </c>
      <c r="O60" s="74">
        <v>188.56331906574559</v>
      </c>
      <c r="P60" s="79">
        <v>159.29663044342561</v>
      </c>
      <c r="Q60" s="76">
        <f t="shared" si="0"/>
        <v>26.838788279036059</v>
      </c>
    </row>
    <row r="61" spans="2:17">
      <c r="B61" s="77">
        <v>2065</v>
      </c>
      <c r="C61" s="78">
        <v>0</v>
      </c>
      <c r="D61" s="74">
        <v>0</v>
      </c>
      <c r="E61" s="74">
        <v>0</v>
      </c>
      <c r="F61" s="74">
        <v>0</v>
      </c>
      <c r="G61" s="74">
        <v>8.6451277309041235</v>
      </c>
      <c r="H61" s="74">
        <v>4.1754192038193487</v>
      </c>
      <c r="I61" s="74">
        <v>12.820546934723472</v>
      </c>
      <c r="J61" s="74">
        <v>53.203274051396413</v>
      </c>
      <c r="K61" s="79">
        <v>38.659979537521941</v>
      </c>
      <c r="L61" s="78">
        <v>504.47394438993598</v>
      </c>
      <c r="M61" s="74">
        <v>79.316014558467074</v>
      </c>
      <c r="N61" s="74">
        <v>77.297980322297661</v>
      </c>
      <c r="O61" s="74">
        <v>188.56331906574559</v>
      </c>
      <c r="P61" s="79">
        <v>159.29663044342561</v>
      </c>
      <c r="Q61" s="76">
        <f t="shared" si="0"/>
        <v>54.612829919783785</v>
      </c>
    </row>
    <row r="62" spans="2:17">
      <c r="B62" s="77">
        <v>2066</v>
      </c>
      <c r="C62" s="78">
        <v>0</v>
      </c>
      <c r="D62" s="74">
        <v>0</v>
      </c>
      <c r="E62" s="74">
        <v>0</v>
      </c>
      <c r="F62" s="74">
        <v>0</v>
      </c>
      <c r="G62" s="74">
        <v>1.0397436450582562</v>
      </c>
      <c r="H62" s="74">
        <v>12.526257611458044</v>
      </c>
      <c r="I62" s="74">
        <v>13.566001256516302</v>
      </c>
      <c r="J62" s="74">
        <v>53.203274051396413</v>
      </c>
      <c r="K62" s="79">
        <v>66.751614992168783</v>
      </c>
      <c r="L62" s="78">
        <v>504.47394438993598</v>
      </c>
      <c r="M62" s="74">
        <v>79.316014558467074</v>
      </c>
      <c r="N62" s="74">
        <v>77.297980322297661</v>
      </c>
      <c r="O62" s="74">
        <v>188.56331906574559</v>
      </c>
      <c r="P62" s="79">
        <v>159.29663044342561</v>
      </c>
      <c r="Q62" s="76">
        <f t="shared" si="0"/>
        <v>25.775740143344116</v>
      </c>
    </row>
    <row r="63" spans="2:17">
      <c r="B63" s="77">
        <v>2067</v>
      </c>
      <c r="C63" s="78">
        <v>0</v>
      </c>
      <c r="D63" s="74">
        <v>0</v>
      </c>
      <c r="E63" s="74">
        <v>0</v>
      </c>
      <c r="F63" s="74">
        <v>0</v>
      </c>
      <c r="G63" s="74">
        <v>9.0143248167671892</v>
      </c>
      <c r="H63" s="74">
        <v>18.789386417187067</v>
      </c>
      <c r="I63" s="74">
        <v>27.803711233954257</v>
      </c>
      <c r="J63" s="74">
        <v>53.203274051396413</v>
      </c>
      <c r="K63" s="79">
        <v>35.763934645290313</v>
      </c>
      <c r="L63" s="78">
        <v>504.47394438993598</v>
      </c>
      <c r="M63" s="74">
        <v>79.316014558467074</v>
      </c>
      <c r="N63" s="74">
        <v>77.297980322297661</v>
      </c>
      <c r="O63" s="74">
        <v>188.56331906574559</v>
      </c>
      <c r="P63" s="79">
        <v>159.29663044342561</v>
      </c>
      <c r="Q63" s="76">
        <f t="shared" si="0"/>
        <v>42.525710512784627</v>
      </c>
    </row>
    <row r="64" spans="2:17">
      <c r="B64" s="77">
        <v>2068</v>
      </c>
      <c r="C64" s="78">
        <v>0</v>
      </c>
      <c r="D64" s="74">
        <v>0</v>
      </c>
      <c r="E64" s="74">
        <v>0</v>
      </c>
      <c r="F64" s="74">
        <v>0</v>
      </c>
      <c r="G64" s="74">
        <v>19.280375140754096</v>
      </c>
      <c r="H64" s="74">
        <v>56.368159251561202</v>
      </c>
      <c r="I64" s="74">
        <v>75.648534392315298</v>
      </c>
      <c r="J64" s="74">
        <v>53.203274051396413</v>
      </c>
      <c r="K64" s="79">
        <v>66.751614992168783</v>
      </c>
      <c r="L64" s="78">
        <v>504.47394438993598</v>
      </c>
      <c r="M64" s="74">
        <v>79.316014558467074</v>
      </c>
      <c r="N64" s="74">
        <v>77.297980322297661</v>
      </c>
      <c r="O64" s="74">
        <v>188.56331906574559</v>
      </c>
      <c r="P64" s="79">
        <v>159.29663044342561</v>
      </c>
      <c r="Q64" s="76">
        <f t="shared" si="0"/>
        <v>-36.306792992454881</v>
      </c>
    </row>
    <row r="65" spans="2:17">
      <c r="B65" s="77">
        <v>2069</v>
      </c>
      <c r="C65" s="78">
        <v>0</v>
      </c>
      <c r="D65" s="74">
        <v>0</v>
      </c>
      <c r="E65" s="74">
        <v>78.303415512146486</v>
      </c>
      <c r="F65" s="74">
        <v>0</v>
      </c>
      <c r="G65" s="74">
        <v>33.080622142228471</v>
      </c>
      <c r="H65" s="74">
        <v>56.368159251561202</v>
      </c>
      <c r="I65" s="74">
        <v>167.75219690593616</v>
      </c>
      <c r="J65" s="74">
        <v>53.203274051396413</v>
      </c>
      <c r="K65" s="79">
        <v>38.659979537521941</v>
      </c>
      <c r="L65" s="78">
        <v>504.47394438993598</v>
      </c>
      <c r="M65" s="74">
        <v>79.316014558467074</v>
      </c>
      <c r="N65" s="74">
        <v>77.297980322297661</v>
      </c>
      <c r="O65" s="74">
        <v>188.56331906574559</v>
      </c>
      <c r="P65" s="79">
        <v>159.29663044342561</v>
      </c>
      <c r="Q65" s="76">
        <f t="shared" si="0"/>
        <v>-100.3188200514289</v>
      </c>
    </row>
    <row r="66" spans="2:17">
      <c r="B66" s="77">
        <v>2070</v>
      </c>
      <c r="C66" s="78">
        <v>0</v>
      </c>
      <c r="D66" s="74">
        <v>0</v>
      </c>
      <c r="E66" s="74">
        <v>106.94439557062776</v>
      </c>
      <c r="F66" s="74">
        <v>0</v>
      </c>
      <c r="G66" s="74">
        <v>2.6674306992507679</v>
      </c>
      <c r="H66" s="74">
        <v>58.455868853470882</v>
      </c>
      <c r="I66" s="74">
        <v>168.06769512334941</v>
      </c>
      <c r="J66" s="74">
        <v>53.203274051396413</v>
      </c>
      <c r="K66" s="79">
        <v>52.995401754068531</v>
      </c>
      <c r="L66" s="78">
        <v>504.47394438993598</v>
      </c>
      <c r="M66" s="74">
        <v>79.316014558467074</v>
      </c>
      <c r="N66" s="74">
        <v>77.297980322297661</v>
      </c>
      <c r="O66" s="74">
        <v>188.56331906574559</v>
      </c>
      <c r="P66" s="79">
        <v>159.29663044342561</v>
      </c>
      <c r="Q66" s="76">
        <f t="shared" si="0"/>
        <v>-114.96974048538874</v>
      </c>
    </row>
    <row r="67" spans="2:17">
      <c r="B67" s="77">
        <v>2071</v>
      </c>
      <c r="C67" s="78">
        <v>0</v>
      </c>
      <c r="D67" s="74">
        <v>0</v>
      </c>
      <c r="E67" s="74">
        <v>16.223263026185791</v>
      </c>
      <c r="F67" s="74">
        <v>0</v>
      </c>
      <c r="G67" s="74">
        <v>32.43778951681545</v>
      </c>
      <c r="H67" s="74">
        <v>0</v>
      </c>
      <c r="I67" s="74">
        <v>48.66105254300124</v>
      </c>
      <c r="J67" s="74">
        <v>53.203274051396413</v>
      </c>
      <c r="K67" s="79">
        <v>37.501561580629293</v>
      </c>
      <c r="L67" s="78">
        <v>504.47394438993598</v>
      </c>
      <c r="M67" s="74">
        <v>79.316014558467074</v>
      </c>
      <c r="N67" s="74">
        <v>77.297980322297661</v>
      </c>
      <c r="O67" s="74">
        <v>188.56331906574559</v>
      </c>
      <c r="P67" s="79">
        <v>159.29663044342561</v>
      </c>
      <c r="Q67" s="76">
        <f t="shared" si="0"/>
        <v>19.930742268398653</v>
      </c>
    </row>
    <row r="68" spans="2:17">
      <c r="B68" s="77">
        <v>2072</v>
      </c>
      <c r="C68" s="78">
        <v>0</v>
      </c>
      <c r="D68" s="74">
        <v>0</v>
      </c>
      <c r="E68" s="74">
        <v>79.483849288918989</v>
      </c>
      <c r="F68" s="74">
        <v>0</v>
      </c>
      <c r="G68" s="74">
        <v>17.022461106949851</v>
      </c>
      <c r="H68" s="74">
        <v>0</v>
      </c>
      <c r="I68" s="74">
        <v>96.506310395868837</v>
      </c>
      <c r="J68" s="74">
        <v>53.203274051396413</v>
      </c>
      <c r="K68" s="79">
        <v>52.995401754068531</v>
      </c>
      <c r="L68" s="78">
        <v>504.47394438993598</v>
      </c>
      <c r="M68" s="74">
        <v>79.316014558467074</v>
      </c>
      <c r="N68" s="74">
        <v>77.297980322297661</v>
      </c>
      <c r="O68" s="74">
        <v>188.56331906574559</v>
      </c>
      <c r="P68" s="79">
        <v>159.29663044342561</v>
      </c>
      <c r="Q68" s="76">
        <f t="shared" si="0"/>
        <v>-43.408355757908161</v>
      </c>
    </row>
    <row r="69" spans="2:17">
      <c r="B69" s="77">
        <v>2073</v>
      </c>
      <c r="C69" s="78">
        <v>0</v>
      </c>
      <c r="D69" s="74">
        <v>0</v>
      </c>
      <c r="E69" s="74">
        <v>108.55659570190437</v>
      </c>
      <c r="F69" s="74">
        <v>0</v>
      </c>
      <c r="G69" s="74">
        <v>28.727908995552966</v>
      </c>
      <c r="H69" s="74">
        <v>0</v>
      </c>
      <c r="I69" s="74">
        <v>137.28450469745735</v>
      </c>
      <c r="J69" s="74">
        <v>53.203274051396413</v>
      </c>
      <c r="K69" s="79">
        <v>36.632748112959796</v>
      </c>
      <c r="L69" s="78">
        <v>504.47394438993598</v>
      </c>
      <c r="M69" s="74">
        <v>79.316014558467074</v>
      </c>
      <c r="N69" s="74">
        <v>77.297980322297661</v>
      </c>
      <c r="O69" s="74">
        <v>188.56331906574559</v>
      </c>
      <c r="P69" s="79">
        <v>159.29663044342561</v>
      </c>
      <c r="Q69" s="76">
        <f t="shared" si="0"/>
        <v>-67.82389641838796</v>
      </c>
    </row>
    <row r="70" spans="2:17">
      <c r="B70" s="77">
        <v>2074</v>
      </c>
      <c r="C70" s="78">
        <v>0</v>
      </c>
      <c r="D70" s="74">
        <v>0</v>
      </c>
      <c r="E70" s="74">
        <v>96.748505622253788</v>
      </c>
      <c r="F70" s="74">
        <v>0</v>
      </c>
      <c r="G70" s="74">
        <v>50.016007331881291</v>
      </c>
      <c r="H70" s="74">
        <v>0</v>
      </c>
      <c r="I70" s="74">
        <v>146.76451295413509</v>
      </c>
      <c r="J70" s="74">
        <v>53.203274051396413</v>
      </c>
      <c r="K70" s="79">
        <v>51.257774818729537</v>
      </c>
      <c r="L70" s="78">
        <v>504.47394438993598</v>
      </c>
      <c r="M70" s="74">
        <v>79.316014558467074</v>
      </c>
      <c r="N70" s="74">
        <v>77.297980322297661</v>
      </c>
      <c r="O70" s="74">
        <v>188.56331906574559</v>
      </c>
      <c r="P70" s="79">
        <v>159.29663044342561</v>
      </c>
      <c r="Q70" s="76">
        <f t="shared" si="0"/>
        <v>-91.928931380835422</v>
      </c>
    </row>
    <row r="71" spans="2:17">
      <c r="B71" s="77">
        <v>2075</v>
      </c>
      <c r="C71" s="78">
        <v>0</v>
      </c>
      <c r="D71" s="74">
        <v>0</v>
      </c>
      <c r="E71" s="74">
        <v>109.64487557381591</v>
      </c>
      <c r="F71" s="74">
        <v>0</v>
      </c>
      <c r="G71" s="74">
        <v>75.22649754511734</v>
      </c>
      <c r="H71" s="74">
        <v>0</v>
      </c>
      <c r="I71" s="74">
        <v>184.87137311893326</v>
      </c>
      <c r="J71" s="74">
        <v>53.203274051396413</v>
      </c>
      <c r="K71" s="79">
        <v>38.659979537521941</v>
      </c>
      <c r="L71" s="78">
        <v>504.47394438993598</v>
      </c>
      <c r="M71" s="74">
        <v>79.316014558467074</v>
      </c>
      <c r="N71" s="74">
        <v>77.297980322297661</v>
      </c>
      <c r="O71" s="74">
        <v>188.56331906574559</v>
      </c>
      <c r="P71" s="79">
        <v>159.29663044342561</v>
      </c>
      <c r="Q71" s="76">
        <f t="shared" si="0"/>
        <v>-117.437996264426</v>
      </c>
    </row>
    <row r="72" spans="2:17">
      <c r="B72" s="77">
        <v>2076</v>
      </c>
      <c r="C72" s="78">
        <v>0</v>
      </c>
      <c r="D72" s="74">
        <v>0</v>
      </c>
      <c r="E72" s="74">
        <v>16.632920747424144</v>
      </c>
      <c r="F72" s="74">
        <v>0</v>
      </c>
      <c r="G72" s="74">
        <v>77.096691666027667</v>
      </c>
      <c r="H72" s="74">
        <v>0</v>
      </c>
      <c r="I72" s="74">
        <v>93.729612413451804</v>
      </c>
      <c r="J72" s="74">
        <v>53.203274051396413</v>
      </c>
      <c r="K72" s="79">
        <v>52.995401754068531</v>
      </c>
      <c r="L72" s="78">
        <v>504.47394438993598</v>
      </c>
      <c r="M72" s="74">
        <v>79.316014558467074</v>
      </c>
      <c r="N72" s="74">
        <v>77.297980322297661</v>
      </c>
      <c r="O72" s="74">
        <v>188.56331906574559</v>
      </c>
      <c r="P72" s="79">
        <v>159.29663044342561</v>
      </c>
      <c r="Q72" s="76">
        <f t="shared" si="0"/>
        <v>-40.631657775491128</v>
      </c>
    </row>
    <row r="73" spans="2:17">
      <c r="B73" s="77">
        <v>2077</v>
      </c>
      <c r="C73" s="78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53.203274051396413</v>
      </c>
      <c r="K73" s="79">
        <v>37.501561580629293</v>
      </c>
      <c r="L73" s="78">
        <v>504.47394438993598</v>
      </c>
      <c r="M73" s="74">
        <v>79.316014558467074</v>
      </c>
      <c r="N73" s="74">
        <v>77.297980322297661</v>
      </c>
      <c r="O73" s="74">
        <v>188.56331906574559</v>
      </c>
      <c r="P73" s="79">
        <v>159.29663044342561</v>
      </c>
      <c r="Q73" s="76">
        <f t="shared" ref="Q73:Q87" si="1">P73-K73-J73-I73</f>
        <v>68.591794811399893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9.2794960211372324</v>
      </c>
      <c r="H74" s="74">
        <v>0</v>
      </c>
      <c r="I74" s="74">
        <v>9.2794960211372324</v>
      </c>
      <c r="J74" s="74">
        <v>53.203274051396413</v>
      </c>
      <c r="K74" s="79">
        <v>52.995401754068531</v>
      </c>
      <c r="L74" s="78">
        <v>504.47394438993598</v>
      </c>
      <c r="M74" s="74">
        <v>79.316014558467074</v>
      </c>
      <c r="N74" s="74">
        <v>77.297980322297661</v>
      </c>
      <c r="O74" s="74">
        <v>188.56331906574559</v>
      </c>
      <c r="P74" s="79">
        <v>159.29663044342561</v>
      </c>
      <c r="Q74" s="76">
        <f t="shared" si="1"/>
        <v>43.818458616823442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53.203274051396413</v>
      </c>
      <c r="K75" s="79">
        <v>40.397606472860936</v>
      </c>
      <c r="L75" s="78">
        <v>504.47394438993598</v>
      </c>
      <c r="M75" s="74">
        <v>79.316014558467074</v>
      </c>
      <c r="N75" s="74">
        <v>77.297980322297661</v>
      </c>
      <c r="O75" s="74">
        <v>188.56331906574559</v>
      </c>
      <c r="P75" s="79">
        <v>159.29663044342561</v>
      </c>
      <c r="Q75" s="76">
        <f t="shared" si="1"/>
        <v>65.695749919168264</v>
      </c>
    </row>
    <row r="76" spans="2:17">
      <c r="B76" s="77">
        <v>2080</v>
      </c>
      <c r="C76" s="78">
        <v>0</v>
      </c>
      <c r="D76" s="74">
        <v>0</v>
      </c>
      <c r="E76" s="74">
        <v>0</v>
      </c>
      <c r="F76" s="74">
        <v>0</v>
      </c>
      <c r="G76" s="74">
        <v>54.807075296820415</v>
      </c>
      <c r="H76" s="74">
        <v>0</v>
      </c>
      <c r="I76" s="74">
        <v>54.807075296820415</v>
      </c>
      <c r="J76" s="74">
        <v>53.203274051396413</v>
      </c>
      <c r="K76" s="79">
        <v>52.995401754068531</v>
      </c>
      <c r="L76" s="78">
        <v>504.47394438993598</v>
      </c>
      <c r="M76" s="74">
        <v>79.316014558467074</v>
      </c>
      <c r="N76" s="74">
        <v>77.297980322297661</v>
      </c>
      <c r="O76" s="74">
        <v>188.56331906574559</v>
      </c>
      <c r="P76" s="79">
        <v>159.29663044342561</v>
      </c>
      <c r="Q76" s="76">
        <f t="shared" si="1"/>
        <v>-1.7091206588597387</v>
      </c>
    </row>
    <row r="77" spans="2:17">
      <c r="B77" s="77">
        <v>2081</v>
      </c>
      <c r="C77" s="78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53.203274051396413</v>
      </c>
      <c r="K77" s="79">
        <v>35.763934645290313</v>
      </c>
      <c r="L77" s="78">
        <v>504.47394438993598</v>
      </c>
      <c r="M77" s="74">
        <v>79.316014558467074</v>
      </c>
      <c r="N77" s="74">
        <v>77.297980322297661</v>
      </c>
      <c r="O77" s="74">
        <v>188.56331906574559</v>
      </c>
      <c r="P77" s="79">
        <v>159.29663044342561</v>
      </c>
      <c r="Q77" s="76">
        <f t="shared" si="1"/>
        <v>70.329421746738888</v>
      </c>
    </row>
    <row r="78" spans="2:17">
      <c r="B78" s="77">
        <v>2082</v>
      </c>
      <c r="C78" s="78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53.203274051396413</v>
      </c>
      <c r="K78" s="79">
        <v>35.763934645290313</v>
      </c>
      <c r="L78" s="78">
        <v>504.47394438993598</v>
      </c>
      <c r="M78" s="74">
        <v>79.316014558467074</v>
      </c>
      <c r="N78" s="74">
        <v>77.297980322297661</v>
      </c>
      <c r="O78" s="74">
        <v>188.56331906574559</v>
      </c>
      <c r="P78" s="79">
        <v>159.29663044342561</v>
      </c>
      <c r="Q78" s="76">
        <f t="shared" si="1"/>
        <v>70.329421746738888</v>
      </c>
    </row>
    <row r="79" spans="2:17">
      <c r="B79" s="77">
        <v>2083</v>
      </c>
      <c r="C79" s="78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53.203274051396413</v>
      </c>
      <c r="K79" s="79">
        <v>35.763934645290313</v>
      </c>
      <c r="L79" s="78">
        <v>504.47394438993598</v>
      </c>
      <c r="M79" s="74">
        <v>79.316014558467074</v>
      </c>
      <c r="N79" s="74">
        <v>77.297980322297661</v>
      </c>
      <c r="O79" s="74">
        <v>188.56331906574559</v>
      </c>
      <c r="P79" s="79">
        <v>159.29663044342561</v>
      </c>
      <c r="Q79" s="76">
        <f t="shared" si="1"/>
        <v>70.329421746738888</v>
      </c>
    </row>
    <row r="80" spans="2:17">
      <c r="B80" s="77">
        <v>2084</v>
      </c>
      <c r="C80" s="78">
        <v>0</v>
      </c>
      <c r="D80" s="74">
        <v>0</v>
      </c>
      <c r="E80" s="74">
        <v>0</v>
      </c>
      <c r="F80" s="74">
        <v>0</v>
      </c>
      <c r="G80" s="74">
        <v>10.591877365321189</v>
      </c>
      <c r="H80" s="74">
        <v>0.68492405704695192</v>
      </c>
      <c r="I80" s="74">
        <v>11.276801422368141</v>
      </c>
      <c r="J80" s="74">
        <v>53.203274051396413</v>
      </c>
      <c r="K80" s="79">
        <v>35.763934645290313</v>
      </c>
      <c r="L80" s="78">
        <v>504.47394438993598</v>
      </c>
      <c r="M80" s="74">
        <v>79.316014558467074</v>
      </c>
      <c r="N80" s="74">
        <v>77.297980322297661</v>
      </c>
      <c r="O80" s="74">
        <v>188.56331906574559</v>
      </c>
      <c r="P80" s="79">
        <v>159.29663044342561</v>
      </c>
      <c r="Q80" s="76">
        <f t="shared" si="1"/>
        <v>59.05262032437075</v>
      </c>
    </row>
    <row r="81" spans="1:17">
      <c r="B81" s="77">
        <v>2085</v>
      </c>
      <c r="C81" s="78">
        <v>0</v>
      </c>
      <c r="D81" s="74">
        <v>0</v>
      </c>
      <c r="E81" s="74">
        <v>0</v>
      </c>
      <c r="F81" s="74">
        <v>0</v>
      </c>
      <c r="G81" s="74">
        <v>10.2730893139393</v>
      </c>
      <c r="H81" s="74">
        <v>1.3698481140939038</v>
      </c>
      <c r="I81" s="74">
        <v>11.642937428033203</v>
      </c>
      <c r="J81" s="74">
        <v>53.203274051396413</v>
      </c>
      <c r="K81" s="79">
        <v>38.659979537521941</v>
      </c>
      <c r="L81" s="78">
        <v>504.47394438993598</v>
      </c>
      <c r="M81" s="74">
        <v>79.316014558467074</v>
      </c>
      <c r="N81" s="74">
        <v>77.297980322297661</v>
      </c>
      <c r="O81" s="74">
        <v>188.56331906574559</v>
      </c>
      <c r="P81" s="79">
        <v>159.29663044342561</v>
      </c>
      <c r="Q81" s="76">
        <f t="shared" si="1"/>
        <v>55.790439426474052</v>
      </c>
    </row>
    <row r="82" spans="1:17">
      <c r="B82" s="77">
        <v>2086</v>
      </c>
      <c r="C82" s="78">
        <v>0</v>
      </c>
      <c r="D82" s="74">
        <v>0</v>
      </c>
      <c r="E82" s="74">
        <v>0</v>
      </c>
      <c r="F82" s="74">
        <v>0</v>
      </c>
      <c r="G82" s="74">
        <v>24.849056778775477</v>
      </c>
      <c r="H82" s="74">
        <v>4.1095443422817111</v>
      </c>
      <c r="I82" s="74">
        <v>28.958601121057189</v>
      </c>
      <c r="J82" s="74">
        <v>53.203274051396413</v>
      </c>
      <c r="K82" s="79">
        <v>35.763934645290313</v>
      </c>
      <c r="L82" s="78">
        <v>504.47394438993598</v>
      </c>
      <c r="M82" s="74">
        <v>79.316014558467074</v>
      </c>
      <c r="N82" s="74">
        <v>77.297980322297661</v>
      </c>
      <c r="O82" s="74">
        <v>188.56331906574559</v>
      </c>
      <c r="P82" s="79">
        <v>159.29663044342561</v>
      </c>
      <c r="Q82" s="76">
        <f t="shared" si="1"/>
        <v>41.370820625681702</v>
      </c>
    </row>
    <row r="83" spans="1:17">
      <c r="B83" s="77">
        <v>2087</v>
      </c>
      <c r="C83" s="78">
        <v>0</v>
      </c>
      <c r="D83" s="74">
        <v>0</v>
      </c>
      <c r="E83" s="74">
        <v>0</v>
      </c>
      <c r="F83" s="74">
        <v>0</v>
      </c>
      <c r="G83" s="74">
        <v>28.868285118867352</v>
      </c>
      <c r="H83" s="74">
        <v>6.1643165134225661</v>
      </c>
      <c r="I83" s="74">
        <v>35.032601632289918</v>
      </c>
      <c r="J83" s="74">
        <v>53.203274051396413</v>
      </c>
      <c r="K83" s="79">
        <v>35.763934645290313</v>
      </c>
      <c r="L83" s="78">
        <v>504.47394438993598</v>
      </c>
      <c r="M83" s="74">
        <v>79.316014558467074</v>
      </c>
      <c r="N83" s="74">
        <v>77.297980322297661</v>
      </c>
      <c r="O83" s="74">
        <v>188.56331906574559</v>
      </c>
      <c r="P83" s="79">
        <v>159.29663044342561</v>
      </c>
      <c r="Q83" s="76">
        <f t="shared" si="1"/>
        <v>35.29682011444897</v>
      </c>
    </row>
    <row r="84" spans="1:17">
      <c r="B84" s="77">
        <v>2088</v>
      </c>
      <c r="C84" s="78">
        <v>0</v>
      </c>
      <c r="D84" s="74">
        <v>0</v>
      </c>
      <c r="E84" s="74">
        <v>0</v>
      </c>
      <c r="F84" s="74">
        <v>0</v>
      </c>
      <c r="G84" s="74">
        <v>20.543189074577317</v>
      </c>
      <c r="H84" s="74">
        <v>18.492949540267698</v>
      </c>
      <c r="I84" s="74">
        <v>39.036138614845015</v>
      </c>
      <c r="J84" s="74">
        <v>53.203274051396413</v>
      </c>
      <c r="K84" s="79">
        <v>35.763934645290313</v>
      </c>
      <c r="L84" s="78">
        <v>504.47394438993598</v>
      </c>
      <c r="M84" s="74">
        <v>79.316014558467074</v>
      </c>
      <c r="N84" s="74">
        <v>77.297980322297661</v>
      </c>
      <c r="O84" s="74">
        <v>188.56331906574559</v>
      </c>
      <c r="P84" s="79">
        <v>159.29663044342561</v>
      </c>
      <c r="Q84" s="76">
        <f t="shared" si="1"/>
        <v>31.293283131893872</v>
      </c>
    </row>
    <row r="85" spans="1:17">
      <c r="B85" s="77">
        <v>2089</v>
      </c>
      <c r="C85" s="78">
        <v>0</v>
      </c>
      <c r="D85" s="74">
        <v>0</v>
      </c>
      <c r="E85" s="74">
        <v>0</v>
      </c>
      <c r="F85" s="74">
        <v>0</v>
      </c>
      <c r="G85" s="74">
        <v>16.758697569932778</v>
      </c>
      <c r="H85" s="74">
        <v>18.492949540267698</v>
      </c>
      <c r="I85" s="74">
        <v>35.25164711020048</v>
      </c>
      <c r="J85" s="74">
        <v>53.203274051396413</v>
      </c>
      <c r="K85" s="79">
        <v>38.659979537521941</v>
      </c>
      <c r="L85" s="78">
        <v>504.47394438993598</v>
      </c>
      <c r="M85" s="74">
        <v>79.316014558467074</v>
      </c>
      <c r="N85" s="74">
        <v>77.297980322297661</v>
      </c>
      <c r="O85" s="74">
        <v>188.56331906574559</v>
      </c>
      <c r="P85" s="79">
        <v>159.29663044342561</v>
      </c>
      <c r="Q85" s="76">
        <f t="shared" si="1"/>
        <v>32.181729744306779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0</v>
      </c>
      <c r="H86" s="82">
        <v>19.177873597314655</v>
      </c>
      <c r="I86" s="82">
        <v>19.177873597314655</v>
      </c>
      <c r="J86" s="74">
        <v>53.203274051396413</v>
      </c>
      <c r="K86" s="79">
        <v>38.659979537521941</v>
      </c>
      <c r="L86" s="81">
        <v>504.47394438993598</v>
      </c>
      <c r="M86" s="82">
        <v>79.316014558467074</v>
      </c>
      <c r="N86" s="82">
        <v>77.297980322297661</v>
      </c>
      <c r="O86" s="82">
        <v>188.56331906574559</v>
      </c>
      <c r="P86" s="83">
        <v>159.29663044342561</v>
      </c>
      <c r="Q86" s="76">
        <f t="shared" si="1"/>
        <v>48.255503257192601</v>
      </c>
    </row>
    <row r="87" spans="1:17" ht="15.75" thickBot="1">
      <c r="B87" s="84" t="s">
        <v>4</v>
      </c>
      <c r="C87" s="85">
        <v>2.3126577620325013</v>
      </c>
      <c r="D87" s="86">
        <v>0</v>
      </c>
      <c r="E87" s="86">
        <v>6.5385247319100452</v>
      </c>
      <c r="F87" s="86">
        <v>0</v>
      </c>
      <c r="G87" s="86">
        <v>10.298859200566065</v>
      </c>
      <c r="H87" s="86">
        <v>4.7842437687546244</v>
      </c>
      <c r="I87" s="86">
        <v>23.934285463263237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-23.934285463263237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4000.1373513636559</v>
      </c>
      <c r="D89" s="92">
        <v>2857.0484603889877</v>
      </c>
      <c r="E89" s="92">
        <v>193.35101713864805</v>
      </c>
      <c r="F89" s="92">
        <v>0</v>
      </c>
      <c r="G89" s="92">
        <v>449.81019460326661</v>
      </c>
      <c r="H89" s="92">
        <v>337.17028125122567</v>
      </c>
      <c r="I89" s="92">
        <v>7837.5173047457847</v>
      </c>
      <c r="J89" s="92">
        <v>779.58609333548668</v>
      </c>
      <c r="K89" s="58">
        <v>651.85453614516177</v>
      </c>
      <c r="L89" s="91">
        <v>11808.347202524708</v>
      </c>
      <c r="M89" s="96">
        <v>1938.9751412836511</v>
      </c>
      <c r="N89" s="92">
        <v>705.3750187775305</v>
      </c>
      <c r="O89" s="92">
        <v>2816.4529773758345</v>
      </c>
      <c r="P89" s="58">
        <v>6347.544065087699</v>
      </c>
    </row>
    <row r="90" spans="1:17" ht="15.75" thickBot="1">
      <c r="N90" t="s">
        <v>112</v>
      </c>
      <c r="P90" s="93">
        <v>-2921.4138691387343</v>
      </c>
      <c r="Q90" s="94">
        <f>(NPV(0.0505,Q9:Q86)+Q8)*(1+0.0505)^2-Q87</f>
        <v>-2921.4138691387352</v>
      </c>
    </row>
    <row r="91" spans="1:17">
      <c r="I91" s="107" t="s">
        <v>127</v>
      </c>
      <c r="J91" s="98">
        <f>(NPV(0.0505,J9:J58)+J8)*(1+0.0505)^2</f>
        <v>705.50577251776235</v>
      </c>
      <c r="K91" s="99"/>
      <c r="L91" s="99"/>
      <c r="M91" s="100">
        <f>(NPV(0.0505,M9:M58)+M8)*(1+0.0505)^2</f>
        <v>1828.535400323379</v>
      </c>
      <c r="P91" s="100"/>
      <c r="Q91" s="100">
        <f>(NPV(0.0505,Q9:Q58)+Q8)*(1+0.0505)^2</f>
        <v>-2952.8982552849993</v>
      </c>
    </row>
    <row r="92" spans="1:17">
      <c r="I92" s="108" t="s">
        <v>128</v>
      </c>
      <c r="J92" s="17">
        <f>(NPV(0.0505,J9:J43)+J8)*(1+0.0505)^2</f>
        <v>597.2166081249311</v>
      </c>
      <c r="K92" s="11"/>
      <c r="L92" s="11"/>
      <c r="M92" s="102">
        <f>(NPV(0.0505,M9:M43)+M8)*(1+0.0505)^2</f>
        <v>1667.0967465441267</v>
      </c>
      <c r="P92" s="102"/>
      <c r="Q92" s="102">
        <f>(NPV(0.0505,Q9:Q43)+Q8)*(1+0.0505)^2</f>
        <v>-3040.3343700597811</v>
      </c>
    </row>
    <row r="93" spans="1:17" ht="15.75" thickBot="1">
      <c r="I93" s="109" t="s">
        <v>129</v>
      </c>
      <c r="J93" s="104">
        <f>(NPV(0.0505,J9:J28)+J8)*(1+0.0505)^2</f>
        <v>381.2229180011866</v>
      </c>
      <c r="K93" s="105"/>
      <c r="L93" s="105"/>
      <c r="M93" s="106">
        <f>(NPV(0.0505,M9:M28)+M8)*(1+0.0505)^2</f>
        <v>1283.5329229205495</v>
      </c>
      <c r="P93" s="102"/>
      <c r="Q93" s="106">
        <f>(NPV(0.0505,Q9:Q28)+Q8)*(1+0.0505)^2</f>
        <v>-3972.6867301687489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18</v>
      </c>
      <c r="G1" s="114" t="s">
        <v>113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0</v>
      </c>
    </row>
    <row r="10" spans="2:17">
      <c r="B10" s="77">
        <v>2014</v>
      </c>
      <c r="C10" s="78">
        <v>31.707330030759117</v>
      </c>
      <c r="D10" s="74">
        <v>221.40621631538605</v>
      </c>
      <c r="E10" s="74">
        <v>0</v>
      </c>
      <c r="F10" s="74">
        <v>0</v>
      </c>
      <c r="G10" s="74">
        <v>21.007120884235871</v>
      </c>
      <c r="H10" s="74">
        <v>5.2822547752284184</v>
      </c>
      <c r="I10" s="74">
        <v>279.40292200560947</v>
      </c>
      <c r="J10" s="74">
        <v>1.3970146100280474</v>
      </c>
      <c r="K10" s="79">
        <v>0</v>
      </c>
      <c r="L10" s="78">
        <v>312.2172419108237</v>
      </c>
      <c r="M10" s="74">
        <v>102.98205241899949</v>
      </c>
      <c r="N10" s="74">
        <v>19.823811441753556</v>
      </c>
      <c r="O10" s="74">
        <v>97.945620491681254</v>
      </c>
      <c r="P10" s="79">
        <v>91.465757558389399</v>
      </c>
      <c r="Q10" s="76">
        <f t="shared" si="0"/>
        <v>-189.33417905724812</v>
      </c>
    </row>
    <row r="11" spans="2:17">
      <c r="B11" s="77">
        <v>2015</v>
      </c>
      <c r="C11" s="78">
        <v>87.481261614814699</v>
      </c>
      <c r="D11" s="74">
        <v>485.83357818250295</v>
      </c>
      <c r="E11" s="74">
        <v>0</v>
      </c>
      <c r="F11" s="74">
        <v>0</v>
      </c>
      <c r="G11" s="74">
        <v>18.918217044843423</v>
      </c>
      <c r="H11" s="74">
        <v>8.5585386573275457</v>
      </c>
      <c r="I11" s="74">
        <v>600.79159549948861</v>
      </c>
      <c r="J11" s="74">
        <v>4.4009725875254899</v>
      </c>
      <c r="K11" s="79">
        <v>0</v>
      </c>
      <c r="L11" s="78">
        <v>343.07966600977159</v>
      </c>
      <c r="M11" s="74">
        <v>101.10247679251577</v>
      </c>
      <c r="N11" s="74">
        <v>23.520656320362392</v>
      </c>
      <c r="O11" s="74">
        <v>102.05784119934728</v>
      </c>
      <c r="P11" s="79">
        <v>116.39869169754613</v>
      </c>
      <c r="Q11" s="76">
        <f t="shared" si="0"/>
        <v>-488.79387638946798</v>
      </c>
    </row>
    <row r="12" spans="2:17">
      <c r="B12" s="77">
        <v>2016</v>
      </c>
      <c r="C12" s="78">
        <v>182.24155637558698</v>
      </c>
      <c r="D12" s="74">
        <v>643.31613273884557</v>
      </c>
      <c r="E12" s="74">
        <v>0</v>
      </c>
      <c r="F12" s="74">
        <v>0</v>
      </c>
      <c r="G12" s="74">
        <v>25.888800423833732</v>
      </c>
      <c r="H12" s="74">
        <v>17.932448408148577</v>
      </c>
      <c r="I12" s="74">
        <v>869.37893794641491</v>
      </c>
      <c r="J12" s="74">
        <v>8.7478672772575656</v>
      </c>
      <c r="K12" s="79">
        <v>0</v>
      </c>
      <c r="L12" s="78">
        <v>352.80984480543589</v>
      </c>
      <c r="M12" s="74">
        <v>99.254054353211359</v>
      </c>
      <c r="N12" s="74">
        <v>24.590249080184609</v>
      </c>
      <c r="O12" s="74">
        <v>104.39433023779388</v>
      </c>
      <c r="P12" s="79">
        <v>124.57121113424604</v>
      </c>
      <c r="Q12" s="76">
        <f t="shared" si="0"/>
        <v>-753.55559408942645</v>
      </c>
    </row>
    <row r="13" spans="2:17">
      <c r="B13" s="77">
        <v>2017</v>
      </c>
      <c r="C13" s="78">
        <v>212.0271014702646</v>
      </c>
      <c r="D13" s="74">
        <v>779.64870896659124</v>
      </c>
      <c r="E13" s="74">
        <v>0</v>
      </c>
      <c r="F13" s="74">
        <v>0</v>
      </c>
      <c r="G13" s="74">
        <v>37.882609935634548</v>
      </c>
      <c r="H13" s="74">
        <v>24.953703196703742</v>
      </c>
      <c r="I13" s="74">
        <v>1054.5121235691943</v>
      </c>
      <c r="J13" s="74">
        <v>14.020427895103536</v>
      </c>
      <c r="K13" s="79">
        <v>0</v>
      </c>
      <c r="L13" s="78">
        <v>367.61799311132404</v>
      </c>
      <c r="M13" s="74">
        <v>97.301787956642656</v>
      </c>
      <c r="N13" s="74">
        <v>26.282905583592587</v>
      </c>
      <c r="O13" s="74">
        <v>107.35388301982623</v>
      </c>
      <c r="P13" s="79">
        <v>136.67941655126253</v>
      </c>
      <c r="Q13" s="76">
        <f t="shared" si="0"/>
        <v>-931.85313491303532</v>
      </c>
    </row>
    <row r="14" spans="2:17">
      <c r="B14" s="77">
        <v>2018</v>
      </c>
      <c r="C14" s="78">
        <v>254.85731107327939</v>
      </c>
      <c r="D14" s="74">
        <v>549.74112750638972</v>
      </c>
      <c r="E14" s="74">
        <v>0</v>
      </c>
      <c r="F14" s="74">
        <v>0</v>
      </c>
      <c r="G14" s="74">
        <v>39.823564215331416</v>
      </c>
      <c r="H14" s="74">
        <v>146.06670305047766</v>
      </c>
      <c r="I14" s="74">
        <v>990.48870584547831</v>
      </c>
      <c r="J14" s="74">
        <v>18.972871424330926</v>
      </c>
      <c r="K14" s="79">
        <v>0</v>
      </c>
      <c r="L14" s="78">
        <v>350.90950038749935</v>
      </c>
      <c r="M14" s="74">
        <v>95.204140019903932</v>
      </c>
      <c r="N14" s="74">
        <v>26.864431744272629</v>
      </c>
      <c r="O14" s="74">
        <v>108.5480885283656</v>
      </c>
      <c r="P14" s="79">
        <v>120.29284009495719</v>
      </c>
      <c r="Q14" s="76">
        <f t="shared" si="0"/>
        <v>-889.16873717485203</v>
      </c>
    </row>
    <row r="15" spans="2:17">
      <c r="B15" s="77">
        <v>2019</v>
      </c>
      <c r="C15" s="78">
        <v>260.97099504288371</v>
      </c>
      <c r="D15" s="74">
        <v>393.18900269682428</v>
      </c>
      <c r="E15" s="74">
        <v>0</v>
      </c>
      <c r="F15" s="74">
        <v>0</v>
      </c>
      <c r="G15" s="74">
        <v>50.711507649973839</v>
      </c>
      <c r="H15" s="74">
        <v>100.61099552882121</v>
      </c>
      <c r="I15" s="74">
        <v>805.48250091850286</v>
      </c>
      <c r="J15" s="74">
        <v>23.000283928923441</v>
      </c>
      <c r="K15" s="79">
        <v>13.007053546297513</v>
      </c>
      <c r="L15" s="78">
        <v>377.5870130086962</v>
      </c>
      <c r="M15" s="74">
        <v>95.131449249818928</v>
      </c>
      <c r="N15" s="74">
        <v>25.493691508383961</v>
      </c>
      <c r="O15" s="74">
        <v>108.27809423947843</v>
      </c>
      <c r="P15" s="79">
        <v>148.68377801101485</v>
      </c>
      <c r="Q15" s="76">
        <f t="shared" si="0"/>
        <v>-692.80606038270901</v>
      </c>
    </row>
    <row r="16" spans="2:17">
      <c r="B16" s="77">
        <v>2020</v>
      </c>
      <c r="C16" s="78">
        <v>719.35916035797925</v>
      </c>
      <c r="D16" s="74">
        <v>160.55461106093196</v>
      </c>
      <c r="E16" s="74">
        <v>0</v>
      </c>
      <c r="F16" s="74">
        <v>0</v>
      </c>
      <c r="G16" s="74">
        <v>3.5396186370633655</v>
      </c>
      <c r="H16" s="74">
        <v>278.17239107465582</v>
      </c>
      <c r="I16" s="74">
        <v>1161.6257811306305</v>
      </c>
      <c r="J16" s="74">
        <v>28.808412834576593</v>
      </c>
      <c r="K16" s="79">
        <v>47.980117652825953</v>
      </c>
      <c r="L16" s="78">
        <v>620.45726025842498</v>
      </c>
      <c r="M16" s="74">
        <v>102.27591350960229</v>
      </c>
      <c r="N16" s="74">
        <v>20.187265292178584</v>
      </c>
      <c r="O16" s="74">
        <v>123.28354606416879</v>
      </c>
      <c r="P16" s="79">
        <v>374.71053539247526</v>
      </c>
      <c r="Q16" s="76">
        <f t="shared" si="0"/>
        <v>-863.7037762255577</v>
      </c>
    </row>
    <row r="17" spans="2:17">
      <c r="B17" s="77">
        <v>2021</v>
      </c>
      <c r="C17" s="78">
        <v>1154.8399691819645</v>
      </c>
      <c r="D17" s="74">
        <v>55.713576723933087</v>
      </c>
      <c r="E17" s="74">
        <v>0</v>
      </c>
      <c r="F17" s="74">
        <v>0</v>
      </c>
      <c r="G17" s="74">
        <v>42.904044770566621</v>
      </c>
      <c r="H17" s="74">
        <v>0</v>
      </c>
      <c r="I17" s="74">
        <v>1253.4575906764642</v>
      </c>
      <c r="J17" s="74">
        <v>35.075700787958915</v>
      </c>
      <c r="K17" s="79">
        <v>46.212148639926639</v>
      </c>
      <c r="L17" s="78">
        <v>700.65594845363853</v>
      </c>
      <c r="M17" s="74">
        <v>102.84705527455591</v>
      </c>
      <c r="N17" s="74">
        <v>22.378372790455167</v>
      </c>
      <c r="O17" s="74">
        <v>133.17987519145595</v>
      </c>
      <c r="P17" s="79">
        <v>442.25064519717148</v>
      </c>
      <c r="Q17" s="76">
        <f t="shared" si="0"/>
        <v>-892.49479490717817</v>
      </c>
    </row>
    <row r="18" spans="2:17">
      <c r="B18" s="77">
        <v>2022</v>
      </c>
      <c r="C18" s="78">
        <v>1036.8655316412112</v>
      </c>
      <c r="D18" s="74">
        <v>0</v>
      </c>
      <c r="E18" s="74">
        <v>0</v>
      </c>
      <c r="F18" s="74">
        <v>0</v>
      </c>
      <c r="G18" s="74">
        <v>22.255588733825437</v>
      </c>
      <c r="H18" s="74">
        <v>0</v>
      </c>
      <c r="I18" s="74">
        <v>1059.1211203750365</v>
      </c>
      <c r="J18" s="74">
        <v>40.371306389834096</v>
      </c>
      <c r="K18" s="79">
        <v>44.9002844601684</v>
      </c>
      <c r="L18" s="78">
        <v>697.99754314767256</v>
      </c>
      <c r="M18" s="74">
        <v>101.65284976601653</v>
      </c>
      <c r="N18" s="74">
        <v>22.243375646011589</v>
      </c>
      <c r="O18" s="74">
        <v>135.48521104272322</v>
      </c>
      <c r="P18" s="79">
        <v>438.61610669292122</v>
      </c>
      <c r="Q18" s="76">
        <f t="shared" si="0"/>
        <v>-705.77660453211774</v>
      </c>
    </row>
    <row r="19" spans="2:17">
      <c r="B19" s="77">
        <v>2023</v>
      </c>
      <c r="C19" s="78">
        <v>740.43416709387429</v>
      </c>
      <c r="D19" s="74">
        <v>0</v>
      </c>
      <c r="E19" s="74">
        <v>0</v>
      </c>
      <c r="F19" s="74">
        <v>0</v>
      </c>
      <c r="G19" s="74">
        <v>37.449788373678942</v>
      </c>
      <c r="H19" s="74">
        <v>0</v>
      </c>
      <c r="I19" s="74">
        <v>777.88395546755328</v>
      </c>
      <c r="J19" s="74">
        <v>44.26072616717186</v>
      </c>
      <c r="K19" s="79">
        <v>42.91694686849457</v>
      </c>
      <c r="L19" s="78">
        <v>668.14240543418828</v>
      </c>
      <c r="M19" s="74">
        <v>99.326745123296377</v>
      </c>
      <c r="N19" s="74">
        <v>22.118762897294435</v>
      </c>
      <c r="O19" s="74">
        <v>139.76358208201208</v>
      </c>
      <c r="P19" s="79">
        <v>406.93331533158533</v>
      </c>
      <c r="Q19" s="76">
        <f t="shared" si="0"/>
        <v>-458.12831317163437</v>
      </c>
    </row>
    <row r="20" spans="2:17">
      <c r="B20" s="77">
        <v>2024</v>
      </c>
      <c r="C20" s="78">
        <v>512.7947707066246</v>
      </c>
      <c r="D20" s="74">
        <v>0</v>
      </c>
      <c r="E20" s="74">
        <v>0</v>
      </c>
      <c r="F20" s="74">
        <v>0</v>
      </c>
      <c r="G20" s="74">
        <v>64.843202274695457</v>
      </c>
      <c r="H20" s="74">
        <v>0</v>
      </c>
      <c r="I20" s="74">
        <v>577.6379729813201</v>
      </c>
      <c r="J20" s="74">
        <v>47.148916032078461</v>
      </c>
      <c r="K20" s="79">
        <v>41.220449233113868</v>
      </c>
      <c r="L20" s="78">
        <v>645.50442275057242</v>
      </c>
      <c r="M20" s="74">
        <v>97.104484437840497</v>
      </c>
      <c r="N20" s="74">
        <v>24.631786663090327</v>
      </c>
      <c r="O20" s="74">
        <v>145.3607713785575</v>
      </c>
      <c r="P20" s="79">
        <v>378.40738027108409</v>
      </c>
      <c r="Q20" s="76">
        <f t="shared" si="0"/>
        <v>-287.59995797542831</v>
      </c>
    </row>
    <row r="21" spans="2:17">
      <c r="B21" s="77">
        <v>2025</v>
      </c>
      <c r="C21" s="78">
        <v>336.81704385486904</v>
      </c>
      <c r="D21" s="74">
        <v>0</v>
      </c>
      <c r="E21" s="74">
        <v>0</v>
      </c>
      <c r="F21" s="74">
        <v>0</v>
      </c>
      <c r="G21" s="74">
        <v>86.879512031482449</v>
      </c>
      <c r="H21" s="74">
        <v>0</v>
      </c>
      <c r="I21" s="74">
        <v>423.69655588635146</v>
      </c>
      <c r="J21" s="74">
        <v>49.267398811510219</v>
      </c>
      <c r="K21" s="79">
        <v>53.75528831765498</v>
      </c>
      <c r="L21" s="78">
        <v>665.28669660942023</v>
      </c>
      <c r="M21" s="74">
        <v>101.73592493182797</v>
      </c>
      <c r="N21" s="74">
        <v>21.848768608407273</v>
      </c>
      <c r="O21" s="74">
        <v>113.29375737534379</v>
      </c>
      <c r="P21" s="79">
        <v>428.40824569384125</v>
      </c>
      <c r="Q21" s="76">
        <f t="shared" si="0"/>
        <v>-98.310997321675359</v>
      </c>
    </row>
    <row r="22" spans="2:17">
      <c r="B22" s="77">
        <v>2026</v>
      </c>
      <c r="C22" s="78">
        <v>124.05317360773327</v>
      </c>
      <c r="D22" s="74">
        <v>0</v>
      </c>
      <c r="E22" s="74">
        <v>0</v>
      </c>
      <c r="F22" s="74">
        <v>0</v>
      </c>
      <c r="G22" s="74">
        <v>102.390141862593</v>
      </c>
      <c r="H22" s="74">
        <v>0</v>
      </c>
      <c r="I22" s="74">
        <v>226.44331547032627</v>
      </c>
      <c r="J22" s="74">
        <v>50.399615388861847</v>
      </c>
      <c r="K22" s="79">
        <v>52.089026659423439</v>
      </c>
      <c r="L22" s="78">
        <v>846.18287016381896</v>
      </c>
      <c r="M22" s="74">
        <v>109.84613799416927</v>
      </c>
      <c r="N22" s="74">
        <v>21.848768608407273</v>
      </c>
      <c r="O22" s="74">
        <v>110.9572683368972</v>
      </c>
      <c r="P22" s="79">
        <v>603.53069522434532</v>
      </c>
      <c r="Q22" s="76">
        <f t="shared" si="0"/>
        <v>274.59873770573381</v>
      </c>
    </row>
    <row r="23" spans="2:17">
      <c r="B23" s="77">
        <v>2027</v>
      </c>
      <c r="C23" s="78">
        <v>39.146985688366591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39.146985688366591</v>
      </c>
      <c r="J23" s="74">
        <v>50.595350317303684</v>
      </c>
      <c r="K23" s="79">
        <v>50.548460267645723</v>
      </c>
      <c r="L23" s="78">
        <v>861.04294044833921</v>
      </c>
      <c r="M23" s="74">
        <v>109.90844436852784</v>
      </c>
      <c r="N23" s="74">
        <v>21.13224530328365</v>
      </c>
      <c r="O23" s="74">
        <v>116.31561653173472</v>
      </c>
      <c r="P23" s="79">
        <v>613.68663424479303</v>
      </c>
      <c r="Q23" s="76">
        <f t="shared" si="0"/>
        <v>473.39583797147702</v>
      </c>
    </row>
    <row r="24" spans="2:17">
      <c r="B24" s="77">
        <v>2028</v>
      </c>
      <c r="C24" s="78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50.595350317303684</v>
      </c>
      <c r="K24" s="79">
        <v>49.424040783249495</v>
      </c>
      <c r="L24" s="78">
        <v>849.74471789798417</v>
      </c>
      <c r="M24" s="74">
        <v>108.23655665657272</v>
      </c>
      <c r="N24" s="74">
        <v>21.962996961397995</v>
      </c>
      <c r="O24" s="74">
        <v>118.83902469325704</v>
      </c>
      <c r="P24" s="79">
        <v>600.70613958675654</v>
      </c>
      <c r="Q24" s="76">
        <f t="shared" si="0"/>
        <v>500.68674848620344</v>
      </c>
    </row>
    <row r="25" spans="2:17">
      <c r="B25" s="77">
        <v>2029</v>
      </c>
      <c r="C25" s="78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50.595350317303684</v>
      </c>
      <c r="K25" s="79">
        <v>50.606955772889563</v>
      </c>
      <c r="L25" s="78">
        <v>831.76932889553507</v>
      </c>
      <c r="M25" s="74">
        <v>106.30505905145687</v>
      </c>
      <c r="N25" s="74">
        <v>22.035687731482998</v>
      </c>
      <c r="O25" s="74">
        <v>122.13087813853514</v>
      </c>
      <c r="P25" s="79">
        <v>581.29770397406014</v>
      </c>
      <c r="Q25" s="76">
        <f t="shared" si="0"/>
        <v>480.09539788386689</v>
      </c>
    </row>
    <row r="26" spans="2:17">
      <c r="B26" s="77">
        <v>2030</v>
      </c>
      <c r="C26" s="78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50.595350317303684</v>
      </c>
      <c r="K26" s="79">
        <v>45.326961870279717</v>
      </c>
      <c r="L26" s="78">
        <v>824.73909298874241</v>
      </c>
      <c r="M26" s="74">
        <v>104.95508760702104</v>
      </c>
      <c r="N26" s="74">
        <v>21.589158715246537</v>
      </c>
      <c r="O26" s="74">
        <v>123.9273785992074</v>
      </c>
      <c r="P26" s="79">
        <v>574.26746806726749</v>
      </c>
      <c r="Q26" s="76">
        <f t="shared" si="0"/>
        <v>478.34515587968417</v>
      </c>
    </row>
    <row r="27" spans="2:17">
      <c r="B27" s="77">
        <v>2031</v>
      </c>
      <c r="C27" s="78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50.595350317303684</v>
      </c>
      <c r="K27" s="79">
        <v>43.901819064306579</v>
      </c>
      <c r="L27" s="78">
        <v>815.39313683495607</v>
      </c>
      <c r="M27" s="74">
        <v>103.3039686865188</v>
      </c>
      <c r="N27" s="74">
        <v>22.139531688747294</v>
      </c>
      <c r="O27" s="74">
        <v>127.59307029063697</v>
      </c>
      <c r="P27" s="79">
        <v>562.35656616905294</v>
      </c>
      <c r="Q27" s="76">
        <f t="shared" si="0"/>
        <v>467.85939678744273</v>
      </c>
    </row>
    <row r="28" spans="2:17">
      <c r="B28" s="77">
        <v>2032</v>
      </c>
      <c r="C28" s="78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50.595350317303684</v>
      </c>
      <c r="K28" s="79">
        <v>42.320980552422284</v>
      </c>
      <c r="L28" s="78">
        <v>799.9619247854821</v>
      </c>
      <c r="M28" s="74">
        <v>101.61131218311081</v>
      </c>
      <c r="N28" s="74">
        <v>22.139531688747294</v>
      </c>
      <c r="O28" s="74">
        <v>131.27953077351935</v>
      </c>
      <c r="P28" s="79">
        <v>544.9315501401046</v>
      </c>
      <c r="Q28" s="76">
        <f t="shared" si="0"/>
        <v>452.01521927037868</v>
      </c>
    </row>
    <row r="29" spans="2:17">
      <c r="B29" s="77">
        <v>2033</v>
      </c>
      <c r="C29" s="78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50.595350317303684</v>
      </c>
      <c r="K29" s="79">
        <v>41.214649796380513</v>
      </c>
      <c r="L29" s="78">
        <v>779.4215900386049</v>
      </c>
      <c r="M29" s="74">
        <v>99.845964909617834</v>
      </c>
      <c r="N29" s="74">
        <v>22.046072127209431</v>
      </c>
      <c r="O29" s="74">
        <v>134.96599125640176</v>
      </c>
      <c r="P29" s="79">
        <v>522.56356174537586</v>
      </c>
      <c r="Q29" s="76">
        <f t="shared" si="0"/>
        <v>430.7535616316917</v>
      </c>
    </row>
    <row r="30" spans="2:17">
      <c r="B30" s="77">
        <v>2034</v>
      </c>
      <c r="C30" s="78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50.595350317303684</v>
      </c>
      <c r="K30" s="79">
        <v>40.189378336477787</v>
      </c>
      <c r="L30" s="78">
        <v>760.41814585923919</v>
      </c>
      <c r="M30" s="74">
        <v>98.12215521903056</v>
      </c>
      <c r="N30" s="74">
        <v>22.170684875926582</v>
      </c>
      <c r="O30" s="74">
        <v>139.75319768628566</v>
      </c>
      <c r="P30" s="79">
        <v>500.37210807799642</v>
      </c>
      <c r="Q30" s="76">
        <f t="shared" si="0"/>
        <v>409.58737942421499</v>
      </c>
    </row>
    <row r="31" spans="2:17">
      <c r="B31" s="77">
        <v>2035</v>
      </c>
      <c r="C31" s="78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50.595350317303684</v>
      </c>
      <c r="K31" s="79">
        <v>41.374770903894685</v>
      </c>
      <c r="L31" s="78">
        <v>691.54883340156005</v>
      </c>
      <c r="M31" s="74">
        <v>96.49180508998117</v>
      </c>
      <c r="N31" s="74">
        <v>22.284913228917304</v>
      </c>
      <c r="O31" s="74">
        <v>123.8858410163017</v>
      </c>
      <c r="P31" s="79">
        <v>448.88627406635987</v>
      </c>
      <c r="Q31" s="76">
        <f t="shared" si="0"/>
        <v>356.91615284516149</v>
      </c>
    </row>
    <row r="32" spans="2:17">
      <c r="B32" s="77">
        <v>2036</v>
      </c>
      <c r="C32" s="78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50.595350317303684</v>
      </c>
      <c r="K32" s="79">
        <v>37.850817120815975</v>
      </c>
      <c r="L32" s="78">
        <v>661.63138931371714</v>
      </c>
      <c r="M32" s="74">
        <v>94.819917378026048</v>
      </c>
      <c r="N32" s="74">
        <v>22.502985539172322</v>
      </c>
      <c r="O32" s="74">
        <v>125.41234718808681</v>
      </c>
      <c r="P32" s="79">
        <v>418.89613920843198</v>
      </c>
      <c r="Q32" s="76">
        <f t="shared" si="0"/>
        <v>330.44997177031235</v>
      </c>
    </row>
    <row r="33" spans="2:17">
      <c r="B33" s="77">
        <v>2037</v>
      </c>
      <c r="C33" s="78">
        <v>0</v>
      </c>
      <c r="D33" s="74">
        <v>0</v>
      </c>
      <c r="E33" s="74">
        <v>0.35930009213445419</v>
      </c>
      <c r="F33" s="74">
        <v>0</v>
      </c>
      <c r="G33" s="74">
        <v>0</v>
      </c>
      <c r="H33" s="74">
        <v>0</v>
      </c>
      <c r="I33" s="74">
        <v>0.35930009213445419</v>
      </c>
      <c r="J33" s="74">
        <v>50.595350317303684</v>
      </c>
      <c r="K33" s="79">
        <v>37.251021414571213</v>
      </c>
      <c r="L33" s="78">
        <v>638.65072157112911</v>
      </c>
      <c r="M33" s="74">
        <v>93.179182853250225</v>
      </c>
      <c r="N33" s="74">
        <v>22.513369934898748</v>
      </c>
      <c r="O33" s="74">
        <v>129.14034525387493</v>
      </c>
      <c r="P33" s="79">
        <v>393.81782352910523</v>
      </c>
      <c r="Q33" s="76">
        <f t="shared" si="0"/>
        <v>305.61215170509587</v>
      </c>
    </row>
    <row r="34" spans="2:17">
      <c r="B34" s="77">
        <v>2038</v>
      </c>
      <c r="C34" s="78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50.595350317303684</v>
      </c>
      <c r="K34" s="79">
        <v>36.673157006841478</v>
      </c>
      <c r="L34" s="78">
        <v>614.51738590290734</v>
      </c>
      <c r="M34" s="74">
        <v>91.548832724200807</v>
      </c>
      <c r="N34" s="74">
        <v>22.492601143445889</v>
      </c>
      <c r="O34" s="74">
        <v>133.66794179059809</v>
      </c>
      <c r="P34" s="79">
        <v>366.80801024466257</v>
      </c>
      <c r="Q34" s="76">
        <f t="shared" si="0"/>
        <v>279.53950292051741</v>
      </c>
    </row>
    <row r="35" spans="2:17">
      <c r="B35" s="77">
        <v>2039</v>
      </c>
      <c r="C35" s="78">
        <v>0</v>
      </c>
      <c r="D35" s="74">
        <v>0</v>
      </c>
      <c r="E35" s="74">
        <v>100.11064653764804</v>
      </c>
      <c r="F35" s="74">
        <v>0</v>
      </c>
      <c r="G35" s="74">
        <v>0</v>
      </c>
      <c r="H35" s="74">
        <v>0</v>
      </c>
      <c r="I35" s="74">
        <v>100.11064653764804</v>
      </c>
      <c r="J35" s="74">
        <v>50.986867394864412</v>
      </c>
      <c r="K35" s="79">
        <v>39.008966136698859</v>
      </c>
      <c r="L35" s="78">
        <v>592.02478475946157</v>
      </c>
      <c r="M35" s="74">
        <v>89.939251386604269</v>
      </c>
      <c r="N35" s="74">
        <v>22.523754330625177</v>
      </c>
      <c r="O35" s="74">
        <v>145.32961819137822</v>
      </c>
      <c r="P35" s="79">
        <v>334.23216085085392</v>
      </c>
      <c r="Q35" s="76">
        <f t="shared" si="0"/>
        <v>144.12568078164259</v>
      </c>
    </row>
    <row r="36" spans="2:17">
      <c r="B36" s="77">
        <v>2040</v>
      </c>
      <c r="C36" s="78">
        <v>0</v>
      </c>
      <c r="D36" s="74">
        <v>0</v>
      </c>
      <c r="E36" s="74">
        <v>128.75162659612931</v>
      </c>
      <c r="F36" s="74">
        <v>0</v>
      </c>
      <c r="G36" s="74">
        <v>9.2794960211372324</v>
      </c>
      <c r="H36" s="74">
        <v>0</v>
      </c>
      <c r="I36" s="74">
        <v>138.03112261726653</v>
      </c>
      <c r="J36" s="74">
        <v>51.567986852823246</v>
      </c>
      <c r="K36" s="79">
        <v>35.569859445386811</v>
      </c>
      <c r="L36" s="78">
        <v>588.4421682338434</v>
      </c>
      <c r="M36" s="74">
        <v>88.661970712253463</v>
      </c>
      <c r="N36" s="74">
        <v>21.371086404991523</v>
      </c>
      <c r="O36" s="74">
        <v>155.44401962892033</v>
      </c>
      <c r="P36" s="79">
        <v>322.96509148767808</v>
      </c>
      <c r="Q36" s="76">
        <f t="shared" si="0"/>
        <v>97.796122572201455</v>
      </c>
    </row>
    <row r="37" spans="2:17">
      <c r="B37" s="77">
        <v>2041</v>
      </c>
      <c r="C37" s="78">
        <v>0</v>
      </c>
      <c r="D37" s="74">
        <v>0</v>
      </c>
      <c r="E37" s="74">
        <v>16.223263026185791</v>
      </c>
      <c r="F37" s="74">
        <v>0</v>
      </c>
      <c r="G37" s="74">
        <v>0</v>
      </c>
      <c r="H37" s="74">
        <v>0</v>
      </c>
      <c r="I37" s="74">
        <v>16.223263026185791</v>
      </c>
      <c r="J37" s="74">
        <v>51.649103167954173</v>
      </c>
      <c r="K37" s="79">
        <v>38.369023010846703</v>
      </c>
      <c r="L37" s="78">
        <v>569.70871834336492</v>
      </c>
      <c r="M37" s="74">
        <v>86.657782337052609</v>
      </c>
      <c r="N37" s="74">
        <v>38.131501107448429</v>
      </c>
      <c r="O37" s="74">
        <v>157.39628602548908</v>
      </c>
      <c r="P37" s="79">
        <v>287.52314887337479</v>
      </c>
      <c r="Q37" s="76">
        <f t="shared" si="0"/>
        <v>181.28175966838813</v>
      </c>
    </row>
    <row r="38" spans="2:17">
      <c r="B38" s="77">
        <v>2042</v>
      </c>
      <c r="C38" s="78">
        <v>0</v>
      </c>
      <c r="D38" s="74">
        <v>0</v>
      </c>
      <c r="E38" s="74">
        <v>79.528502190542639</v>
      </c>
      <c r="F38" s="74">
        <v>0</v>
      </c>
      <c r="G38" s="74">
        <v>0</v>
      </c>
      <c r="H38" s="74">
        <v>0</v>
      </c>
      <c r="I38" s="74">
        <v>79.528502190542639</v>
      </c>
      <c r="J38" s="74">
        <v>52.046522414398773</v>
      </c>
      <c r="K38" s="79">
        <v>37.858983102678486</v>
      </c>
      <c r="L38" s="78">
        <v>555.38863663661891</v>
      </c>
      <c r="M38" s="74">
        <v>85.120891769541075</v>
      </c>
      <c r="N38" s="74">
        <v>42.524100499728036</v>
      </c>
      <c r="O38" s="74">
        <v>163.53346389980879</v>
      </c>
      <c r="P38" s="79">
        <v>264.21018046754102</v>
      </c>
      <c r="Q38" s="76">
        <f t="shared" si="0"/>
        <v>94.776172759921138</v>
      </c>
    </row>
    <row r="39" spans="2:17">
      <c r="B39" s="77">
        <v>2043</v>
      </c>
      <c r="C39" s="78">
        <v>0</v>
      </c>
      <c r="D39" s="74">
        <v>0</v>
      </c>
      <c r="E39" s="74">
        <v>108.55659570190437</v>
      </c>
      <c r="F39" s="74">
        <v>0</v>
      </c>
      <c r="G39" s="74">
        <v>9.2794960211372324</v>
      </c>
      <c r="H39" s="74">
        <v>0</v>
      </c>
      <c r="I39" s="74">
        <v>117.8360917230416</v>
      </c>
      <c r="J39" s="74">
        <v>52.635702873013983</v>
      </c>
      <c r="K39" s="79">
        <v>37.364812788806809</v>
      </c>
      <c r="L39" s="78">
        <v>544.54732749822665</v>
      </c>
      <c r="M39" s="74">
        <v>83.760535929378833</v>
      </c>
      <c r="N39" s="74">
        <v>44.881358329627481</v>
      </c>
      <c r="O39" s="74">
        <v>171.37368267326292</v>
      </c>
      <c r="P39" s="79">
        <v>244.53175056595745</v>
      </c>
      <c r="Q39" s="76">
        <f t="shared" si="0"/>
        <v>36.695143181095077</v>
      </c>
    </row>
    <row r="40" spans="2:17">
      <c r="B40" s="77">
        <v>2044</v>
      </c>
      <c r="C40" s="78">
        <v>0</v>
      </c>
      <c r="D40" s="74">
        <v>0</v>
      </c>
      <c r="E40" s="74">
        <v>96.748505622253788</v>
      </c>
      <c r="F40" s="74">
        <v>0</v>
      </c>
      <c r="G40" s="74">
        <v>0</v>
      </c>
      <c r="H40" s="74">
        <v>0</v>
      </c>
      <c r="I40" s="74">
        <v>96.748505622253788</v>
      </c>
      <c r="J40" s="74">
        <v>53.119445401125247</v>
      </c>
      <c r="K40" s="79">
        <v>42.607948689907388</v>
      </c>
      <c r="L40" s="78">
        <v>540.93355778542923</v>
      </c>
      <c r="M40" s="74">
        <v>82.545561629386597</v>
      </c>
      <c r="N40" s="74">
        <v>51.475449615910101</v>
      </c>
      <c r="O40" s="74">
        <v>180.29387860226569</v>
      </c>
      <c r="P40" s="79">
        <v>226.6186679378668</v>
      </c>
      <c r="Q40" s="76">
        <f t="shared" si="0"/>
        <v>34.142768224580379</v>
      </c>
    </row>
    <row r="41" spans="2:17">
      <c r="B41" s="77">
        <v>2045</v>
      </c>
      <c r="C41" s="78">
        <v>0</v>
      </c>
      <c r="D41" s="74">
        <v>0</v>
      </c>
      <c r="E41" s="74">
        <v>111.72175471910177</v>
      </c>
      <c r="F41" s="74">
        <v>0</v>
      </c>
      <c r="G41" s="74">
        <v>73.076135010412969</v>
      </c>
      <c r="H41" s="74">
        <v>0</v>
      </c>
      <c r="I41" s="74">
        <v>184.79788972951474</v>
      </c>
      <c r="J41" s="74">
        <v>54.033050454046389</v>
      </c>
      <c r="K41" s="79">
        <v>45.040330538591348</v>
      </c>
      <c r="L41" s="78">
        <v>516.4575370582354</v>
      </c>
      <c r="M41" s="74">
        <v>80.697139190082183</v>
      </c>
      <c r="N41" s="74">
        <v>66.605514189317603</v>
      </c>
      <c r="O41" s="74">
        <v>181.46731531935222</v>
      </c>
      <c r="P41" s="79">
        <v>187.68756835948341</v>
      </c>
      <c r="Q41" s="76">
        <f t="shared" si="0"/>
        <v>-96.183702362669067</v>
      </c>
    </row>
    <row r="42" spans="2:17">
      <c r="B42" s="77">
        <v>2046</v>
      </c>
      <c r="C42" s="78">
        <v>0</v>
      </c>
      <c r="D42" s="74">
        <v>0</v>
      </c>
      <c r="E42" s="74">
        <v>16.632920747424144</v>
      </c>
      <c r="F42" s="74">
        <v>0</v>
      </c>
      <c r="G42" s="74">
        <v>0</v>
      </c>
      <c r="H42" s="74">
        <v>0</v>
      </c>
      <c r="I42" s="74">
        <v>16.632920747424144</v>
      </c>
      <c r="J42" s="74">
        <v>54.116215057783513</v>
      </c>
      <c r="K42" s="79">
        <v>45.692796134650472</v>
      </c>
      <c r="L42" s="78">
        <v>504.82701384463456</v>
      </c>
      <c r="M42" s="74">
        <v>79.264092579834937</v>
      </c>
      <c r="N42" s="74">
        <v>80.821751938799338</v>
      </c>
      <c r="O42" s="74">
        <v>187.03335142871833</v>
      </c>
      <c r="P42" s="79">
        <v>157.70781789728198</v>
      </c>
      <c r="Q42" s="76">
        <f t="shared" si="0"/>
        <v>41.265885957423848</v>
      </c>
    </row>
    <row r="43" spans="2:17">
      <c r="B43" s="77">
        <v>2047</v>
      </c>
      <c r="C43" s="78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54.116215057783513</v>
      </c>
      <c r="K43" s="79">
        <v>44.389248759517194</v>
      </c>
      <c r="L43" s="78">
        <v>491.27537742164429</v>
      </c>
      <c r="M43" s="74">
        <v>77.986811905484132</v>
      </c>
      <c r="N43" s="74">
        <v>84.466674838776029</v>
      </c>
      <c r="O43" s="74">
        <v>195.73547504746608</v>
      </c>
      <c r="P43" s="79">
        <v>133.08641562991801</v>
      </c>
      <c r="Q43" s="76">
        <f t="shared" si="0"/>
        <v>34.580951812617307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54.116215057783513</v>
      </c>
      <c r="K44" s="79">
        <v>43.099598763876465</v>
      </c>
      <c r="L44" s="78">
        <v>504.18664277483805</v>
      </c>
      <c r="M44" s="74">
        <v>79.316014558467074</v>
      </c>
      <c r="N44" s="74">
        <v>77.297980322297661</v>
      </c>
      <c r="O44" s="74">
        <v>188.07871393184553</v>
      </c>
      <c r="P44" s="79">
        <v>159.49393396222774</v>
      </c>
      <c r="Q44" s="76">
        <f t="shared" si="0"/>
        <v>62.278120140567772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0</v>
      </c>
      <c r="G45" s="74">
        <v>10.591877365321189</v>
      </c>
      <c r="H45" s="74">
        <v>0.68492405704695192</v>
      </c>
      <c r="I45" s="74">
        <v>11.276801422368141</v>
      </c>
      <c r="J45" s="74">
        <v>54.116215057783513</v>
      </c>
      <c r="K45" s="79">
        <v>45.588337377633785</v>
      </c>
      <c r="L45" s="78">
        <v>504.18664277483805</v>
      </c>
      <c r="M45" s="74">
        <v>79.316014558467074</v>
      </c>
      <c r="N45" s="74">
        <v>77.297980322297661</v>
      </c>
      <c r="O45" s="74">
        <v>188.07871393184553</v>
      </c>
      <c r="P45" s="79">
        <v>159.49393396222774</v>
      </c>
      <c r="Q45" s="76">
        <f t="shared" si="0"/>
        <v>48.512580104442293</v>
      </c>
    </row>
    <row r="46" spans="2:17">
      <c r="B46" s="77">
        <v>2050</v>
      </c>
      <c r="C46" s="78">
        <v>0</v>
      </c>
      <c r="D46" s="74">
        <v>0</v>
      </c>
      <c r="E46" s="74">
        <v>0</v>
      </c>
      <c r="F46" s="74">
        <v>0</v>
      </c>
      <c r="G46" s="74">
        <v>10.2730893139393</v>
      </c>
      <c r="H46" s="74">
        <v>1.3698481140939038</v>
      </c>
      <c r="I46" s="74">
        <v>11.642937428033203</v>
      </c>
      <c r="J46" s="74">
        <v>54.116215057783513</v>
      </c>
      <c r="K46" s="79">
        <v>44.04180809127849</v>
      </c>
      <c r="L46" s="78">
        <v>504.18664277483805</v>
      </c>
      <c r="M46" s="74">
        <v>79.316014558467074</v>
      </c>
      <c r="N46" s="74">
        <v>77.297980322297661</v>
      </c>
      <c r="O46" s="74">
        <v>188.07871393184553</v>
      </c>
      <c r="P46" s="79">
        <v>159.49393396222774</v>
      </c>
      <c r="Q46" s="76">
        <f t="shared" si="0"/>
        <v>49.692973385132547</v>
      </c>
    </row>
    <row r="47" spans="2:17">
      <c r="B47" s="77">
        <v>2051</v>
      </c>
      <c r="C47" s="78">
        <v>0</v>
      </c>
      <c r="D47" s="74">
        <v>0</v>
      </c>
      <c r="E47" s="74">
        <v>0</v>
      </c>
      <c r="F47" s="74">
        <v>0</v>
      </c>
      <c r="G47" s="74">
        <v>24.849056778775477</v>
      </c>
      <c r="H47" s="74">
        <v>4.1095443422817111</v>
      </c>
      <c r="I47" s="74">
        <v>28.958601121057189</v>
      </c>
      <c r="J47" s="74">
        <v>54.116215057783513</v>
      </c>
      <c r="K47" s="79">
        <v>43.666520742257866</v>
      </c>
      <c r="L47" s="78">
        <v>504.18664277483805</v>
      </c>
      <c r="M47" s="74">
        <v>79.316014558467074</v>
      </c>
      <c r="N47" s="74">
        <v>77.297980322297661</v>
      </c>
      <c r="O47" s="74">
        <v>188.07871393184553</v>
      </c>
      <c r="P47" s="79">
        <v>159.49393396222774</v>
      </c>
      <c r="Q47" s="76">
        <f t="shared" si="0"/>
        <v>32.752597041129178</v>
      </c>
    </row>
    <row r="48" spans="2:17">
      <c r="B48" s="77">
        <v>2052</v>
      </c>
      <c r="C48" s="78">
        <v>0</v>
      </c>
      <c r="D48" s="74">
        <v>0</v>
      </c>
      <c r="E48" s="74">
        <v>0</v>
      </c>
      <c r="F48" s="74">
        <v>0</v>
      </c>
      <c r="G48" s="74">
        <v>28.868285118867352</v>
      </c>
      <c r="H48" s="74">
        <v>6.1643165134225661</v>
      </c>
      <c r="I48" s="74">
        <v>35.032601632289918</v>
      </c>
      <c r="J48" s="74">
        <v>54.116215057783513</v>
      </c>
      <c r="K48" s="79">
        <v>43.303716188979159</v>
      </c>
      <c r="L48" s="78">
        <v>504.18664277483805</v>
      </c>
      <c r="M48" s="74">
        <v>79.316014558467074</v>
      </c>
      <c r="N48" s="74">
        <v>77.297980322297661</v>
      </c>
      <c r="O48" s="74">
        <v>188.07871393184553</v>
      </c>
      <c r="P48" s="79">
        <v>159.49393396222774</v>
      </c>
      <c r="Q48" s="76">
        <f t="shared" si="0"/>
        <v>27.041401083175145</v>
      </c>
    </row>
    <row r="49" spans="2:17">
      <c r="B49" s="77">
        <v>2053</v>
      </c>
      <c r="C49" s="78">
        <v>0</v>
      </c>
      <c r="D49" s="74">
        <v>0</v>
      </c>
      <c r="E49" s="74">
        <v>0</v>
      </c>
      <c r="F49" s="74">
        <v>0</v>
      </c>
      <c r="G49" s="74">
        <v>20.543189074577317</v>
      </c>
      <c r="H49" s="74">
        <v>18.492949540267698</v>
      </c>
      <c r="I49" s="74">
        <v>39.036138614845015</v>
      </c>
      <c r="J49" s="74">
        <v>54.116215057783513</v>
      </c>
      <c r="K49" s="79">
        <v>42.953061531263891</v>
      </c>
      <c r="L49" s="78">
        <v>504.18664277483805</v>
      </c>
      <c r="M49" s="74">
        <v>79.316014558467074</v>
      </c>
      <c r="N49" s="74">
        <v>77.297980322297661</v>
      </c>
      <c r="O49" s="74">
        <v>188.07871393184553</v>
      </c>
      <c r="P49" s="79">
        <v>159.49393396222774</v>
      </c>
      <c r="Q49" s="76">
        <f t="shared" si="0"/>
        <v>23.388518758335316</v>
      </c>
    </row>
    <row r="50" spans="2:17">
      <c r="B50" s="77">
        <v>2054</v>
      </c>
      <c r="C50" s="78">
        <v>0</v>
      </c>
      <c r="D50" s="74">
        <v>0</v>
      </c>
      <c r="E50" s="74">
        <v>0</v>
      </c>
      <c r="F50" s="74">
        <v>0</v>
      </c>
      <c r="G50" s="74">
        <v>17.630885507745376</v>
      </c>
      <c r="H50" s="74">
        <v>18.492949540267698</v>
      </c>
      <c r="I50" s="74">
        <v>36.123835048013078</v>
      </c>
      <c r="J50" s="74">
        <v>54.116215057783513</v>
      </c>
      <c r="K50" s="79">
        <v>42.608210482746692</v>
      </c>
      <c r="L50" s="78">
        <v>504.18664277483805</v>
      </c>
      <c r="M50" s="74">
        <v>79.316014558467074</v>
      </c>
      <c r="N50" s="74">
        <v>77.297980322297661</v>
      </c>
      <c r="O50" s="74">
        <v>188.07871393184553</v>
      </c>
      <c r="P50" s="79">
        <v>159.49393396222774</v>
      </c>
      <c r="Q50" s="76">
        <f t="shared" si="0"/>
        <v>26.645673373684453</v>
      </c>
    </row>
    <row r="51" spans="2:17">
      <c r="B51" s="77">
        <v>2055</v>
      </c>
      <c r="C51" s="78">
        <v>0</v>
      </c>
      <c r="D51" s="74">
        <v>0</v>
      </c>
      <c r="E51" s="74">
        <v>0</v>
      </c>
      <c r="F51" s="74">
        <v>0</v>
      </c>
      <c r="G51" s="74">
        <v>0.87218793781259785</v>
      </c>
      <c r="H51" s="74">
        <v>19.177873597314655</v>
      </c>
      <c r="I51" s="74">
        <v>20.050061535127252</v>
      </c>
      <c r="J51" s="74">
        <v>54.116215057783513</v>
      </c>
      <c r="K51" s="79">
        <v>43.43328648741754</v>
      </c>
      <c r="L51" s="78">
        <v>504.18664277483805</v>
      </c>
      <c r="M51" s="74">
        <v>79.316014558467074</v>
      </c>
      <c r="N51" s="74">
        <v>77.297980322297661</v>
      </c>
      <c r="O51" s="74">
        <v>188.07871393184553</v>
      </c>
      <c r="P51" s="79">
        <v>159.49393396222774</v>
      </c>
      <c r="Q51" s="76">
        <f t="shared" si="0"/>
        <v>41.894370881899434</v>
      </c>
    </row>
    <row r="52" spans="2:17">
      <c r="B52" s="77">
        <v>2056</v>
      </c>
      <c r="C52" s="78">
        <v>0</v>
      </c>
      <c r="D52" s="74">
        <v>0</v>
      </c>
      <c r="E52" s="74">
        <v>0</v>
      </c>
      <c r="F52" s="74">
        <v>0</v>
      </c>
      <c r="G52" s="74">
        <v>10.466255253751173</v>
      </c>
      <c r="H52" s="74">
        <v>0</v>
      </c>
      <c r="I52" s="74">
        <v>10.466255253751173</v>
      </c>
      <c r="J52" s="74">
        <v>54.116215057783513</v>
      </c>
      <c r="K52" s="79">
        <v>55.708941100970812</v>
      </c>
      <c r="L52" s="78">
        <v>504.18664277483805</v>
      </c>
      <c r="M52" s="74">
        <v>79.316014558467074</v>
      </c>
      <c r="N52" s="74">
        <v>77.297980322297661</v>
      </c>
      <c r="O52" s="74">
        <v>188.07871393184553</v>
      </c>
      <c r="P52" s="79">
        <v>159.49393396222774</v>
      </c>
      <c r="Q52" s="76">
        <f t="shared" si="0"/>
        <v>39.202522549722254</v>
      </c>
    </row>
    <row r="53" spans="2:17">
      <c r="B53" s="77">
        <v>2057</v>
      </c>
      <c r="C53" s="78">
        <v>0</v>
      </c>
      <c r="D53" s="74">
        <v>0</v>
      </c>
      <c r="E53" s="74">
        <v>0</v>
      </c>
      <c r="F53" s="74">
        <v>0</v>
      </c>
      <c r="G53" s="74">
        <v>5.2331276268755866</v>
      </c>
      <c r="H53" s="74">
        <v>0</v>
      </c>
      <c r="I53" s="74">
        <v>5.2331276268755866</v>
      </c>
      <c r="J53" s="74">
        <v>54.116215057783513</v>
      </c>
      <c r="K53" s="79">
        <v>39.903859786360762</v>
      </c>
      <c r="L53" s="78">
        <v>504.18664277483805</v>
      </c>
      <c r="M53" s="74">
        <v>79.316014558467074</v>
      </c>
      <c r="N53" s="74">
        <v>77.297980322297661</v>
      </c>
      <c r="O53" s="74">
        <v>188.07871393184553</v>
      </c>
      <c r="P53" s="79">
        <v>159.49393396222774</v>
      </c>
      <c r="Q53" s="76">
        <f t="shared" si="0"/>
        <v>60.240731491207896</v>
      </c>
    </row>
    <row r="54" spans="2:17">
      <c r="B54" s="77">
        <v>2058</v>
      </c>
      <c r="C54" s="78">
        <v>0</v>
      </c>
      <c r="D54" s="74">
        <v>0</v>
      </c>
      <c r="E54" s="74">
        <v>0</v>
      </c>
      <c r="F54" s="74">
        <v>0</v>
      </c>
      <c r="G54" s="74">
        <v>8.721879378125978</v>
      </c>
      <c r="H54" s="74">
        <v>0</v>
      </c>
      <c r="I54" s="74">
        <v>8.721879378125978</v>
      </c>
      <c r="J54" s="74">
        <v>54.116215057783513</v>
      </c>
      <c r="K54" s="79">
        <v>55.09706396370877</v>
      </c>
      <c r="L54" s="78">
        <v>504.18664277483805</v>
      </c>
      <c r="M54" s="74">
        <v>79.316014558467074</v>
      </c>
      <c r="N54" s="74">
        <v>77.297980322297661</v>
      </c>
      <c r="O54" s="74">
        <v>188.07871393184553</v>
      </c>
      <c r="P54" s="79">
        <v>159.49393396222774</v>
      </c>
      <c r="Q54" s="76">
        <f t="shared" si="0"/>
        <v>41.55877556260949</v>
      </c>
    </row>
    <row r="55" spans="2:17">
      <c r="B55" s="77">
        <v>2059</v>
      </c>
      <c r="C55" s="78">
        <v>0</v>
      </c>
      <c r="D55" s="74">
        <v>0</v>
      </c>
      <c r="E55" s="74">
        <v>0</v>
      </c>
      <c r="F55" s="74">
        <v>0</v>
      </c>
      <c r="G55" s="74">
        <v>14.827194942814165</v>
      </c>
      <c r="H55" s="74">
        <v>0</v>
      </c>
      <c r="I55" s="74">
        <v>14.827194942814165</v>
      </c>
      <c r="J55" s="74">
        <v>54.116215057783513</v>
      </c>
      <c r="K55" s="79">
        <v>42.208951993773333</v>
      </c>
      <c r="L55" s="78">
        <v>504.18664277483805</v>
      </c>
      <c r="M55" s="74">
        <v>79.316014558467074</v>
      </c>
      <c r="N55" s="74">
        <v>77.297980322297661</v>
      </c>
      <c r="O55" s="74">
        <v>188.07871393184553</v>
      </c>
      <c r="P55" s="79">
        <v>159.49393396222774</v>
      </c>
      <c r="Q55" s="76">
        <f t="shared" si="0"/>
        <v>48.341571967856737</v>
      </c>
    </row>
    <row r="56" spans="2:17">
      <c r="B56" s="77">
        <v>2060</v>
      </c>
      <c r="C56" s="78">
        <v>0</v>
      </c>
      <c r="D56" s="74">
        <v>0</v>
      </c>
      <c r="E56" s="74">
        <v>0</v>
      </c>
      <c r="F56" s="74">
        <v>0</v>
      </c>
      <c r="G56" s="74">
        <v>20.932510507502347</v>
      </c>
      <c r="H56" s="74">
        <v>0</v>
      </c>
      <c r="I56" s="74">
        <v>20.932510507502347</v>
      </c>
      <c r="J56" s="74">
        <v>54.116215057783513</v>
      </c>
      <c r="K56" s="79">
        <v>51.257774818729551</v>
      </c>
      <c r="L56" s="78">
        <v>504.18664277483805</v>
      </c>
      <c r="M56" s="74">
        <v>79.316014558467074</v>
      </c>
      <c r="N56" s="74">
        <v>77.297980322297661</v>
      </c>
      <c r="O56" s="74">
        <v>188.07871393184553</v>
      </c>
      <c r="P56" s="79">
        <v>159.49393396222774</v>
      </c>
      <c r="Q56" s="76">
        <f t="shared" si="0"/>
        <v>33.187433578212321</v>
      </c>
    </row>
    <row r="57" spans="2:17">
      <c r="B57" s="77">
        <v>2061</v>
      </c>
      <c r="C57" s="78">
        <v>0</v>
      </c>
      <c r="D57" s="74">
        <v>0</v>
      </c>
      <c r="E57" s="74">
        <v>0</v>
      </c>
      <c r="F57" s="74">
        <v>0</v>
      </c>
      <c r="G57" s="74">
        <v>25.293450196565338</v>
      </c>
      <c r="H57" s="74">
        <v>0</v>
      </c>
      <c r="I57" s="74">
        <v>25.293450196565338</v>
      </c>
      <c r="J57" s="74">
        <v>54.116215057783513</v>
      </c>
      <c r="K57" s="79">
        <v>35.763934645290298</v>
      </c>
      <c r="L57" s="78">
        <v>504.18664277483805</v>
      </c>
      <c r="M57" s="74">
        <v>79.316014558467074</v>
      </c>
      <c r="N57" s="74">
        <v>77.297980322297661</v>
      </c>
      <c r="O57" s="74">
        <v>188.07871393184553</v>
      </c>
      <c r="P57" s="79">
        <v>159.49393396222774</v>
      </c>
      <c r="Q57" s="76">
        <f t="shared" si="0"/>
        <v>44.320334062588593</v>
      </c>
    </row>
    <row r="58" spans="2:17">
      <c r="B58" s="77">
        <v>2062</v>
      </c>
      <c r="C58" s="78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54.116215057783513</v>
      </c>
      <c r="K58" s="79">
        <v>66.751614992168783</v>
      </c>
      <c r="L58" s="78">
        <v>504.18664277483805</v>
      </c>
      <c r="M58" s="74">
        <v>79.316014558467074</v>
      </c>
      <c r="N58" s="74">
        <v>77.297980322297661</v>
      </c>
      <c r="O58" s="74">
        <v>188.07871393184553</v>
      </c>
      <c r="P58" s="79">
        <v>159.49393396222774</v>
      </c>
      <c r="Q58" s="76">
        <f t="shared" si="0"/>
        <v>38.626103912275447</v>
      </c>
    </row>
    <row r="59" spans="2:17">
      <c r="B59" s="77">
        <v>2063</v>
      </c>
      <c r="C59" s="78">
        <v>0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54.116215057783513</v>
      </c>
      <c r="K59" s="79">
        <v>35.763934645290298</v>
      </c>
      <c r="L59" s="78">
        <v>504.18664277483805</v>
      </c>
      <c r="M59" s="74">
        <v>79.316014558467074</v>
      </c>
      <c r="N59" s="74">
        <v>77.297980322297661</v>
      </c>
      <c r="O59" s="74">
        <v>188.07871393184553</v>
      </c>
      <c r="P59" s="79">
        <v>159.49393396222774</v>
      </c>
      <c r="Q59" s="76">
        <f t="shared" si="0"/>
        <v>69.613784259153931</v>
      </c>
    </row>
    <row r="60" spans="2:17">
      <c r="B60" s="77">
        <v>2064</v>
      </c>
      <c r="C60" s="78">
        <v>0</v>
      </c>
      <c r="D60" s="74">
        <v>0</v>
      </c>
      <c r="E60" s="74">
        <v>0</v>
      </c>
      <c r="F60" s="74">
        <v>0</v>
      </c>
      <c r="G60" s="74">
        <v>10.415243518914682</v>
      </c>
      <c r="H60" s="74">
        <v>2.0877096019096744</v>
      </c>
      <c r="I60" s="74">
        <v>12.502953120824357</v>
      </c>
      <c r="J60" s="74">
        <v>54.116215057783513</v>
      </c>
      <c r="K60" s="79">
        <v>66.751614992168783</v>
      </c>
      <c r="L60" s="78">
        <v>504.18664277483805</v>
      </c>
      <c r="M60" s="74">
        <v>79.316014558467074</v>
      </c>
      <c r="N60" s="74">
        <v>77.297980322297661</v>
      </c>
      <c r="O60" s="74">
        <v>188.07871393184553</v>
      </c>
      <c r="P60" s="79">
        <v>159.49393396222774</v>
      </c>
      <c r="Q60" s="76">
        <f t="shared" si="0"/>
        <v>26.123150791451089</v>
      </c>
    </row>
    <row r="61" spans="2:17">
      <c r="B61" s="77">
        <v>2065</v>
      </c>
      <c r="C61" s="78">
        <v>0</v>
      </c>
      <c r="D61" s="74">
        <v>0</v>
      </c>
      <c r="E61" s="74">
        <v>0</v>
      </c>
      <c r="F61" s="74">
        <v>0</v>
      </c>
      <c r="G61" s="74">
        <v>8.6451277309041235</v>
      </c>
      <c r="H61" s="74">
        <v>4.1754192038193487</v>
      </c>
      <c r="I61" s="74">
        <v>12.820546934723472</v>
      </c>
      <c r="J61" s="74">
        <v>54.116215057783513</v>
      </c>
      <c r="K61" s="79">
        <v>38.659979537521941</v>
      </c>
      <c r="L61" s="78">
        <v>504.18664277483805</v>
      </c>
      <c r="M61" s="74">
        <v>79.316014558467074</v>
      </c>
      <c r="N61" s="74">
        <v>77.297980322297661</v>
      </c>
      <c r="O61" s="74">
        <v>188.07871393184553</v>
      </c>
      <c r="P61" s="79">
        <v>159.49393396222774</v>
      </c>
      <c r="Q61" s="76">
        <f t="shared" si="0"/>
        <v>53.897192432198828</v>
      </c>
    </row>
    <row r="62" spans="2:17">
      <c r="B62" s="77">
        <v>2066</v>
      </c>
      <c r="C62" s="78">
        <v>0</v>
      </c>
      <c r="D62" s="74">
        <v>0</v>
      </c>
      <c r="E62" s="74">
        <v>0</v>
      </c>
      <c r="F62" s="74">
        <v>0</v>
      </c>
      <c r="G62" s="74">
        <v>1.0397436450582562</v>
      </c>
      <c r="H62" s="74">
        <v>12.526257611458044</v>
      </c>
      <c r="I62" s="74">
        <v>13.566001256516302</v>
      </c>
      <c r="J62" s="74">
        <v>54.116215057783513</v>
      </c>
      <c r="K62" s="79">
        <v>66.751614992168783</v>
      </c>
      <c r="L62" s="78">
        <v>504.18664277483805</v>
      </c>
      <c r="M62" s="74">
        <v>79.316014558467074</v>
      </c>
      <c r="N62" s="74">
        <v>77.297980322297661</v>
      </c>
      <c r="O62" s="74">
        <v>188.07871393184553</v>
      </c>
      <c r="P62" s="79">
        <v>159.49393396222774</v>
      </c>
      <c r="Q62" s="76">
        <f t="shared" si="0"/>
        <v>25.060102655759145</v>
      </c>
    </row>
    <row r="63" spans="2:17">
      <c r="B63" s="77">
        <v>2067</v>
      </c>
      <c r="C63" s="78">
        <v>0</v>
      </c>
      <c r="D63" s="74">
        <v>0</v>
      </c>
      <c r="E63" s="74">
        <v>0</v>
      </c>
      <c r="F63" s="74">
        <v>0</v>
      </c>
      <c r="G63" s="74">
        <v>9.0143248167671892</v>
      </c>
      <c r="H63" s="74">
        <v>18.789386417187067</v>
      </c>
      <c r="I63" s="74">
        <v>27.803711233954257</v>
      </c>
      <c r="J63" s="74">
        <v>54.116215057783513</v>
      </c>
      <c r="K63" s="79">
        <v>35.763934645290298</v>
      </c>
      <c r="L63" s="78">
        <v>504.18664277483805</v>
      </c>
      <c r="M63" s="74">
        <v>79.316014558467074</v>
      </c>
      <c r="N63" s="74">
        <v>77.297980322297661</v>
      </c>
      <c r="O63" s="74">
        <v>188.07871393184553</v>
      </c>
      <c r="P63" s="79">
        <v>159.49393396222774</v>
      </c>
      <c r="Q63" s="76">
        <f t="shared" si="0"/>
        <v>41.810073025199671</v>
      </c>
    </row>
    <row r="64" spans="2:17">
      <c r="B64" s="77">
        <v>2068</v>
      </c>
      <c r="C64" s="78">
        <v>0</v>
      </c>
      <c r="D64" s="74">
        <v>0</v>
      </c>
      <c r="E64" s="74">
        <v>0</v>
      </c>
      <c r="F64" s="74">
        <v>0</v>
      </c>
      <c r="G64" s="74">
        <v>19.280375140754096</v>
      </c>
      <c r="H64" s="74">
        <v>56.368159251561202</v>
      </c>
      <c r="I64" s="74">
        <v>75.648534392315298</v>
      </c>
      <c r="J64" s="74">
        <v>54.116215057783513</v>
      </c>
      <c r="K64" s="79">
        <v>66.751614992168783</v>
      </c>
      <c r="L64" s="78">
        <v>504.18664277483805</v>
      </c>
      <c r="M64" s="74">
        <v>79.316014558467074</v>
      </c>
      <c r="N64" s="74">
        <v>77.297980322297661</v>
      </c>
      <c r="O64" s="74">
        <v>188.07871393184553</v>
      </c>
      <c r="P64" s="79">
        <v>159.49393396222774</v>
      </c>
      <c r="Q64" s="76">
        <f t="shared" si="0"/>
        <v>-37.022430480039851</v>
      </c>
    </row>
    <row r="65" spans="2:17">
      <c r="B65" s="77">
        <v>2069</v>
      </c>
      <c r="C65" s="78">
        <v>0</v>
      </c>
      <c r="D65" s="74">
        <v>0</v>
      </c>
      <c r="E65" s="74">
        <v>78.303415512146486</v>
      </c>
      <c r="F65" s="74">
        <v>0</v>
      </c>
      <c r="G65" s="74">
        <v>33.080622142228471</v>
      </c>
      <c r="H65" s="74">
        <v>56.368159251561202</v>
      </c>
      <c r="I65" s="74">
        <v>167.75219690593616</v>
      </c>
      <c r="J65" s="74">
        <v>54.116215057783513</v>
      </c>
      <c r="K65" s="79">
        <v>38.659979537521941</v>
      </c>
      <c r="L65" s="78">
        <v>504.18664277483805</v>
      </c>
      <c r="M65" s="74">
        <v>79.316014558467074</v>
      </c>
      <c r="N65" s="74">
        <v>77.297980322297661</v>
      </c>
      <c r="O65" s="74">
        <v>188.07871393184553</v>
      </c>
      <c r="P65" s="79">
        <v>159.49393396222774</v>
      </c>
      <c r="Q65" s="76">
        <f t="shared" si="0"/>
        <v>-101.03445753901386</v>
      </c>
    </row>
    <row r="66" spans="2:17">
      <c r="B66" s="77">
        <v>2070</v>
      </c>
      <c r="C66" s="78">
        <v>0</v>
      </c>
      <c r="D66" s="74">
        <v>0</v>
      </c>
      <c r="E66" s="74">
        <v>106.94439557062776</v>
      </c>
      <c r="F66" s="74">
        <v>0</v>
      </c>
      <c r="G66" s="74">
        <v>2.6674306992507679</v>
      </c>
      <c r="H66" s="74">
        <v>58.455868853470882</v>
      </c>
      <c r="I66" s="74">
        <v>168.06769512334941</v>
      </c>
      <c r="J66" s="74">
        <v>54.116215057783513</v>
      </c>
      <c r="K66" s="79">
        <v>52.995401754068517</v>
      </c>
      <c r="L66" s="78">
        <v>504.18664277483805</v>
      </c>
      <c r="M66" s="74">
        <v>79.316014558467074</v>
      </c>
      <c r="N66" s="74">
        <v>77.297980322297661</v>
      </c>
      <c r="O66" s="74">
        <v>188.07871393184553</v>
      </c>
      <c r="P66" s="79">
        <v>159.49393396222774</v>
      </c>
      <c r="Q66" s="76">
        <f t="shared" si="0"/>
        <v>-115.6853779729737</v>
      </c>
    </row>
    <row r="67" spans="2:17">
      <c r="B67" s="77">
        <v>2071</v>
      </c>
      <c r="C67" s="78">
        <v>0</v>
      </c>
      <c r="D67" s="74">
        <v>0</v>
      </c>
      <c r="E67" s="74">
        <v>16.223263026185791</v>
      </c>
      <c r="F67" s="74">
        <v>0</v>
      </c>
      <c r="G67" s="74">
        <v>32.43778951681545</v>
      </c>
      <c r="H67" s="74">
        <v>0</v>
      </c>
      <c r="I67" s="74">
        <v>48.66105254300124</v>
      </c>
      <c r="J67" s="74">
        <v>54.116215057783513</v>
      </c>
      <c r="K67" s="79">
        <v>37.501561580629279</v>
      </c>
      <c r="L67" s="78">
        <v>504.18664277483805</v>
      </c>
      <c r="M67" s="74">
        <v>79.316014558467074</v>
      </c>
      <c r="N67" s="74">
        <v>77.297980322297661</v>
      </c>
      <c r="O67" s="74">
        <v>188.07871393184553</v>
      </c>
      <c r="P67" s="79">
        <v>159.49393396222774</v>
      </c>
      <c r="Q67" s="76">
        <f t="shared" si="0"/>
        <v>19.215104780813725</v>
      </c>
    </row>
    <row r="68" spans="2:17">
      <c r="B68" s="77">
        <v>2072</v>
      </c>
      <c r="C68" s="78">
        <v>0</v>
      </c>
      <c r="D68" s="74">
        <v>0</v>
      </c>
      <c r="E68" s="74">
        <v>79.483849288918989</v>
      </c>
      <c r="F68" s="74">
        <v>0</v>
      </c>
      <c r="G68" s="74">
        <v>17.022461106949851</v>
      </c>
      <c r="H68" s="74">
        <v>0</v>
      </c>
      <c r="I68" s="74">
        <v>96.506310395868837</v>
      </c>
      <c r="J68" s="74">
        <v>54.116215057783513</v>
      </c>
      <c r="K68" s="79">
        <v>52.995401754068517</v>
      </c>
      <c r="L68" s="78">
        <v>504.18664277483805</v>
      </c>
      <c r="M68" s="74">
        <v>79.316014558467074</v>
      </c>
      <c r="N68" s="74">
        <v>77.297980322297661</v>
      </c>
      <c r="O68" s="74">
        <v>188.07871393184553</v>
      </c>
      <c r="P68" s="79">
        <v>159.49393396222774</v>
      </c>
      <c r="Q68" s="76">
        <f t="shared" si="0"/>
        <v>-44.123993245493132</v>
      </c>
    </row>
    <row r="69" spans="2:17">
      <c r="B69" s="77">
        <v>2073</v>
      </c>
      <c r="C69" s="78">
        <v>0</v>
      </c>
      <c r="D69" s="74">
        <v>0</v>
      </c>
      <c r="E69" s="74">
        <v>108.55659570190437</v>
      </c>
      <c r="F69" s="74">
        <v>0</v>
      </c>
      <c r="G69" s="74">
        <v>28.727908995552966</v>
      </c>
      <c r="H69" s="74">
        <v>0</v>
      </c>
      <c r="I69" s="74">
        <v>137.28450469745735</v>
      </c>
      <c r="J69" s="74">
        <v>54.116215057783513</v>
      </c>
      <c r="K69" s="79">
        <v>36.632748112959796</v>
      </c>
      <c r="L69" s="78">
        <v>504.18664277483805</v>
      </c>
      <c r="M69" s="74">
        <v>79.316014558467074</v>
      </c>
      <c r="N69" s="74">
        <v>77.297980322297661</v>
      </c>
      <c r="O69" s="74">
        <v>188.07871393184553</v>
      </c>
      <c r="P69" s="79">
        <v>159.49393396222774</v>
      </c>
      <c r="Q69" s="76">
        <f t="shared" si="0"/>
        <v>-68.539533905972917</v>
      </c>
    </row>
    <row r="70" spans="2:17">
      <c r="B70" s="77">
        <v>2074</v>
      </c>
      <c r="C70" s="78">
        <v>0</v>
      </c>
      <c r="D70" s="74">
        <v>0</v>
      </c>
      <c r="E70" s="74">
        <v>96.748505622253788</v>
      </c>
      <c r="F70" s="74">
        <v>0</v>
      </c>
      <c r="G70" s="74">
        <v>50.016007331881291</v>
      </c>
      <c r="H70" s="74">
        <v>0</v>
      </c>
      <c r="I70" s="74">
        <v>146.76451295413509</v>
      </c>
      <c r="J70" s="74">
        <v>54.116215057783513</v>
      </c>
      <c r="K70" s="79">
        <v>51.257774818729523</v>
      </c>
      <c r="L70" s="78">
        <v>504.18664277483805</v>
      </c>
      <c r="M70" s="74">
        <v>79.316014558467074</v>
      </c>
      <c r="N70" s="74">
        <v>77.297980322297661</v>
      </c>
      <c r="O70" s="74">
        <v>188.07871393184553</v>
      </c>
      <c r="P70" s="79">
        <v>159.49393396222774</v>
      </c>
      <c r="Q70" s="76">
        <f t="shared" si="0"/>
        <v>-92.644568868420379</v>
      </c>
    </row>
    <row r="71" spans="2:17">
      <c r="B71" s="77">
        <v>2075</v>
      </c>
      <c r="C71" s="78">
        <v>0</v>
      </c>
      <c r="D71" s="74">
        <v>0</v>
      </c>
      <c r="E71" s="74">
        <v>109.64487557381591</v>
      </c>
      <c r="F71" s="74">
        <v>0</v>
      </c>
      <c r="G71" s="74">
        <v>75.22649754511734</v>
      </c>
      <c r="H71" s="74">
        <v>0</v>
      </c>
      <c r="I71" s="74">
        <v>184.87137311893326</v>
      </c>
      <c r="J71" s="74">
        <v>54.116215057783513</v>
      </c>
      <c r="K71" s="79">
        <v>38.659979537521941</v>
      </c>
      <c r="L71" s="78">
        <v>504.18664277483805</v>
      </c>
      <c r="M71" s="74">
        <v>79.316014558467074</v>
      </c>
      <c r="N71" s="74">
        <v>77.297980322297661</v>
      </c>
      <c r="O71" s="74">
        <v>188.07871393184553</v>
      </c>
      <c r="P71" s="79">
        <v>159.49393396222774</v>
      </c>
      <c r="Q71" s="76">
        <f t="shared" si="0"/>
        <v>-118.15363375201096</v>
      </c>
    </row>
    <row r="72" spans="2:17">
      <c r="B72" s="77">
        <v>2076</v>
      </c>
      <c r="C72" s="78">
        <v>0</v>
      </c>
      <c r="D72" s="74">
        <v>0</v>
      </c>
      <c r="E72" s="74">
        <v>16.632920747424144</v>
      </c>
      <c r="F72" s="74">
        <v>0</v>
      </c>
      <c r="G72" s="74">
        <v>77.096691666027667</v>
      </c>
      <c r="H72" s="74">
        <v>0</v>
      </c>
      <c r="I72" s="74">
        <v>93.729612413451804</v>
      </c>
      <c r="J72" s="74">
        <v>54.116215057783513</v>
      </c>
      <c r="K72" s="79">
        <v>52.995401754068517</v>
      </c>
      <c r="L72" s="78">
        <v>504.18664277483805</v>
      </c>
      <c r="M72" s="74">
        <v>79.316014558467074</v>
      </c>
      <c r="N72" s="74">
        <v>77.297980322297661</v>
      </c>
      <c r="O72" s="74">
        <v>188.07871393184553</v>
      </c>
      <c r="P72" s="79">
        <v>159.49393396222774</v>
      </c>
      <c r="Q72" s="76">
        <f t="shared" si="0"/>
        <v>-41.347295263076099</v>
      </c>
    </row>
    <row r="73" spans="2:17">
      <c r="B73" s="77">
        <v>2077</v>
      </c>
      <c r="C73" s="78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54.116215057783513</v>
      </c>
      <c r="K73" s="79">
        <v>37.501561580629279</v>
      </c>
      <c r="L73" s="78">
        <v>504.18664277483805</v>
      </c>
      <c r="M73" s="74">
        <v>79.316014558467074</v>
      </c>
      <c r="N73" s="74">
        <v>77.297980322297661</v>
      </c>
      <c r="O73" s="74">
        <v>188.07871393184553</v>
      </c>
      <c r="P73" s="79">
        <v>159.49393396222774</v>
      </c>
      <c r="Q73" s="76">
        <f t="shared" ref="Q73:Q87" si="1">P73-K73-J73-I73</f>
        <v>67.876157323814965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9.2794960211372324</v>
      </c>
      <c r="H74" s="74">
        <v>0</v>
      </c>
      <c r="I74" s="74">
        <v>9.2794960211372324</v>
      </c>
      <c r="J74" s="74">
        <v>54.116215057783513</v>
      </c>
      <c r="K74" s="79">
        <v>52.995401754068517</v>
      </c>
      <c r="L74" s="78">
        <v>504.18664277483805</v>
      </c>
      <c r="M74" s="74">
        <v>79.316014558467074</v>
      </c>
      <c r="N74" s="74">
        <v>77.297980322297661</v>
      </c>
      <c r="O74" s="74">
        <v>188.07871393184553</v>
      </c>
      <c r="P74" s="79">
        <v>159.49393396222774</v>
      </c>
      <c r="Q74" s="76">
        <f t="shared" si="1"/>
        <v>43.102821129238471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54.116215057783513</v>
      </c>
      <c r="K75" s="79">
        <v>40.397606472860922</v>
      </c>
      <c r="L75" s="78">
        <v>504.18664277483805</v>
      </c>
      <c r="M75" s="74">
        <v>79.316014558467074</v>
      </c>
      <c r="N75" s="74">
        <v>77.297980322297661</v>
      </c>
      <c r="O75" s="74">
        <v>188.07871393184553</v>
      </c>
      <c r="P75" s="79">
        <v>159.49393396222774</v>
      </c>
      <c r="Q75" s="76">
        <f t="shared" si="1"/>
        <v>64.980112431583308</v>
      </c>
    </row>
    <row r="76" spans="2:17">
      <c r="B76" s="77">
        <v>2080</v>
      </c>
      <c r="C76" s="78">
        <v>0</v>
      </c>
      <c r="D76" s="74">
        <v>0</v>
      </c>
      <c r="E76" s="74">
        <v>0</v>
      </c>
      <c r="F76" s="74">
        <v>0</v>
      </c>
      <c r="G76" s="74">
        <v>54.807075296820415</v>
      </c>
      <c r="H76" s="74">
        <v>0</v>
      </c>
      <c r="I76" s="74">
        <v>54.807075296820415</v>
      </c>
      <c r="J76" s="74">
        <v>54.116215057783513</v>
      </c>
      <c r="K76" s="79">
        <v>52.995401754068517</v>
      </c>
      <c r="L76" s="78">
        <v>504.18664277483805</v>
      </c>
      <c r="M76" s="74">
        <v>79.316014558467074</v>
      </c>
      <c r="N76" s="74">
        <v>77.297980322297661</v>
      </c>
      <c r="O76" s="74">
        <v>188.07871393184553</v>
      </c>
      <c r="P76" s="79">
        <v>159.49393396222774</v>
      </c>
      <c r="Q76" s="76">
        <f t="shared" si="1"/>
        <v>-2.4247581464447094</v>
      </c>
    </row>
    <row r="77" spans="2:17">
      <c r="B77" s="77">
        <v>2081</v>
      </c>
      <c r="C77" s="78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54.116215057783513</v>
      </c>
      <c r="K77" s="79">
        <v>35.763934645290298</v>
      </c>
      <c r="L77" s="78">
        <v>504.18664277483805</v>
      </c>
      <c r="M77" s="74">
        <v>79.316014558467074</v>
      </c>
      <c r="N77" s="74">
        <v>77.297980322297661</v>
      </c>
      <c r="O77" s="74">
        <v>188.07871393184553</v>
      </c>
      <c r="P77" s="79">
        <v>159.49393396222774</v>
      </c>
      <c r="Q77" s="76">
        <f t="shared" si="1"/>
        <v>69.613784259153931</v>
      </c>
    </row>
    <row r="78" spans="2:17">
      <c r="B78" s="77">
        <v>2082</v>
      </c>
      <c r="C78" s="78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54.116215057783513</v>
      </c>
      <c r="K78" s="79">
        <v>35.763934645290298</v>
      </c>
      <c r="L78" s="78">
        <v>504.18664277483805</v>
      </c>
      <c r="M78" s="74">
        <v>79.316014558467074</v>
      </c>
      <c r="N78" s="74">
        <v>77.297980322297661</v>
      </c>
      <c r="O78" s="74">
        <v>188.07871393184553</v>
      </c>
      <c r="P78" s="79">
        <v>159.49393396222774</v>
      </c>
      <c r="Q78" s="76">
        <f t="shared" si="1"/>
        <v>69.613784259153931</v>
      </c>
    </row>
    <row r="79" spans="2:17">
      <c r="B79" s="77">
        <v>2083</v>
      </c>
      <c r="C79" s="78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54.116215057783513</v>
      </c>
      <c r="K79" s="79">
        <v>35.763934645290298</v>
      </c>
      <c r="L79" s="78">
        <v>504.18664277483805</v>
      </c>
      <c r="M79" s="74">
        <v>79.316014558467074</v>
      </c>
      <c r="N79" s="74">
        <v>77.297980322297661</v>
      </c>
      <c r="O79" s="74">
        <v>188.07871393184553</v>
      </c>
      <c r="P79" s="79">
        <v>159.49393396222774</v>
      </c>
      <c r="Q79" s="76">
        <f t="shared" si="1"/>
        <v>69.613784259153931</v>
      </c>
    </row>
    <row r="80" spans="2:17">
      <c r="B80" s="77">
        <v>2084</v>
      </c>
      <c r="C80" s="78">
        <v>0</v>
      </c>
      <c r="D80" s="74">
        <v>0</v>
      </c>
      <c r="E80" s="74">
        <v>0</v>
      </c>
      <c r="F80" s="74">
        <v>0</v>
      </c>
      <c r="G80" s="74">
        <v>10.591877365321189</v>
      </c>
      <c r="H80" s="74">
        <v>0.68492405704695192</v>
      </c>
      <c r="I80" s="74">
        <v>11.276801422368141</v>
      </c>
      <c r="J80" s="74">
        <v>54.116215057783513</v>
      </c>
      <c r="K80" s="79">
        <v>35.763934645290298</v>
      </c>
      <c r="L80" s="78">
        <v>504.18664277483805</v>
      </c>
      <c r="M80" s="74">
        <v>79.316014558467074</v>
      </c>
      <c r="N80" s="74">
        <v>77.297980322297661</v>
      </c>
      <c r="O80" s="74">
        <v>188.07871393184553</v>
      </c>
      <c r="P80" s="79">
        <v>159.49393396222774</v>
      </c>
      <c r="Q80" s="76">
        <f t="shared" si="1"/>
        <v>58.336982836785793</v>
      </c>
    </row>
    <row r="81" spans="1:17">
      <c r="B81" s="77">
        <v>2085</v>
      </c>
      <c r="C81" s="78">
        <v>0</v>
      </c>
      <c r="D81" s="74">
        <v>0</v>
      </c>
      <c r="E81" s="74">
        <v>0</v>
      </c>
      <c r="F81" s="74">
        <v>0</v>
      </c>
      <c r="G81" s="74">
        <v>10.2730893139393</v>
      </c>
      <c r="H81" s="74">
        <v>1.3698481140939038</v>
      </c>
      <c r="I81" s="74">
        <v>11.642937428033203</v>
      </c>
      <c r="J81" s="74">
        <v>54.116215057783513</v>
      </c>
      <c r="K81" s="79">
        <v>38.659979537521941</v>
      </c>
      <c r="L81" s="78">
        <v>504.18664277483805</v>
      </c>
      <c r="M81" s="74">
        <v>79.316014558467074</v>
      </c>
      <c r="N81" s="74">
        <v>77.297980322297661</v>
      </c>
      <c r="O81" s="74">
        <v>188.07871393184553</v>
      </c>
      <c r="P81" s="79">
        <v>159.49393396222774</v>
      </c>
      <c r="Q81" s="76">
        <f t="shared" si="1"/>
        <v>55.074801938889095</v>
      </c>
    </row>
    <row r="82" spans="1:17">
      <c r="B82" s="77">
        <v>2086</v>
      </c>
      <c r="C82" s="78">
        <v>0</v>
      </c>
      <c r="D82" s="74">
        <v>0</v>
      </c>
      <c r="E82" s="74">
        <v>0</v>
      </c>
      <c r="F82" s="74">
        <v>0</v>
      </c>
      <c r="G82" s="74">
        <v>24.849056778775477</v>
      </c>
      <c r="H82" s="74">
        <v>4.1095443422817111</v>
      </c>
      <c r="I82" s="74">
        <v>28.958601121057189</v>
      </c>
      <c r="J82" s="74">
        <v>54.116215057783513</v>
      </c>
      <c r="K82" s="79">
        <v>35.763934645290298</v>
      </c>
      <c r="L82" s="78">
        <v>504.18664277483805</v>
      </c>
      <c r="M82" s="74">
        <v>79.316014558467074</v>
      </c>
      <c r="N82" s="74">
        <v>77.297980322297661</v>
      </c>
      <c r="O82" s="74">
        <v>188.07871393184553</v>
      </c>
      <c r="P82" s="79">
        <v>159.49393396222774</v>
      </c>
      <c r="Q82" s="76">
        <f t="shared" si="1"/>
        <v>40.655183138096746</v>
      </c>
    </row>
    <row r="83" spans="1:17">
      <c r="B83" s="77">
        <v>2087</v>
      </c>
      <c r="C83" s="78">
        <v>0</v>
      </c>
      <c r="D83" s="74">
        <v>0</v>
      </c>
      <c r="E83" s="74">
        <v>0</v>
      </c>
      <c r="F83" s="74">
        <v>0</v>
      </c>
      <c r="G83" s="74">
        <v>28.868285118867352</v>
      </c>
      <c r="H83" s="74">
        <v>6.1643165134225661</v>
      </c>
      <c r="I83" s="74">
        <v>35.032601632289918</v>
      </c>
      <c r="J83" s="74">
        <v>54.116215057783513</v>
      </c>
      <c r="K83" s="79">
        <v>35.763934645290298</v>
      </c>
      <c r="L83" s="78">
        <v>504.18664277483805</v>
      </c>
      <c r="M83" s="74">
        <v>79.316014558467074</v>
      </c>
      <c r="N83" s="74">
        <v>77.297980322297661</v>
      </c>
      <c r="O83" s="74">
        <v>188.07871393184553</v>
      </c>
      <c r="P83" s="79">
        <v>159.49393396222774</v>
      </c>
      <c r="Q83" s="76">
        <f t="shared" si="1"/>
        <v>34.581182626864013</v>
      </c>
    </row>
    <row r="84" spans="1:17">
      <c r="B84" s="77">
        <v>2088</v>
      </c>
      <c r="C84" s="78">
        <v>0</v>
      </c>
      <c r="D84" s="74">
        <v>0</v>
      </c>
      <c r="E84" s="74">
        <v>0</v>
      </c>
      <c r="F84" s="74">
        <v>0</v>
      </c>
      <c r="G84" s="74">
        <v>20.543189074577317</v>
      </c>
      <c r="H84" s="74">
        <v>18.492949540267698</v>
      </c>
      <c r="I84" s="74">
        <v>39.036138614845015</v>
      </c>
      <c r="J84" s="74">
        <v>54.116215057783513</v>
      </c>
      <c r="K84" s="79">
        <v>35.763934645290298</v>
      </c>
      <c r="L84" s="78">
        <v>504.18664277483805</v>
      </c>
      <c r="M84" s="74">
        <v>79.316014558467074</v>
      </c>
      <c r="N84" s="74">
        <v>77.297980322297661</v>
      </c>
      <c r="O84" s="74">
        <v>188.07871393184553</v>
      </c>
      <c r="P84" s="79">
        <v>159.49393396222774</v>
      </c>
      <c r="Q84" s="76">
        <f t="shared" si="1"/>
        <v>30.577645644308916</v>
      </c>
    </row>
    <row r="85" spans="1:17">
      <c r="B85" s="77">
        <v>2089</v>
      </c>
      <c r="C85" s="78">
        <v>0</v>
      </c>
      <c r="D85" s="74">
        <v>0</v>
      </c>
      <c r="E85" s="74">
        <v>0</v>
      </c>
      <c r="F85" s="74">
        <v>0</v>
      </c>
      <c r="G85" s="74">
        <v>16.758697569932778</v>
      </c>
      <c r="H85" s="74">
        <v>18.492949540267698</v>
      </c>
      <c r="I85" s="74">
        <v>35.25164711020048</v>
      </c>
      <c r="J85" s="74">
        <v>54.116215057783513</v>
      </c>
      <c r="K85" s="79">
        <v>38.659979537521941</v>
      </c>
      <c r="L85" s="78">
        <v>504.18664277483805</v>
      </c>
      <c r="M85" s="74">
        <v>79.316014558467074</v>
      </c>
      <c r="N85" s="74">
        <v>77.297980322297661</v>
      </c>
      <c r="O85" s="74">
        <v>188.07871393184553</v>
      </c>
      <c r="P85" s="79">
        <v>159.49393396222774</v>
      </c>
      <c r="Q85" s="76">
        <f t="shared" si="1"/>
        <v>31.466092256721822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0</v>
      </c>
      <c r="H86" s="82">
        <v>19.177873597314655</v>
      </c>
      <c r="I86" s="82">
        <v>19.177873597314655</v>
      </c>
      <c r="J86" s="74">
        <v>54.116215057783513</v>
      </c>
      <c r="K86" s="79">
        <v>38.659979537521941</v>
      </c>
      <c r="L86" s="81">
        <v>504.18664277483805</v>
      </c>
      <c r="M86" s="82">
        <v>79.316014558467074</v>
      </c>
      <c r="N86" s="82">
        <v>77.297980322297661</v>
      </c>
      <c r="O86" s="82">
        <v>188.07871393184553</v>
      </c>
      <c r="P86" s="83">
        <v>159.49393396222774</v>
      </c>
      <c r="Q86" s="76">
        <f t="shared" si="1"/>
        <v>47.539865769607644</v>
      </c>
    </row>
    <row r="87" spans="1:17" ht="15.75" thickBot="1">
      <c r="B87" s="84" t="s">
        <v>4</v>
      </c>
      <c r="C87" s="85">
        <v>2.3126577620325013</v>
      </c>
      <c r="D87" s="86">
        <v>0</v>
      </c>
      <c r="E87" s="86">
        <v>6.5385247319100452</v>
      </c>
      <c r="F87" s="86">
        <v>0</v>
      </c>
      <c r="G87" s="86">
        <v>10.298859200566065</v>
      </c>
      <c r="H87" s="86">
        <v>4.7842437687546244</v>
      </c>
      <c r="I87" s="86">
        <v>23.934285463263237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-23.934285463263237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4000.1373513636559</v>
      </c>
      <c r="D89" s="92">
        <v>2857.0484603889877</v>
      </c>
      <c r="E89" s="92">
        <v>193.35101713864805</v>
      </c>
      <c r="F89" s="92">
        <v>0</v>
      </c>
      <c r="G89" s="92">
        <v>449.81019460326661</v>
      </c>
      <c r="H89" s="92">
        <v>477.79138499526567</v>
      </c>
      <c r="I89" s="92">
        <v>7978.1384084898236</v>
      </c>
      <c r="J89" s="92">
        <v>793.78446729067275</v>
      </c>
      <c r="K89" s="58">
        <v>680.39366269771608</v>
      </c>
      <c r="L89" s="91">
        <v>11676.081023729135</v>
      </c>
      <c r="M89" s="96">
        <v>1938.9525562939707</v>
      </c>
      <c r="N89" s="92">
        <v>705.41450129356281</v>
      </c>
      <c r="O89" s="92">
        <v>2770.1836113888808</v>
      </c>
      <c r="P89" s="58">
        <v>6261.5303547527283</v>
      </c>
    </row>
    <row r="90" spans="1:17" ht="15.75" thickBot="1">
      <c r="N90" t="s">
        <v>112</v>
      </c>
      <c r="P90" s="93">
        <v>-3190.7861837254841</v>
      </c>
      <c r="Q90" s="94">
        <f>(NPV(0.0505,Q9:Q86)+Q8)*(1+0.0505)^2-Q87</f>
        <v>-3190.786183725485</v>
      </c>
    </row>
    <row r="91" spans="1:17">
      <c r="I91" s="107" t="s">
        <v>127</v>
      </c>
      <c r="J91" s="98">
        <f>(NPV(0.0505,J9:J58)+J8)*(1+0.0505)^2</f>
        <v>718.43296600808708</v>
      </c>
      <c r="K91" s="99"/>
      <c r="L91" s="99"/>
      <c r="M91" s="100">
        <f>(NPV(0.0505,M9:M58)+M8)*(1+0.0505)^2</f>
        <v>1828.5128153336989</v>
      </c>
      <c r="P91" s="100"/>
      <c r="Q91" s="100">
        <f>(NPV(0.0505,Q9:Q58)+Q8)*(1+0.0505)^2</f>
        <v>-3221.2741151306695</v>
      </c>
    </row>
    <row r="92" spans="1:17">
      <c r="I92" s="108" t="s">
        <v>128</v>
      </c>
      <c r="J92" s="17">
        <f>(NPV(0.0505,J9:J43)+J8)*(1+0.0505)^2</f>
        <v>608.28561486858837</v>
      </c>
      <c r="K92" s="11"/>
      <c r="L92" s="11"/>
      <c r="M92" s="102">
        <f>(NPV(0.0505,M9:M43)+M8)*(1+0.0505)^2</f>
        <v>1667.0741615544466</v>
      </c>
      <c r="P92" s="102"/>
      <c r="Q92" s="102">
        <f>(NPV(0.0505,Q9:Q43)+Q8)*(1+0.0505)^2</f>
        <v>-3305.8299102029946</v>
      </c>
    </row>
    <row r="93" spans="1:17" ht="15.75" thickBot="1">
      <c r="I93" s="109" t="s">
        <v>129</v>
      </c>
      <c r="J93" s="104">
        <f>(NPV(0.0505,J9:J28)+J8)*(1+0.0505)^2</f>
        <v>388.40120266752626</v>
      </c>
      <c r="K93" s="105"/>
      <c r="L93" s="105"/>
      <c r="M93" s="106">
        <f>(NPV(0.0505,M9:M28)+M8)*(1+0.0505)^2</f>
        <v>1283.4869349624701</v>
      </c>
      <c r="P93" s="102"/>
      <c r="Q93" s="106">
        <f>(NPV(0.0505,Q9:Q28)+Q8)*(1+0.0505)^2</f>
        <v>-4202.4418594055405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47"/>
  <sheetViews>
    <sheetView workbookViewId="0"/>
  </sheetViews>
  <sheetFormatPr defaultRowHeight="15"/>
  <cols>
    <col min="1" max="1" width="26.85546875" bestFit="1" customWidth="1"/>
    <col min="2" max="2" width="10.7109375" customWidth="1"/>
    <col min="3" max="3" width="12.85546875" bestFit="1" customWidth="1"/>
    <col min="4" max="9" width="11.28515625" bestFit="1" customWidth="1"/>
    <col min="10" max="11" width="12.85546875" bestFit="1" customWidth="1"/>
    <col min="12" max="15" width="11.28515625" bestFit="1" customWidth="1"/>
    <col min="16" max="16" width="18.7109375" bestFit="1" customWidth="1"/>
  </cols>
  <sheetData>
    <row r="1" spans="1:26">
      <c r="A1" t="s">
        <v>28</v>
      </c>
      <c r="B1" s="6">
        <v>5.0500000000000003E-2</v>
      </c>
    </row>
    <row r="2" spans="1:26">
      <c r="B2" s="25" t="s">
        <v>19</v>
      </c>
    </row>
    <row r="3" spans="1:26">
      <c r="B3" s="25" t="s">
        <v>20</v>
      </c>
    </row>
    <row r="4" spans="1:26">
      <c r="B4" s="34" t="s">
        <v>0</v>
      </c>
      <c r="C4" s="34" t="s">
        <v>5</v>
      </c>
      <c r="D4" s="34" t="s">
        <v>6</v>
      </c>
      <c r="E4" s="34" t="s">
        <v>7</v>
      </c>
      <c r="F4" s="34" t="s">
        <v>29</v>
      </c>
      <c r="G4" s="34" t="s">
        <v>9</v>
      </c>
      <c r="H4" s="34" t="s">
        <v>10</v>
      </c>
      <c r="I4" s="35" t="s">
        <v>11</v>
      </c>
      <c r="J4" s="34" t="s">
        <v>12</v>
      </c>
      <c r="K4" s="35" t="s">
        <v>13</v>
      </c>
      <c r="L4" s="34" t="s">
        <v>14</v>
      </c>
      <c r="M4" s="35" t="s">
        <v>15</v>
      </c>
      <c r="N4" s="34" t="s">
        <v>16</v>
      </c>
      <c r="O4" s="35" t="s">
        <v>30</v>
      </c>
      <c r="P4" s="34" t="s">
        <v>18</v>
      </c>
    </row>
    <row r="5" spans="1:26">
      <c r="B5" s="36">
        <v>1</v>
      </c>
      <c r="C5" s="36">
        <v>2</v>
      </c>
      <c r="D5" s="36">
        <f t="shared" ref="D5:P5" si="0">C5+1</f>
        <v>3</v>
      </c>
      <c r="E5" s="36">
        <f t="shared" si="0"/>
        <v>4</v>
      </c>
      <c r="F5" s="36">
        <f t="shared" si="0"/>
        <v>5</v>
      </c>
      <c r="G5" s="36">
        <f t="shared" si="0"/>
        <v>6</v>
      </c>
      <c r="H5" s="36">
        <f t="shared" si="0"/>
        <v>7</v>
      </c>
      <c r="I5" s="37">
        <f t="shared" si="0"/>
        <v>8</v>
      </c>
      <c r="J5" s="36">
        <f t="shared" si="0"/>
        <v>9</v>
      </c>
      <c r="K5" s="37">
        <f t="shared" si="0"/>
        <v>10</v>
      </c>
      <c r="L5" s="36">
        <f t="shared" si="0"/>
        <v>11</v>
      </c>
      <c r="M5" s="37">
        <f t="shared" si="0"/>
        <v>12</v>
      </c>
      <c r="N5" s="36">
        <f>M5+1</f>
        <v>13</v>
      </c>
      <c r="O5" s="37">
        <f t="shared" si="0"/>
        <v>14</v>
      </c>
      <c r="P5" s="36">
        <f t="shared" si="0"/>
        <v>15</v>
      </c>
    </row>
    <row r="6" spans="1:26">
      <c r="A6" s="7" t="s">
        <v>21</v>
      </c>
      <c r="B6" s="26">
        <f ca="1">INDIRECT($B$2&amp;B5&amp;$B$3&amp;"Q90")</f>
        <v>-4617.3890624300984</v>
      </c>
      <c r="C6" s="26">
        <f ca="1">INDIRECT($B$2&amp;C5&amp;$B$3&amp;"Q90")</f>
        <v>-3730.3691428934453</v>
      </c>
      <c r="D6" s="26">
        <f t="shared" ref="D6:P6" ca="1" si="1">INDIRECT($B$2&amp;D5&amp;$B$3&amp;"Q90")</f>
        <v>-5392.6577583247508</v>
      </c>
      <c r="E6" s="26">
        <f t="shared" ca="1" si="1"/>
        <v>-3270.9054872707525</v>
      </c>
      <c r="F6" s="26">
        <f t="shared" ca="1" si="1"/>
        <v>-3520.8077220537589</v>
      </c>
      <c r="G6" s="26">
        <f t="shared" ca="1" si="1"/>
        <v>-3526.5220405782957</v>
      </c>
      <c r="H6" s="26">
        <f t="shared" ca="1" si="1"/>
        <v>-3879.1726282703107</v>
      </c>
      <c r="I6" s="26">
        <f t="shared" ca="1" si="1"/>
        <v>-3833.8179260839188</v>
      </c>
      <c r="J6" s="26">
        <f t="shared" ca="1" si="1"/>
        <v>-4086.5117516154719</v>
      </c>
      <c r="K6" s="26">
        <f t="shared" ca="1" si="1"/>
        <v>-3811.4969118362305</v>
      </c>
      <c r="L6" s="26">
        <f t="shared" ca="1" si="1"/>
        <v>-3402.2735468687902</v>
      </c>
      <c r="M6" s="26">
        <f t="shared" ca="1" si="1"/>
        <v>-3257.3047264374059</v>
      </c>
      <c r="N6" s="26">
        <f t="shared" ca="1" si="1"/>
        <v>-3322.84774401813</v>
      </c>
      <c r="O6" s="26">
        <f t="shared" ca="1" si="1"/>
        <v>-2921.4138691387352</v>
      </c>
      <c r="P6" s="26">
        <f t="shared" ca="1" si="1"/>
        <v>-3190.786183725485</v>
      </c>
    </row>
    <row r="7" spans="1:26">
      <c r="A7" s="10" t="s">
        <v>31</v>
      </c>
      <c r="B7" s="26">
        <f ca="1">B6-B6</f>
        <v>0</v>
      </c>
      <c r="C7" s="26">
        <f ca="1">C6-$B$6</f>
        <v>887.01991953665311</v>
      </c>
      <c r="D7" s="26">
        <f t="shared" ref="D7:P7" ca="1" si="2">D6-$B$6</f>
        <v>-775.26869589465241</v>
      </c>
      <c r="E7" s="26">
        <f t="shared" ca="1" si="2"/>
        <v>1346.4835751593459</v>
      </c>
      <c r="F7" s="26">
        <f t="shared" ca="1" si="2"/>
        <v>1096.5813403763395</v>
      </c>
      <c r="G7" s="26">
        <f t="shared" ca="1" si="2"/>
        <v>1090.8670218518027</v>
      </c>
      <c r="H7" s="26">
        <f t="shared" ca="1" si="2"/>
        <v>738.2164341597877</v>
      </c>
      <c r="I7" s="17">
        <f t="shared" ca="1" si="2"/>
        <v>783.57113634617963</v>
      </c>
      <c r="J7" s="26">
        <f t="shared" ca="1" si="2"/>
        <v>530.87731081462653</v>
      </c>
      <c r="K7" s="17">
        <f t="shared" ca="1" si="2"/>
        <v>805.89215059386788</v>
      </c>
      <c r="L7" s="26">
        <f t="shared" ca="1" si="2"/>
        <v>1215.1155155613083</v>
      </c>
      <c r="M7" s="17">
        <f t="shared" ca="1" si="2"/>
        <v>1360.0843359926926</v>
      </c>
      <c r="N7" s="26">
        <f t="shared" ca="1" si="2"/>
        <v>1294.5413184119684</v>
      </c>
      <c r="O7" s="17">
        <f t="shared" ca="1" si="2"/>
        <v>1695.9751932913632</v>
      </c>
      <c r="P7" s="26">
        <f t="shared" ca="1" si="2"/>
        <v>1426.6028787046134</v>
      </c>
      <c r="R7" s="16" t="s">
        <v>34</v>
      </c>
      <c r="S7" s="8"/>
      <c r="T7" s="8"/>
      <c r="U7" s="8"/>
      <c r="V7" s="8"/>
      <c r="W7" s="8"/>
      <c r="X7" s="8"/>
      <c r="Y7" s="8"/>
      <c r="Z7" s="9"/>
    </row>
    <row r="8" spans="1:26">
      <c r="A8" s="10" t="s">
        <v>26</v>
      </c>
      <c r="B8" s="26">
        <f ca="1">INDIRECT($B$2&amp;B5&amp;$B$3&amp;"M89")</f>
        <v>1624.6275369844584</v>
      </c>
      <c r="C8" s="26">
        <f t="shared" ref="C8:P8" ca="1" si="3">INDIRECT($B$2&amp;C5&amp;$B$3&amp;"M89")</f>
        <v>1749.8268428586273</v>
      </c>
      <c r="D8" s="26">
        <f t="shared" ca="1" si="3"/>
        <v>1620.8204316659753</v>
      </c>
      <c r="E8" s="26">
        <f t="shared" ca="1" si="3"/>
        <v>1779.4414755833895</v>
      </c>
      <c r="F8" s="26">
        <f t="shared" ca="1" si="3"/>
        <v>1774.0858862246419</v>
      </c>
      <c r="G8" s="26">
        <f t="shared" ca="1" si="3"/>
        <v>1775.3422143908235</v>
      </c>
      <c r="H8" s="26">
        <f t="shared" ca="1" si="3"/>
        <v>1779.556402783646</v>
      </c>
      <c r="I8" s="26">
        <f t="shared" ca="1" si="3"/>
        <v>1782.1078079921585</v>
      </c>
      <c r="J8" s="26">
        <f t="shared" ca="1" si="3"/>
        <v>1773.3274109323365</v>
      </c>
      <c r="K8" s="26">
        <f t="shared" ca="1" si="3"/>
        <v>1867.9404191101858</v>
      </c>
      <c r="L8" s="26">
        <f t="shared" ca="1" si="3"/>
        <v>1887.6195183465059</v>
      </c>
      <c r="M8" s="26">
        <f t="shared" ca="1" si="3"/>
        <v>1887.8463044092116</v>
      </c>
      <c r="N8" s="26">
        <f t="shared" ca="1" si="3"/>
        <v>1931.095782097937</v>
      </c>
      <c r="O8" s="26">
        <f t="shared" ca="1" si="3"/>
        <v>1938.9751412836511</v>
      </c>
      <c r="P8" s="26">
        <f t="shared" ca="1" si="3"/>
        <v>1938.9525562939707</v>
      </c>
      <c r="R8" s="10" t="s">
        <v>33</v>
      </c>
      <c r="S8" s="11"/>
      <c r="T8" s="11"/>
      <c r="U8" s="11"/>
      <c r="V8" s="11"/>
      <c r="W8" s="11"/>
      <c r="X8" s="11"/>
      <c r="Y8" s="11"/>
      <c r="Z8" s="12"/>
    </row>
    <row r="9" spans="1:26">
      <c r="A9" s="10" t="s">
        <v>27</v>
      </c>
      <c r="B9" s="26">
        <f ca="1">INDIRECT($B$2&amp;B5&amp;$B$3&amp;"J89")</f>
        <v>130.92201122258277</v>
      </c>
      <c r="C9" s="26">
        <f t="shared" ref="C9:P9" ca="1" si="4">INDIRECT($B$2&amp;C5&amp;$B$3&amp;"J89")</f>
        <v>360.75022987087323</v>
      </c>
      <c r="D9" s="26">
        <f t="shared" ca="1" si="4"/>
        <v>315.52322590995061</v>
      </c>
      <c r="E9" s="26">
        <f t="shared" ca="1" si="4"/>
        <v>404.31385499502886</v>
      </c>
      <c r="F9" s="26">
        <f t="shared" ca="1" si="4"/>
        <v>416.4216238161959</v>
      </c>
      <c r="G9" s="26">
        <f t="shared" ca="1" si="4"/>
        <v>425.09364948263766</v>
      </c>
      <c r="H9" s="26">
        <f t="shared" ca="1" si="4"/>
        <v>438.49797448343776</v>
      </c>
      <c r="I9" s="26">
        <f t="shared" ca="1" si="4"/>
        <v>458.33497328043734</v>
      </c>
      <c r="J9" s="26">
        <f t="shared" ca="1" si="4"/>
        <v>519.43167956740717</v>
      </c>
      <c r="K9" s="26">
        <f t="shared" ca="1" si="4"/>
        <v>650.13381950292614</v>
      </c>
      <c r="L9" s="26">
        <f t="shared" ca="1" si="4"/>
        <v>670.22700072770363</v>
      </c>
      <c r="M9" s="26">
        <f t="shared" ca="1" si="4"/>
        <v>698.05269678112438</v>
      </c>
      <c r="N9" s="26">
        <f t="shared" ca="1" si="4"/>
        <v>754.04489535235939</v>
      </c>
      <c r="O9" s="26">
        <f t="shared" ca="1" si="4"/>
        <v>779.58609333548668</v>
      </c>
      <c r="P9" s="26">
        <f t="shared" ca="1" si="4"/>
        <v>793.78446729067275</v>
      </c>
      <c r="R9" s="13" t="s">
        <v>32</v>
      </c>
      <c r="S9" s="14"/>
      <c r="T9" s="14"/>
      <c r="U9" s="14"/>
      <c r="V9" s="14"/>
      <c r="W9" s="14"/>
      <c r="X9" s="14"/>
      <c r="Y9" s="14"/>
      <c r="Z9" s="15"/>
    </row>
    <row r="10" spans="1:26">
      <c r="A10" s="13" t="s">
        <v>25</v>
      </c>
      <c r="B10" s="27">
        <f ca="1">B8+B9-$B$8</f>
        <v>130.9220112225828</v>
      </c>
      <c r="C10" s="27">
        <f t="shared" ref="C10:P10" ca="1" si="5">C8+C9-$B$8</f>
        <v>485.94953574504189</v>
      </c>
      <c r="D10" s="27">
        <f t="shared" ca="1" si="5"/>
        <v>311.71612059146764</v>
      </c>
      <c r="E10" s="27">
        <f t="shared" ca="1" si="5"/>
        <v>559.12779359396018</v>
      </c>
      <c r="F10" s="27">
        <f t="shared" ca="1" si="5"/>
        <v>565.87997305637919</v>
      </c>
      <c r="G10" s="27">
        <f t="shared" ca="1" si="5"/>
        <v>575.80832688900273</v>
      </c>
      <c r="H10" s="27">
        <f t="shared" ca="1" si="5"/>
        <v>593.42684028262556</v>
      </c>
      <c r="I10" s="19">
        <f t="shared" ca="1" si="5"/>
        <v>615.81524428813736</v>
      </c>
      <c r="J10" s="27">
        <f t="shared" ca="1" si="5"/>
        <v>668.1315535152853</v>
      </c>
      <c r="K10" s="19">
        <f t="shared" ca="1" si="5"/>
        <v>893.4467016286535</v>
      </c>
      <c r="L10" s="27">
        <f t="shared" ca="1" si="5"/>
        <v>933.21898208975108</v>
      </c>
      <c r="M10" s="19">
        <f t="shared" ca="1" si="5"/>
        <v>961.27146420587769</v>
      </c>
      <c r="N10" s="27">
        <f t="shared" ca="1" si="5"/>
        <v>1060.5131404658382</v>
      </c>
      <c r="O10" s="19">
        <f t="shared" ca="1" si="5"/>
        <v>1093.9336976346794</v>
      </c>
      <c r="P10" s="27">
        <f t="shared" ca="1" si="5"/>
        <v>1108.1094866001849</v>
      </c>
    </row>
    <row r="11" spans="1:26">
      <c r="A11" s="7" t="s">
        <v>22</v>
      </c>
      <c r="B11" s="28">
        <f ca="1">INDIRECT($B$2&amp;B5&amp;$B$3&amp;"Q91")</f>
        <v>-3666.4880087446732</v>
      </c>
      <c r="C11" s="28">
        <f t="shared" ref="C11:P11" ca="1" si="6">INDIRECT($B$2&amp;C5&amp;$B$3&amp;"Q91")</f>
        <v>-3189.0401042585986</v>
      </c>
      <c r="D11" s="28">
        <f t="shared" ca="1" si="6"/>
        <v>-4511.2906452162679</v>
      </c>
      <c r="E11" s="28">
        <f t="shared" ca="1" si="6"/>
        <v>-2749.6745096407999</v>
      </c>
      <c r="F11" s="28">
        <f t="shared" ca="1" si="6"/>
        <v>-2972.1726396255426</v>
      </c>
      <c r="G11" s="28">
        <f t="shared" ca="1" si="6"/>
        <v>-3009.2670492684833</v>
      </c>
      <c r="H11" s="28">
        <f t="shared" ca="1" si="6"/>
        <v>-3488.4296641906658</v>
      </c>
      <c r="I11" s="28">
        <f t="shared" ca="1" si="6"/>
        <v>-3492.2933676600733</v>
      </c>
      <c r="J11" s="28">
        <f t="shared" ca="1" si="6"/>
        <v>-3728.5424749930417</v>
      </c>
      <c r="K11" s="28">
        <f t="shared" ca="1" si="6"/>
        <v>-3778.1053228099868</v>
      </c>
      <c r="L11" s="28">
        <f t="shared" ca="1" si="6"/>
        <v>-3402.7872803896621</v>
      </c>
      <c r="M11" s="28">
        <f t="shared" ca="1" si="6"/>
        <v>-3301.1034110447813</v>
      </c>
      <c r="N11" s="28">
        <f t="shared" ca="1" si="6"/>
        <v>-3291.9954437422257</v>
      </c>
      <c r="O11" s="28">
        <f t="shared" ca="1" si="6"/>
        <v>-2952.8982552849993</v>
      </c>
      <c r="P11" s="28">
        <f t="shared" ca="1" si="6"/>
        <v>-3221.2741151306695</v>
      </c>
    </row>
    <row r="12" spans="1:26">
      <c r="A12" s="10" t="s">
        <v>31</v>
      </c>
      <c r="B12" s="26">
        <f ca="1">B11-B11</f>
        <v>0</v>
      </c>
      <c r="C12" s="26">
        <f ca="1">C11-$B$11</f>
        <v>477.44790448607455</v>
      </c>
      <c r="D12" s="26">
        <f t="shared" ref="D12:P12" ca="1" si="7">D11-$B$11</f>
        <v>-844.80263647159472</v>
      </c>
      <c r="E12" s="26">
        <f t="shared" ca="1" si="7"/>
        <v>916.81349910387326</v>
      </c>
      <c r="F12" s="26">
        <f t="shared" ca="1" si="7"/>
        <v>694.31536911913054</v>
      </c>
      <c r="G12" s="26">
        <f t="shared" ca="1" si="7"/>
        <v>657.22095947618982</v>
      </c>
      <c r="H12" s="26">
        <f t="shared" ca="1" si="7"/>
        <v>178.05834455400736</v>
      </c>
      <c r="I12" s="17">
        <f t="shared" ca="1" si="7"/>
        <v>174.19464108459988</v>
      </c>
      <c r="J12" s="26">
        <f t="shared" ca="1" si="7"/>
        <v>-62.054466248368499</v>
      </c>
      <c r="K12" s="17">
        <f t="shared" ca="1" si="7"/>
        <v>-111.61731406531362</v>
      </c>
      <c r="L12" s="26">
        <f t="shared" ca="1" si="7"/>
        <v>263.70072835501105</v>
      </c>
      <c r="M12" s="17">
        <f t="shared" ca="1" si="7"/>
        <v>365.38459769989186</v>
      </c>
      <c r="N12" s="26">
        <f t="shared" ca="1" si="7"/>
        <v>374.49256500244746</v>
      </c>
      <c r="O12" s="17">
        <f t="shared" ca="1" si="7"/>
        <v>713.58975345967383</v>
      </c>
      <c r="P12" s="26">
        <f t="shared" ca="1" si="7"/>
        <v>445.21389361400361</v>
      </c>
    </row>
    <row r="13" spans="1:26">
      <c r="A13" s="10" t="s">
        <v>26</v>
      </c>
      <c r="B13" s="26">
        <f ca="1">INDIRECT($B$2&amp;B5&amp;$B$3&amp;"M91")</f>
        <v>1543.0629155185136</v>
      </c>
      <c r="C13" s="26">
        <f t="shared" ref="C13:P13" ca="1" si="8">INDIRECT($B$2&amp;C5&amp;$B$3&amp;"M91")</f>
        <v>1656.4393757709868</v>
      </c>
      <c r="D13" s="26">
        <f t="shared" ca="1" si="8"/>
        <v>1539.7040469072531</v>
      </c>
      <c r="E13" s="26">
        <f t="shared" ca="1" si="8"/>
        <v>1686.0781072434484</v>
      </c>
      <c r="F13" s="26">
        <f t="shared" ca="1" si="8"/>
        <v>1681.859978776148</v>
      </c>
      <c r="G13" s="26">
        <f t="shared" ca="1" si="8"/>
        <v>1682.5282974984466</v>
      </c>
      <c r="H13" s="26">
        <f t="shared" ca="1" si="8"/>
        <v>1680.2165450140662</v>
      </c>
      <c r="I13" s="26">
        <f t="shared" ca="1" si="8"/>
        <v>1682.6329972354586</v>
      </c>
      <c r="J13" s="26">
        <f t="shared" ca="1" si="8"/>
        <v>1674.1948023929792</v>
      </c>
      <c r="K13" s="26">
        <f t="shared" ca="1" si="8"/>
        <v>1757.4476609049748</v>
      </c>
      <c r="L13" s="26">
        <f t="shared" ca="1" si="8"/>
        <v>1777.3629278687554</v>
      </c>
      <c r="M13" s="26">
        <f t="shared" ca="1" si="8"/>
        <v>1777.40656344894</v>
      </c>
      <c r="N13" s="26">
        <f t="shared" ca="1" si="8"/>
        <v>1820.8440113697272</v>
      </c>
      <c r="O13" s="26">
        <f t="shared" ca="1" si="8"/>
        <v>1828.535400323379</v>
      </c>
      <c r="P13" s="26">
        <f t="shared" ca="1" si="8"/>
        <v>1828.5128153336989</v>
      </c>
    </row>
    <row r="14" spans="1:26">
      <c r="A14" s="10" t="s">
        <v>27</v>
      </c>
      <c r="B14" s="26">
        <f ca="1">INDIRECT($B$2&amp;B5&amp;$B$3&amp;"J91")</f>
        <v>109.00249061005587</v>
      </c>
      <c r="C14" s="26">
        <f t="shared" ref="C14:P14" ca="1" si="9">INDIRECT($B$2&amp;C5&amp;$B$3&amp;"J91")</f>
        <v>318.09347146328577</v>
      </c>
      <c r="D14" s="26">
        <f t="shared" ca="1" si="9"/>
        <v>259.10383027063426</v>
      </c>
      <c r="E14" s="26">
        <f t="shared" ca="1" si="9"/>
        <v>361.99172975954713</v>
      </c>
      <c r="F14" s="26">
        <f t="shared" ca="1" si="9"/>
        <v>375.73339488227549</v>
      </c>
      <c r="G14" s="26">
        <f t="shared" ca="1" si="9"/>
        <v>381.48443458565328</v>
      </c>
      <c r="H14" s="26">
        <f t="shared" ca="1" si="9"/>
        <v>389.59381353605249</v>
      </c>
      <c r="I14" s="26">
        <f t="shared" ca="1" si="9"/>
        <v>407.47829917744036</v>
      </c>
      <c r="J14" s="26">
        <f t="shared" ca="1" si="9"/>
        <v>457.42406118929074</v>
      </c>
      <c r="K14" s="26">
        <f t="shared" ca="1" si="9"/>
        <v>576.87169397095545</v>
      </c>
      <c r="L14" s="26">
        <f t="shared" ca="1" si="9"/>
        <v>596.81323040400082</v>
      </c>
      <c r="M14" s="26">
        <f t="shared" ca="1" si="9"/>
        <v>620.8851475170635</v>
      </c>
      <c r="N14" s="26">
        <f t="shared" ca="1" si="9"/>
        <v>682.23749493986293</v>
      </c>
      <c r="O14" s="26">
        <f t="shared" ca="1" si="9"/>
        <v>705.50577251776235</v>
      </c>
      <c r="P14" s="26">
        <f t="shared" ca="1" si="9"/>
        <v>718.43296600808708</v>
      </c>
    </row>
    <row r="15" spans="1:26">
      <c r="A15" s="13" t="s">
        <v>25</v>
      </c>
      <c r="B15" s="27">
        <f ca="1">B13+B14-$B$13</f>
        <v>109.00249061005593</v>
      </c>
      <c r="C15" s="27">
        <f t="shared" ref="C15:P15" ca="1" si="10">C13+C14-$B$13</f>
        <v>431.469931715759</v>
      </c>
      <c r="D15" s="27">
        <f t="shared" ca="1" si="10"/>
        <v>255.74496165937376</v>
      </c>
      <c r="E15" s="27">
        <f t="shared" ca="1" si="10"/>
        <v>505.00692148448184</v>
      </c>
      <c r="F15" s="27">
        <f t="shared" ca="1" si="10"/>
        <v>514.5304581399098</v>
      </c>
      <c r="G15" s="27">
        <f t="shared" ca="1" si="10"/>
        <v>520.94981656558616</v>
      </c>
      <c r="H15" s="27">
        <f t="shared" ca="1" si="10"/>
        <v>526.74744303160492</v>
      </c>
      <c r="I15" s="19">
        <f t="shared" ca="1" si="10"/>
        <v>547.04838089438522</v>
      </c>
      <c r="J15" s="27">
        <f t="shared" ca="1" si="10"/>
        <v>588.55594806375643</v>
      </c>
      <c r="K15" s="19">
        <f t="shared" ca="1" si="10"/>
        <v>791.25643935741641</v>
      </c>
      <c r="L15" s="27">
        <f t="shared" ca="1" si="10"/>
        <v>831.11324275424272</v>
      </c>
      <c r="M15" s="19">
        <f t="shared" ca="1" si="10"/>
        <v>855.2287954474898</v>
      </c>
      <c r="N15" s="27">
        <f t="shared" ca="1" si="10"/>
        <v>960.01859079107658</v>
      </c>
      <c r="O15" s="19">
        <f t="shared" ca="1" si="10"/>
        <v>990.97825732262777</v>
      </c>
      <c r="P15" s="27">
        <f t="shared" ca="1" si="10"/>
        <v>1003.8828658232721</v>
      </c>
    </row>
    <row r="16" spans="1:26">
      <c r="A16" s="7" t="s">
        <v>23</v>
      </c>
      <c r="B16" s="28">
        <f ca="1">INDIRECT($B$2&amp;B5&amp;$B$3&amp;"Q92")</f>
        <v>-2274.0619149097288</v>
      </c>
      <c r="C16" s="28">
        <f t="shared" ref="C16:P16" ca="1" si="11">INDIRECT($B$2&amp;C5&amp;$B$3&amp;"Q92")</f>
        <v>-2464.987462424167</v>
      </c>
      <c r="D16" s="28">
        <f t="shared" ca="1" si="11"/>
        <v>-3182.4884294037211</v>
      </c>
      <c r="E16" s="28">
        <f t="shared" ca="1" si="11"/>
        <v>-2019.7674904890127</v>
      </c>
      <c r="F16" s="28">
        <f t="shared" ca="1" si="11"/>
        <v>-2112.9606008039618</v>
      </c>
      <c r="G16" s="28">
        <f t="shared" ca="1" si="11"/>
        <v>-2294.584952777805</v>
      </c>
      <c r="H16" s="28">
        <f t="shared" ca="1" si="11"/>
        <v>-2960.2102021993005</v>
      </c>
      <c r="I16" s="28">
        <f t="shared" ca="1" si="11"/>
        <v>-2990.5099268151607</v>
      </c>
      <c r="J16" s="28">
        <f t="shared" ca="1" si="11"/>
        <v>-3305.5301752750402</v>
      </c>
      <c r="K16" s="28">
        <f t="shared" ca="1" si="11"/>
        <v>-3775.4855636448706</v>
      </c>
      <c r="L16" s="28">
        <f t="shared" ca="1" si="11"/>
        <v>-3361.0709921254343</v>
      </c>
      <c r="M16" s="28">
        <f t="shared" ca="1" si="11"/>
        <v>-3392.7356888971717</v>
      </c>
      <c r="N16" s="28">
        <f t="shared" ca="1" si="11"/>
        <v>-3293.4014077598913</v>
      </c>
      <c r="O16" s="28">
        <f t="shared" ca="1" si="11"/>
        <v>-3040.3343700597811</v>
      </c>
      <c r="P16" s="28">
        <f t="shared" ca="1" si="11"/>
        <v>-3305.8299102029946</v>
      </c>
    </row>
    <row r="17" spans="1:16">
      <c r="A17" s="10" t="s">
        <v>31</v>
      </c>
      <c r="B17" s="26">
        <f ca="1">B16-$B$16</f>
        <v>0</v>
      </c>
      <c r="C17" s="26">
        <f t="shared" ref="C17:P17" ca="1" si="12">C16-$B$16</f>
        <v>-190.92554751443822</v>
      </c>
      <c r="D17" s="26">
        <f t="shared" ca="1" si="12"/>
        <v>-908.42651449399227</v>
      </c>
      <c r="E17" s="26">
        <f t="shared" ca="1" si="12"/>
        <v>254.29442442071604</v>
      </c>
      <c r="F17" s="26">
        <f t="shared" ca="1" si="12"/>
        <v>161.10131410576696</v>
      </c>
      <c r="G17" s="26">
        <f t="shared" ca="1" si="12"/>
        <v>-20.523037868076244</v>
      </c>
      <c r="H17" s="26">
        <f t="shared" ca="1" si="12"/>
        <v>-686.14828728957173</v>
      </c>
      <c r="I17" s="17">
        <f t="shared" ca="1" si="12"/>
        <v>-716.44801190543194</v>
      </c>
      <c r="J17" s="26">
        <f t="shared" ca="1" si="12"/>
        <v>-1031.4682603653114</v>
      </c>
      <c r="K17" s="17">
        <f t="shared" ca="1" si="12"/>
        <v>-1501.4236487351418</v>
      </c>
      <c r="L17" s="26">
        <f t="shared" ca="1" si="12"/>
        <v>-1087.0090772157055</v>
      </c>
      <c r="M17" s="17">
        <f t="shared" ca="1" si="12"/>
        <v>-1118.6737739874429</v>
      </c>
      <c r="N17" s="26">
        <f t="shared" ca="1" si="12"/>
        <v>-1019.3394928501625</v>
      </c>
      <c r="O17" s="17">
        <f t="shared" ca="1" si="12"/>
        <v>-766.27245515005234</v>
      </c>
      <c r="P17" s="26">
        <f t="shared" ca="1" si="12"/>
        <v>-1031.7679952932658</v>
      </c>
    </row>
    <row r="18" spans="1:16">
      <c r="A18" s="10" t="s">
        <v>26</v>
      </c>
      <c r="B18" s="26">
        <f ca="1">INDIRECT($B$2&amp;B5&amp;$B$3&amp;"M92")</f>
        <v>1423.8333467873324</v>
      </c>
      <c r="C18" s="26">
        <f t="shared" ref="C18:P18" ca="1" si="13">INDIRECT($B$2&amp;C5&amp;$B$3&amp;"M92")</f>
        <v>1519.9274024958365</v>
      </c>
      <c r="D18" s="26">
        <f t="shared" ca="1" si="13"/>
        <v>1421.129701829798</v>
      </c>
      <c r="E18" s="26">
        <f t="shared" ca="1" si="13"/>
        <v>1549.6013610464561</v>
      </c>
      <c r="F18" s="26">
        <f t="shared" ca="1" si="13"/>
        <v>1547.04595066818</v>
      </c>
      <c r="G18" s="26">
        <f t="shared" ca="1" si="13"/>
        <v>1546.8547286834403</v>
      </c>
      <c r="H18" s="26">
        <f t="shared" ca="1" si="13"/>
        <v>1535.003483434064</v>
      </c>
      <c r="I18" s="26">
        <f t="shared" ca="1" si="13"/>
        <v>1537.2226640177757</v>
      </c>
      <c r="J18" s="26">
        <f t="shared" ca="1" si="13"/>
        <v>1529.2846936851302</v>
      </c>
      <c r="K18" s="26">
        <f t="shared" ca="1" si="13"/>
        <v>1595.9315075537768</v>
      </c>
      <c r="L18" s="26">
        <f t="shared" ca="1" si="13"/>
        <v>1616.191999883499</v>
      </c>
      <c r="M18" s="26">
        <f t="shared" ca="1" si="13"/>
        <v>1615.9679096696877</v>
      </c>
      <c r="N18" s="26">
        <f t="shared" ca="1" si="13"/>
        <v>1659.6801288001025</v>
      </c>
      <c r="O18" s="26">
        <f t="shared" ca="1" si="13"/>
        <v>1667.0967465441267</v>
      </c>
      <c r="P18" s="26">
        <f t="shared" ca="1" si="13"/>
        <v>1667.0741615544466</v>
      </c>
    </row>
    <row r="19" spans="1:16">
      <c r="A19" s="10" t="s">
        <v>27</v>
      </c>
      <c r="B19" s="26">
        <f ca="1">INDIRECT($B$2&amp;B5&amp;$B$3&amp;"J92")</f>
        <v>76.960963996498577</v>
      </c>
      <c r="C19" s="26">
        <f t="shared" ref="C19:P19" ca="1" si="14">INDIRECT($B$2&amp;C5&amp;$B$3&amp;"J92")</f>
        <v>255.73865614019499</v>
      </c>
      <c r="D19" s="26">
        <f t="shared" ca="1" si="14"/>
        <v>176.63106095902583</v>
      </c>
      <c r="E19" s="26">
        <f t="shared" ca="1" si="14"/>
        <v>300.12607466396952</v>
      </c>
      <c r="F19" s="26">
        <f t="shared" ca="1" si="14"/>
        <v>316.25613745084871</v>
      </c>
      <c r="G19" s="26">
        <f t="shared" ca="1" si="14"/>
        <v>317.7373369908496</v>
      </c>
      <c r="H19" s="26">
        <f t="shared" ca="1" si="14"/>
        <v>318.10666734300008</v>
      </c>
      <c r="I19" s="26">
        <f t="shared" ca="1" si="14"/>
        <v>333.13700743327121</v>
      </c>
      <c r="J19" s="26">
        <f t="shared" ca="1" si="14"/>
        <v>366.78253715111128</v>
      </c>
      <c r="K19" s="26">
        <f t="shared" ca="1" si="14"/>
        <v>469.77855144771581</v>
      </c>
      <c r="L19" s="26">
        <f t="shared" ca="1" si="14"/>
        <v>489.49841648949393</v>
      </c>
      <c r="M19" s="26">
        <f t="shared" ca="1" si="14"/>
        <v>508.08313294953939</v>
      </c>
      <c r="N19" s="26">
        <f t="shared" ca="1" si="14"/>
        <v>577.27084115034256</v>
      </c>
      <c r="O19" s="26">
        <f t="shared" ca="1" si="14"/>
        <v>597.2166081249311</v>
      </c>
      <c r="P19" s="26">
        <f t="shared" ca="1" si="14"/>
        <v>608.28561486858837</v>
      </c>
    </row>
    <row r="20" spans="1:16">
      <c r="A20" s="13" t="s">
        <v>25</v>
      </c>
      <c r="B20" s="27">
        <f ca="1">B18+B19-$B$18</f>
        <v>76.960963996498549</v>
      </c>
      <c r="C20" s="27">
        <f t="shared" ref="C20:P20" ca="1" si="15">C18+C19-$B$18</f>
        <v>351.83271184869909</v>
      </c>
      <c r="D20" s="27">
        <f t="shared" ca="1" si="15"/>
        <v>173.92741600149134</v>
      </c>
      <c r="E20" s="27">
        <f t="shared" ca="1" si="15"/>
        <v>425.89408892309325</v>
      </c>
      <c r="F20" s="27">
        <f t="shared" ca="1" si="15"/>
        <v>439.46874133169626</v>
      </c>
      <c r="G20" s="27">
        <f t="shared" ca="1" si="15"/>
        <v>440.75871888695747</v>
      </c>
      <c r="H20" s="27">
        <f t="shared" ca="1" si="15"/>
        <v>429.27680398973166</v>
      </c>
      <c r="I20" s="19">
        <f t="shared" ca="1" si="15"/>
        <v>446.5263246637146</v>
      </c>
      <c r="J20" s="27">
        <f t="shared" ca="1" si="15"/>
        <v>472.23388404890898</v>
      </c>
      <c r="K20" s="19">
        <f t="shared" ca="1" si="15"/>
        <v>641.87671221416008</v>
      </c>
      <c r="L20" s="27">
        <f t="shared" ca="1" si="15"/>
        <v>681.85706958566038</v>
      </c>
      <c r="M20" s="19">
        <f t="shared" ca="1" si="15"/>
        <v>700.21769583189484</v>
      </c>
      <c r="N20" s="27">
        <f t="shared" ca="1" si="15"/>
        <v>813.11762316311274</v>
      </c>
      <c r="O20" s="19">
        <f t="shared" ca="1" si="15"/>
        <v>840.48000788172544</v>
      </c>
      <c r="P20" s="27">
        <f t="shared" ca="1" si="15"/>
        <v>851.52642963570247</v>
      </c>
    </row>
    <row r="21" spans="1:16">
      <c r="A21" s="10" t="s">
        <v>24</v>
      </c>
      <c r="B21" s="28">
        <f ca="1">INDIRECT($B$2&amp;B5&amp;$B$3&amp;"Q93")</f>
        <v>-85.752846172311564</v>
      </c>
      <c r="C21" s="28">
        <f t="shared" ref="C21:P21" ca="1" si="16">INDIRECT($B$2&amp;C5&amp;$B$3&amp;"Q93")</f>
        <v>-1480.1593396055819</v>
      </c>
      <c r="D21" s="28">
        <f t="shared" ca="1" si="16"/>
        <v>-899.76223051806107</v>
      </c>
      <c r="E21" s="28">
        <f t="shared" ca="1" si="16"/>
        <v>-1161.2766877207609</v>
      </c>
      <c r="F21" s="28">
        <f t="shared" ca="1" si="16"/>
        <v>-1388.1723053735159</v>
      </c>
      <c r="G21" s="28">
        <f t="shared" ca="1" si="16"/>
        <v>-1408.4703349325605</v>
      </c>
      <c r="H21" s="28">
        <f t="shared" ca="1" si="16"/>
        <v>-2593.9094856521383</v>
      </c>
      <c r="I21" s="28">
        <f t="shared" ca="1" si="16"/>
        <v>-2719.1681420407485</v>
      </c>
      <c r="J21" s="28">
        <f t="shared" ca="1" si="16"/>
        <v>-2862.5796061142787</v>
      </c>
      <c r="K21" s="28">
        <f t="shared" ca="1" si="16"/>
        <v>-4332.8858012398478</v>
      </c>
      <c r="L21" s="28">
        <f t="shared" ca="1" si="16"/>
        <v>-4127.0354821528517</v>
      </c>
      <c r="M21" s="28">
        <f t="shared" ca="1" si="16"/>
        <v>-4267.8031817842666</v>
      </c>
      <c r="N21" s="28">
        <f t="shared" ca="1" si="16"/>
        <v>-3984.2830596347439</v>
      </c>
      <c r="O21" s="28">
        <f t="shared" ca="1" si="16"/>
        <v>-3972.6867301687489</v>
      </c>
      <c r="P21" s="28">
        <f t="shared" ca="1" si="16"/>
        <v>-4202.4418594055405</v>
      </c>
    </row>
    <row r="22" spans="1:16">
      <c r="A22" s="10" t="s">
        <v>31</v>
      </c>
      <c r="B22" s="26">
        <f ca="1">B21-$B$21</f>
        <v>0</v>
      </c>
      <c r="C22" s="26">
        <f t="shared" ref="C22:P22" ca="1" si="17">C21-$B$21</f>
        <v>-1394.4064934332703</v>
      </c>
      <c r="D22" s="26">
        <f t="shared" ca="1" si="17"/>
        <v>-814.00938434574948</v>
      </c>
      <c r="E22" s="26">
        <f t="shared" ca="1" si="17"/>
        <v>-1075.5238415484494</v>
      </c>
      <c r="F22" s="26">
        <f t="shared" ca="1" si="17"/>
        <v>-1302.4194592012043</v>
      </c>
      <c r="G22" s="26">
        <f t="shared" ca="1" si="17"/>
        <v>-1322.7174887602489</v>
      </c>
      <c r="H22" s="26">
        <f t="shared" ca="1" si="17"/>
        <v>-2508.1566394798269</v>
      </c>
      <c r="I22" s="17">
        <f t="shared" ca="1" si="17"/>
        <v>-2633.4152958684372</v>
      </c>
      <c r="J22" s="26">
        <f t="shared" ca="1" si="17"/>
        <v>-2776.8267599419673</v>
      </c>
      <c r="K22" s="17">
        <f t="shared" ca="1" si="17"/>
        <v>-4247.1329550675364</v>
      </c>
      <c r="L22" s="26">
        <f t="shared" ca="1" si="17"/>
        <v>-4041.2826359805404</v>
      </c>
      <c r="M22" s="17">
        <f t="shared" ca="1" si="17"/>
        <v>-4182.0503356119552</v>
      </c>
      <c r="N22" s="26">
        <f t="shared" ca="1" si="17"/>
        <v>-3898.5302134624326</v>
      </c>
      <c r="O22" s="17">
        <f t="shared" ca="1" si="17"/>
        <v>-3886.9338839964375</v>
      </c>
      <c r="P22" s="26">
        <f t="shared" ca="1" si="17"/>
        <v>-4116.6890132332292</v>
      </c>
    </row>
    <row r="23" spans="1:16">
      <c r="A23" s="10" t="s">
        <v>26</v>
      </c>
      <c r="B23" s="26">
        <f ca="1">INDIRECT($B$2&amp;B5&amp;$B$3&amp;"M93")</f>
        <v>1140.6856256631529</v>
      </c>
      <c r="C23" s="26">
        <f t="shared" ref="C23:P23" ca="1" si="18">INDIRECT($B$2&amp;C5&amp;$B$3&amp;"M93")</f>
        <v>1195.907224732943</v>
      </c>
      <c r="D23" s="26">
        <f t="shared" ca="1" si="18"/>
        <v>1139.0183280099027</v>
      </c>
      <c r="E23" s="26">
        <f t="shared" ca="1" si="18"/>
        <v>1225.6743418669487</v>
      </c>
      <c r="F23" s="26">
        <f t="shared" ca="1" si="18"/>
        <v>1224.9420926454391</v>
      </c>
      <c r="G23" s="26">
        <f t="shared" ca="1" si="18"/>
        <v>1224.5097550185667</v>
      </c>
      <c r="H23" s="26">
        <f t="shared" ca="1" si="18"/>
        <v>1191.4908778991394</v>
      </c>
      <c r="I23" s="26">
        <f t="shared" ca="1" si="18"/>
        <v>1193.7821336610548</v>
      </c>
      <c r="J23" s="26">
        <f t="shared" ca="1" si="18"/>
        <v>1186.1083576924309</v>
      </c>
      <c r="K23" s="26">
        <f t="shared" ca="1" si="18"/>
        <v>1216.7632904106749</v>
      </c>
      <c r="L23" s="26">
        <f t="shared" ca="1" si="18"/>
        <v>1234.1468175240618</v>
      </c>
      <c r="M23" s="26">
        <f t="shared" ca="1" si="18"/>
        <v>1232.3378524641571</v>
      </c>
      <c r="N23" s="26">
        <f t="shared" ca="1" si="18"/>
        <v>1278.4293508543215</v>
      </c>
      <c r="O23" s="26">
        <f t="shared" ca="1" si="18"/>
        <v>1283.5329229205495</v>
      </c>
      <c r="P23" s="26">
        <f t="shared" ca="1" si="18"/>
        <v>1283.4869349624701</v>
      </c>
    </row>
    <row r="24" spans="1:16">
      <c r="A24" s="10" t="s">
        <v>27</v>
      </c>
      <c r="B24" s="26">
        <f ca="1">INDIRECT($B$2&amp;B5&amp;$B$3&amp;"J93")</f>
        <v>26.21861493435059</v>
      </c>
      <c r="C24" s="26">
        <f t="shared" ref="C24:P24" ca="1" si="19">INDIRECT($B$2&amp;C5&amp;$B$3&amp;"J93")</f>
        <v>141.91639547898058</v>
      </c>
      <c r="D24" s="26">
        <f t="shared" ca="1" si="19"/>
        <v>60.944275318541337</v>
      </c>
      <c r="E24" s="26">
        <f t="shared" ca="1" si="19"/>
        <v>187.31355980555716</v>
      </c>
      <c r="F24" s="26">
        <f t="shared" ca="1" si="19"/>
        <v>204.01410987391964</v>
      </c>
      <c r="G24" s="26">
        <f t="shared" ca="1" si="19"/>
        <v>200.4414744506978</v>
      </c>
      <c r="H24" s="26">
        <f t="shared" ca="1" si="19"/>
        <v>180.37922335490293</v>
      </c>
      <c r="I24" s="26">
        <f t="shared" ca="1" si="19"/>
        <v>191.09659037817573</v>
      </c>
      <c r="J24" s="26">
        <f t="shared" ca="1" si="19"/>
        <v>202.64394423231269</v>
      </c>
      <c r="K24" s="26">
        <f t="shared" ca="1" si="19"/>
        <v>255.96701467232546</v>
      </c>
      <c r="L24" s="26">
        <f t="shared" ca="1" si="19"/>
        <v>269.81720921527079</v>
      </c>
      <c r="M24" s="26">
        <f t="shared" ca="1" si="19"/>
        <v>282.64031407821625</v>
      </c>
      <c r="N24" s="26">
        <f t="shared" ca="1" si="19"/>
        <v>367.9118044685444</v>
      </c>
      <c r="O24" s="26">
        <f t="shared" ca="1" si="19"/>
        <v>381.2229180011866</v>
      </c>
      <c r="P24" s="26">
        <f t="shared" ca="1" si="19"/>
        <v>388.40120266752626</v>
      </c>
    </row>
    <row r="25" spans="1:16">
      <c r="A25" s="13" t="s">
        <v>25</v>
      </c>
      <c r="B25" s="27">
        <f ca="1">B23+B24-$B$23</f>
        <v>26.218614934350626</v>
      </c>
      <c r="C25" s="27">
        <f t="shared" ref="C25:P25" ca="1" si="20">C23+C24-$B$23</f>
        <v>197.13799454877062</v>
      </c>
      <c r="D25" s="27">
        <f t="shared" ca="1" si="20"/>
        <v>59.276977665291042</v>
      </c>
      <c r="E25" s="27">
        <f t="shared" ca="1" si="20"/>
        <v>272.30227600935291</v>
      </c>
      <c r="F25" s="27">
        <f t="shared" ca="1" si="20"/>
        <v>288.27057685620571</v>
      </c>
      <c r="G25" s="27">
        <f t="shared" ca="1" si="20"/>
        <v>284.26560380611159</v>
      </c>
      <c r="H25" s="27">
        <f t="shared" ca="1" si="20"/>
        <v>231.18447559088941</v>
      </c>
      <c r="I25" s="19">
        <f t="shared" ca="1" si="20"/>
        <v>244.19309837607761</v>
      </c>
      <c r="J25" s="27">
        <f t="shared" ca="1" si="20"/>
        <v>248.0666762615906</v>
      </c>
      <c r="K25" s="19">
        <f t="shared" ca="1" si="20"/>
        <v>332.0446794198474</v>
      </c>
      <c r="L25" s="27">
        <f t="shared" ca="1" si="20"/>
        <v>363.27840107617976</v>
      </c>
      <c r="M25" s="19">
        <f t="shared" ca="1" si="20"/>
        <v>374.2925408792205</v>
      </c>
      <c r="N25" s="27">
        <f t="shared" ca="1" si="20"/>
        <v>505.65552965971301</v>
      </c>
      <c r="O25" s="19">
        <f t="shared" ca="1" si="20"/>
        <v>524.07021525858318</v>
      </c>
      <c r="P25" s="27">
        <f t="shared" ca="1" si="20"/>
        <v>531.20251196684353</v>
      </c>
    </row>
    <row r="27" spans="1:16">
      <c r="A27" s="29" t="s">
        <v>36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>
      <c r="A28" s="30"/>
      <c r="B28" s="35" t="s">
        <v>39</v>
      </c>
      <c r="C28" s="34" t="s">
        <v>40</v>
      </c>
      <c r="D28" s="35" t="s">
        <v>41</v>
      </c>
      <c r="E28" s="34" t="s">
        <v>42</v>
      </c>
      <c r="F28" s="35" t="s">
        <v>43</v>
      </c>
      <c r="G28" s="34" t="s">
        <v>44</v>
      </c>
      <c r="H28" s="35" t="s">
        <v>45</v>
      </c>
      <c r="I28" s="34" t="s">
        <v>46</v>
      </c>
      <c r="J28" s="35" t="s">
        <v>47</v>
      </c>
      <c r="K28" s="34" t="s">
        <v>48</v>
      </c>
      <c r="L28" s="35" t="s">
        <v>49</v>
      </c>
      <c r="M28" s="34" t="s">
        <v>50</v>
      </c>
      <c r="N28" s="35" t="s">
        <v>51</v>
      </c>
      <c r="O28" s="34" t="s">
        <v>52</v>
      </c>
      <c r="P28" s="38" t="s">
        <v>53</v>
      </c>
    </row>
    <row r="29" spans="1:16">
      <c r="A29" s="30" t="s">
        <v>35</v>
      </c>
      <c r="B29" s="17">
        <v>0</v>
      </c>
      <c r="C29" s="26">
        <v>887.02225024559539</v>
      </c>
      <c r="D29" s="17">
        <v>-775.26316014475833</v>
      </c>
      <c r="E29" s="26">
        <v>1346.4896130603902</v>
      </c>
      <c r="F29" s="17">
        <v>1096.5847110209752</v>
      </c>
      <c r="G29" s="26">
        <v>1090.8433029777598</v>
      </c>
      <c r="H29" s="17">
        <v>738.25404614254921</v>
      </c>
      <c r="I29" s="26">
        <v>783.61637265562695</v>
      </c>
      <c r="J29" s="17">
        <v>530.8525597666453</v>
      </c>
      <c r="K29" s="26">
        <v>805.91952252982992</v>
      </c>
      <c r="L29" s="17">
        <v>1215.1073489307732</v>
      </c>
      <c r="M29" s="26">
        <v>1360.1075683894992</v>
      </c>
      <c r="N29" s="17">
        <v>1294.5301896398146</v>
      </c>
      <c r="O29" s="26">
        <v>1696.0133525311558</v>
      </c>
      <c r="P29" s="18">
        <v>1426.6184377407681</v>
      </c>
    </row>
    <row r="30" spans="1:16">
      <c r="A30" s="31" t="s">
        <v>38</v>
      </c>
      <c r="B30" s="19">
        <v>130.9220112225828</v>
      </c>
      <c r="C30" s="27">
        <v>485.94953574504234</v>
      </c>
      <c r="D30" s="19">
        <v>311.71612059146764</v>
      </c>
      <c r="E30" s="27">
        <v>559.12779359395972</v>
      </c>
      <c r="F30" s="19">
        <v>565.87997305637964</v>
      </c>
      <c r="G30" s="27">
        <v>575.80832688900318</v>
      </c>
      <c r="H30" s="19">
        <v>593.42684028262602</v>
      </c>
      <c r="I30" s="27">
        <v>615.81524428813782</v>
      </c>
      <c r="J30" s="19">
        <v>668.13155351528576</v>
      </c>
      <c r="K30" s="27">
        <v>893.44670162865441</v>
      </c>
      <c r="L30" s="19">
        <v>933.21898208975153</v>
      </c>
      <c r="M30" s="27">
        <v>961.27146420587815</v>
      </c>
      <c r="N30" s="19">
        <v>1060.5131404658382</v>
      </c>
      <c r="O30" s="27">
        <v>1093.9336976346799</v>
      </c>
      <c r="P30" s="20">
        <v>1108.1094866001858</v>
      </c>
    </row>
    <row r="31" spans="1:16">
      <c r="A31" s="32" t="s">
        <v>2</v>
      </c>
      <c r="B31" s="21">
        <f>B29+B30</f>
        <v>130.9220112225828</v>
      </c>
      <c r="C31" s="27">
        <f t="shared" ref="C31:P31" si="21">C29+C30</f>
        <v>1372.9717859906377</v>
      </c>
      <c r="D31" s="21">
        <f t="shared" si="21"/>
        <v>-463.54703955329069</v>
      </c>
      <c r="E31" s="27">
        <f t="shared" si="21"/>
        <v>1905.6174066543499</v>
      </c>
      <c r="F31" s="21">
        <f t="shared" si="21"/>
        <v>1662.4646840773548</v>
      </c>
      <c r="G31" s="27">
        <f t="shared" si="21"/>
        <v>1666.651629866763</v>
      </c>
      <c r="H31" s="21">
        <f t="shared" si="21"/>
        <v>1331.6808864251752</v>
      </c>
      <c r="I31" s="27">
        <f t="shared" si="21"/>
        <v>1399.4316169437648</v>
      </c>
      <c r="J31" s="21">
        <f t="shared" si="21"/>
        <v>1198.9841132819311</v>
      </c>
      <c r="K31" s="27">
        <f t="shared" si="21"/>
        <v>1699.3662241584843</v>
      </c>
      <c r="L31" s="21">
        <f t="shared" si="21"/>
        <v>2148.3263310205248</v>
      </c>
      <c r="M31" s="27">
        <f t="shared" si="21"/>
        <v>2321.3790325953773</v>
      </c>
      <c r="N31" s="21">
        <f t="shared" si="21"/>
        <v>2355.0433301056528</v>
      </c>
      <c r="O31" s="27">
        <f t="shared" si="21"/>
        <v>2789.9470501658357</v>
      </c>
      <c r="P31" s="21">
        <f t="shared" si="21"/>
        <v>2534.7279243409539</v>
      </c>
    </row>
    <row r="32" spans="1:16">
      <c r="A32" s="29" t="s">
        <v>37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>
      <c r="A33" s="30"/>
      <c r="B33" s="39" t="s">
        <v>39</v>
      </c>
      <c r="C33" s="40" t="s">
        <v>40</v>
      </c>
      <c r="D33" s="41" t="s">
        <v>41</v>
      </c>
      <c r="E33" s="40" t="s">
        <v>42</v>
      </c>
      <c r="F33" s="41" t="s">
        <v>43</v>
      </c>
      <c r="G33" s="40" t="s">
        <v>44</v>
      </c>
      <c r="H33" s="41" t="s">
        <v>45</v>
      </c>
      <c r="I33" s="40" t="s">
        <v>46</v>
      </c>
      <c r="J33" s="41" t="s">
        <v>47</v>
      </c>
      <c r="K33" s="40" t="s">
        <v>48</v>
      </c>
      <c r="L33" s="41" t="s">
        <v>49</v>
      </c>
      <c r="M33" s="40" t="s">
        <v>50</v>
      </c>
      <c r="N33" s="41" t="s">
        <v>51</v>
      </c>
      <c r="O33" s="40" t="s">
        <v>52</v>
      </c>
      <c r="P33" s="42" t="s">
        <v>53</v>
      </c>
    </row>
    <row r="34" spans="1:16">
      <c r="A34" s="30" t="s">
        <v>35</v>
      </c>
      <c r="B34" s="17">
        <v>0</v>
      </c>
      <c r="C34" s="26">
        <v>477.44155826673386</v>
      </c>
      <c r="D34" s="17">
        <v>-844.80095790044379</v>
      </c>
      <c r="E34" s="26">
        <v>916.81086007663453</v>
      </c>
      <c r="F34" s="17">
        <v>694.30524308594158</v>
      </c>
      <c r="G34" s="26">
        <v>657.19820317294352</v>
      </c>
      <c r="H34" s="17">
        <v>178.08245985894519</v>
      </c>
      <c r="I34" s="26">
        <v>174.23120046576423</v>
      </c>
      <c r="J34" s="17">
        <v>-62.083074475092872</v>
      </c>
      <c r="K34" s="26">
        <v>-111.6034388071771</v>
      </c>
      <c r="L34" s="17">
        <v>263.68870454573198</v>
      </c>
      <c r="M34" s="26">
        <v>365.39433341887616</v>
      </c>
      <c r="N34" s="17">
        <v>374.4775790515514</v>
      </c>
      <c r="O34" s="26">
        <v>713.60884334305001</v>
      </c>
      <c r="P34" s="18">
        <v>445.22077572187482</v>
      </c>
    </row>
    <row r="35" spans="1:16">
      <c r="A35" s="31" t="s">
        <v>38</v>
      </c>
      <c r="B35" s="19">
        <v>109.00249061005593</v>
      </c>
      <c r="C35" s="27">
        <v>431.46993171575878</v>
      </c>
      <c r="D35" s="19">
        <v>255.74496165937376</v>
      </c>
      <c r="E35" s="27">
        <v>505.00692148448184</v>
      </c>
      <c r="F35" s="19">
        <v>514.5304581399098</v>
      </c>
      <c r="G35" s="27">
        <v>520.94981656558616</v>
      </c>
      <c r="H35" s="19">
        <v>526.74744303160537</v>
      </c>
      <c r="I35" s="27">
        <v>547.04838089438522</v>
      </c>
      <c r="J35" s="19">
        <v>588.55594806375643</v>
      </c>
      <c r="K35" s="27">
        <v>791.25643935741641</v>
      </c>
      <c r="L35" s="19">
        <v>831.11324275424272</v>
      </c>
      <c r="M35" s="27">
        <v>855.2287954474898</v>
      </c>
      <c r="N35" s="19">
        <v>960.01859079107703</v>
      </c>
      <c r="O35" s="27">
        <v>990.97825732262777</v>
      </c>
      <c r="P35" s="20">
        <v>1003.8828658232726</v>
      </c>
    </row>
    <row r="36" spans="1:16">
      <c r="A36" s="32" t="s">
        <v>2</v>
      </c>
      <c r="B36" s="17">
        <f>B34+B35</f>
        <v>109.00249061005593</v>
      </c>
      <c r="C36" s="27">
        <f t="shared" ref="C36:P36" si="22">C34+C35</f>
        <v>908.91148998249264</v>
      </c>
      <c r="D36" s="17">
        <f t="shared" si="22"/>
        <v>-589.05599624107003</v>
      </c>
      <c r="E36" s="27">
        <f t="shared" si="22"/>
        <v>1421.8177815611164</v>
      </c>
      <c r="F36" s="17">
        <f t="shared" si="22"/>
        <v>1208.8357012258514</v>
      </c>
      <c r="G36" s="27">
        <f t="shared" si="22"/>
        <v>1178.1480197385297</v>
      </c>
      <c r="H36" s="17">
        <f t="shared" si="22"/>
        <v>704.82990289055056</v>
      </c>
      <c r="I36" s="27">
        <f t="shared" si="22"/>
        <v>721.27958136014945</v>
      </c>
      <c r="J36" s="17">
        <f t="shared" si="22"/>
        <v>526.47287358866356</v>
      </c>
      <c r="K36" s="27">
        <f t="shared" si="22"/>
        <v>679.65300055023931</v>
      </c>
      <c r="L36" s="17">
        <f t="shared" si="22"/>
        <v>1094.8019472999747</v>
      </c>
      <c r="M36" s="27">
        <f t="shared" si="22"/>
        <v>1220.623128866366</v>
      </c>
      <c r="N36" s="17">
        <f t="shared" si="22"/>
        <v>1334.4961698426284</v>
      </c>
      <c r="O36" s="27">
        <f t="shared" si="22"/>
        <v>1704.5871006656778</v>
      </c>
      <c r="P36" s="17">
        <f t="shared" si="22"/>
        <v>1449.1036415451474</v>
      </c>
    </row>
    <row r="37" spans="1:16">
      <c r="A37" s="29" t="s">
        <v>55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>
      <c r="A38" s="30"/>
      <c r="B38" s="39" t="s">
        <v>39</v>
      </c>
      <c r="C38" s="40" t="s">
        <v>40</v>
      </c>
      <c r="D38" s="41" t="s">
        <v>41</v>
      </c>
      <c r="E38" s="40" t="s">
        <v>42</v>
      </c>
      <c r="F38" s="41" t="s">
        <v>43</v>
      </c>
      <c r="G38" s="40" t="s">
        <v>44</v>
      </c>
      <c r="H38" s="41" t="s">
        <v>45</v>
      </c>
      <c r="I38" s="40" t="s">
        <v>46</v>
      </c>
      <c r="J38" s="41" t="s">
        <v>47</v>
      </c>
      <c r="K38" s="40" t="s">
        <v>48</v>
      </c>
      <c r="L38" s="41" t="s">
        <v>49</v>
      </c>
      <c r="M38" s="40" t="s">
        <v>50</v>
      </c>
      <c r="N38" s="41" t="s">
        <v>51</v>
      </c>
      <c r="O38" s="40" t="s">
        <v>52</v>
      </c>
      <c r="P38" s="42" t="s">
        <v>53</v>
      </c>
    </row>
    <row r="39" spans="1:16">
      <c r="A39" s="30" t="s">
        <v>35</v>
      </c>
      <c r="B39" s="17">
        <v>0</v>
      </c>
      <c r="C39" s="26">
        <v>-190.93271854057139</v>
      </c>
      <c r="D39" s="17">
        <v>-908.41861531400127</v>
      </c>
      <c r="E39" s="26">
        <v>254.29096058668506</v>
      </c>
      <c r="F39" s="17">
        <v>161.08331785015343</v>
      </c>
      <c r="G39" s="26">
        <v>-20.532528146851746</v>
      </c>
      <c r="H39" s="17">
        <v>-686.13204220705984</v>
      </c>
      <c r="I39" s="26">
        <v>-716.41227733106007</v>
      </c>
      <c r="J39" s="17">
        <v>-1031.4906479831966</v>
      </c>
      <c r="K39" s="26">
        <v>-1501.4176436994289</v>
      </c>
      <c r="L39" s="17">
        <v>-1087.0148804161458</v>
      </c>
      <c r="M39" s="26">
        <v>-1118.6719084908814</v>
      </c>
      <c r="N39" s="17">
        <v>-1019.3482581922199</v>
      </c>
      <c r="O39" s="26">
        <v>-766.26418610198152</v>
      </c>
      <c r="P39" s="18">
        <v>-1031.7619379921871</v>
      </c>
    </row>
    <row r="40" spans="1:16">
      <c r="A40" s="31" t="s">
        <v>38</v>
      </c>
      <c r="B40" s="19">
        <v>76.960963996498549</v>
      </c>
      <c r="C40" s="27">
        <v>351.83271184869909</v>
      </c>
      <c r="D40" s="19">
        <v>173.92741600149134</v>
      </c>
      <c r="E40" s="27">
        <v>425.89408892309325</v>
      </c>
      <c r="F40" s="19">
        <v>439.46874133169626</v>
      </c>
      <c r="G40" s="27">
        <v>440.75871888695747</v>
      </c>
      <c r="H40" s="19">
        <v>429.27680398973166</v>
      </c>
      <c r="I40" s="27">
        <v>446.5263246637146</v>
      </c>
      <c r="J40" s="19">
        <v>472.23388404890898</v>
      </c>
      <c r="K40" s="27">
        <v>641.87671221416008</v>
      </c>
      <c r="L40" s="19">
        <v>681.85706958566038</v>
      </c>
      <c r="M40" s="27">
        <v>700.21769583189484</v>
      </c>
      <c r="N40" s="19">
        <v>813.11762316311274</v>
      </c>
      <c r="O40" s="27">
        <v>840.48000788172544</v>
      </c>
      <c r="P40" s="20">
        <v>851.52642963570247</v>
      </c>
    </row>
    <row r="41" spans="1:16">
      <c r="A41" s="32" t="s">
        <v>2</v>
      </c>
      <c r="B41" s="17">
        <f>B39+B40</f>
        <v>76.960963996498549</v>
      </c>
      <c r="C41" s="27">
        <f t="shared" ref="C41:P41" si="23">C39+C40</f>
        <v>160.8999933081277</v>
      </c>
      <c r="D41" s="17">
        <f t="shared" si="23"/>
        <v>-734.49119931250993</v>
      </c>
      <c r="E41" s="27">
        <f t="shared" si="23"/>
        <v>680.18504950977831</v>
      </c>
      <c r="F41" s="17">
        <f t="shared" si="23"/>
        <v>600.5520591818497</v>
      </c>
      <c r="G41" s="27">
        <f t="shared" si="23"/>
        <v>420.22619074010572</v>
      </c>
      <c r="H41" s="17">
        <f t="shared" si="23"/>
        <v>-256.85523821732818</v>
      </c>
      <c r="I41" s="27">
        <f t="shared" si="23"/>
        <v>-269.88595266734546</v>
      </c>
      <c r="J41" s="17">
        <f t="shared" si="23"/>
        <v>-559.25676393428762</v>
      </c>
      <c r="K41" s="27">
        <f t="shared" si="23"/>
        <v>-859.54093148526886</v>
      </c>
      <c r="L41" s="17">
        <f t="shared" si="23"/>
        <v>-405.15781083048546</v>
      </c>
      <c r="M41" s="27">
        <f t="shared" si="23"/>
        <v>-418.45421265898653</v>
      </c>
      <c r="N41" s="17">
        <f t="shared" si="23"/>
        <v>-206.23063502910713</v>
      </c>
      <c r="O41" s="27">
        <f t="shared" si="23"/>
        <v>74.215821779743919</v>
      </c>
      <c r="P41" s="17">
        <f t="shared" si="23"/>
        <v>-180.23550835648462</v>
      </c>
    </row>
    <row r="42" spans="1:16">
      <c r="A42" s="29" t="s">
        <v>54</v>
      </c>
      <c r="B42" s="22">
        <f ca="1">B39-B17</f>
        <v>0</v>
      </c>
      <c r="C42" s="22">
        <f t="shared" ref="C42:P42" ca="1" si="24">C39-C17</f>
        <v>-7.1710261331645597E-3</v>
      </c>
      <c r="D42" s="22">
        <f t="shared" ca="1" si="24"/>
        <v>7.8991799909999827E-3</v>
      </c>
      <c r="E42" s="22">
        <f t="shared" ca="1" si="24"/>
        <v>-3.463834030981161E-3</v>
      </c>
      <c r="F42" s="22">
        <f t="shared" ca="1" si="24"/>
        <v>-1.7996255613525136E-2</v>
      </c>
      <c r="G42" s="22">
        <f t="shared" ca="1" si="24"/>
        <v>-9.4902787755017926E-3</v>
      </c>
      <c r="H42" s="22">
        <f t="shared" ca="1" si="24"/>
        <v>1.6245082511886721E-2</v>
      </c>
      <c r="I42" s="22">
        <f t="shared" ca="1" si="24"/>
        <v>3.5734574371872441E-2</v>
      </c>
      <c r="J42" s="22">
        <f t="shared" ca="1" si="24"/>
        <v>-2.238761788521515E-2</v>
      </c>
      <c r="K42" s="22">
        <f t="shared" ca="1" si="24"/>
        <v>6.0050357128602627E-3</v>
      </c>
      <c r="L42" s="22">
        <f t="shared" ca="1" si="24"/>
        <v>-5.8032004403685278E-3</v>
      </c>
      <c r="M42" s="22">
        <f t="shared" ca="1" si="24"/>
        <v>1.8654965615496621E-3</v>
      </c>
      <c r="N42" s="22">
        <f t="shared" ca="1" si="24"/>
        <v>-8.7653420573587937E-3</v>
      </c>
      <c r="O42" s="22">
        <f t="shared" ca="1" si="24"/>
        <v>8.2690480708151881E-3</v>
      </c>
      <c r="P42" s="22">
        <f t="shared" ca="1" si="24"/>
        <v>6.0573010787265957E-3</v>
      </c>
    </row>
    <row r="43" spans="1:16">
      <c r="A43" s="30"/>
      <c r="B43" s="39" t="s">
        <v>39</v>
      </c>
      <c r="C43" s="40" t="s">
        <v>40</v>
      </c>
      <c r="D43" s="41" t="s">
        <v>41</v>
      </c>
      <c r="E43" s="40" t="s">
        <v>42</v>
      </c>
      <c r="F43" s="41" t="s">
        <v>43</v>
      </c>
      <c r="G43" s="40" t="s">
        <v>44</v>
      </c>
      <c r="H43" s="41" t="s">
        <v>45</v>
      </c>
      <c r="I43" s="40" t="s">
        <v>46</v>
      </c>
      <c r="J43" s="41" t="s">
        <v>47</v>
      </c>
      <c r="K43" s="40" t="s">
        <v>48</v>
      </c>
      <c r="L43" s="41" t="s">
        <v>49</v>
      </c>
      <c r="M43" s="40" t="s">
        <v>50</v>
      </c>
      <c r="N43" s="41" t="s">
        <v>51</v>
      </c>
      <c r="O43" s="40" t="s">
        <v>52</v>
      </c>
      <c r="P43" s="42" t="s">
        <v>53</v>
      </c>
    </row>
    <row r="44" spans="1:16">
      <c r="A44" s="30" t="s">
        <v>35</v>
      </c>
      <c r="B44" s="23">
        <v>0</v>
      </c>
      <c r="C44" s="26">
        <v>-1394.4220192933947</v>
      </c>
      <c r="D44" s="17">
        <v>-813.98488832189253</v>
      </c>
      <c r="E44" s="26">
        <v>-1075.5022722769766</v>
      </c>
      <c r="F44" s="17">
        <v>-1302.4325083368597</v>
      </c>
      <c r="G44" s="26">
        <v>-1322.7101655027832</v>
      </c>
      <c r="H44" s="17">
        <v>-2508.1298427260849</v>
      </c>
      <c r="I44" s="26">
        <v>-2633.3740084125234</v>
      </c>
      <c r="J44" s="17">
        <v>-2776.8313593395019</v>
      </c>
      <c r="K44" s="26">
        <v>-4247.132584680362</v>
      </c>
      <c r="L44" s="17">
        <v>-4041.278686115701</v>
      </c>
      <c r="M44" s="26">
        <v>-4182.0407525914661</v>
      </c>
      <c r="N44" s="17">
        <v>-3898.5374392001158</v>
      </c>
      <c r="O44" s="26">
        <v>-3886.9287127282882</v>
      </c>
      <c r="P44" s="18">
        <v>-4116.6845475935552</v>
      </c>
    </row>
    <row r="45" spans="1:16">
      <c r="A45" s="31" t="s">
        <v>38</v>
      </c>
      <c r="B45" s="24">
        <v>26.218614934350626</v>
      </c>
      <c r="C45" s="27">
        <v>197.13799454877062</v>
      </c>
      <c r="D45" s="19">
        <v>59.276977665291042</v>
      </c>
      <c r="E45" s="27">
        <v>272.30227600935291</v>
      </c>
      <c r="F45" s="19">
        <v>288.27057685620571</v>
      </c>
      <c r="G45" s="27">
        <v>284.26560380611159</v>
      </c>
      <c r="H45" s="19">
        <v>231.18447559088941</v>
      </c>
      <c r="I45" s="27">
        <v>244.19309837607761</v>
      </c>
      <c r="J45" s="19">
        <v>248.06667626159083</v>
      </c>
      <c r="K45" s="27">
        <v>332.0446794198474</v>
      </c>
      <c r="L45" s="19">
        <v>363.27840107617976</v>
      </c>
      <c r="M45" s="27">
        <v>374.2925408792205</v>
      </c>
      <c r="N45" s="19">
        <v>505.65552965971324</v>
      </c>
      <c r="O45" s="27">
        <v>524.0702152585834</v>
      </c>
      <c r="P45" s="20">
        <v>531.20251196684353</v>
      </c>
    </row>
    <row r="46" spans="1:16">
      <c r="A46" s="33" t="s">
        <v>2</v>
      </c>
      <c r="B46" s="24">
        <f>B44+B45</f>
        <v>26.218614934350626</v>
      </c>
      <c r="C46" s="27">
        <f t="shared" ref="C46:P46" si="25">C44+C45</f>
        <v>-1197.284024744624</v>
      </c>
      <c r="D46" s="19">
        <f t="shared" si="25"/>
        <v>-754.70791065660148</v>
      </c>
      <c r="E46" s="27">
        <f t="shared" si="25"/>
        <v>-803.19999626762365</v>
      </c>
      <c r="F46" s="19">
        <f t="shared" si="25"/>
        <v>-1014.1619314806539</v>
      </c>
      <c r="G46" s="27">
        <f t="shared" si="25"/>
        <v>-1038.4445616966716</v>
      </c>
      <c r="H46" s="19">
        <f t="shared" si="25"/>
        <v>-2276.9453671351957</v>
      </c>
      <c r="I46" s="27">
        <f t="shared" si="25"/>
        <v>-2389.1809100364458</v>
      </c>
      <c r="J46" s="19">
        <f t="shared" si="25"/>
        <v>-2528.7646830779113</v>
      </c>
      <c r="K46" s="27">
        <f t="shared" si="25"/>
        <v>-3915.0879052605146</v>
      </c>
      <c r="L46" s="19">
        <f t="shared" si="25"/>
        <v>-3678.0002850395213</v>
      </c>
      <c r="M46" s="27">
        <f t="shared" si="25"/>
        <v>-3807.7482117122454</v>
      </c>
      <c r="N46" s="19">
        <f t="shared" si="25"/>
        <v>-3392.8819095404024</v>
      </c>
      <c r="O46" s="27">
        <f t="shared" si="25"/>
        <v>-3362.8584974697051</v>
      </c>
      <c r="P46" s="20">
        <f t="shared" si="25"/>
        <v>-3585.4820356267119</v>
      </c>
    </row>
    <row r="47" spans="1:16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35"/>
  <sheetViews>
    <sheetView workbookViewId="0"/>
  </sheetViews>
  <sheetFormatPr defaultRowHeight="15"/>
  <sheetData>
    <row r="35" spans="1:1">
      <c r="A35" t="s">
        <v>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6"/>
  <sheetViews>
    <sheetView workbookViewId="0">
      <selection sqref="A1:E1"/>
    </sheetView>
  </sheetViews>
  <sheetFormatPr defaultRowHeight="15"/>
  <cols>
    <col min="1" max="1" width="17.85546875" bestFit="1" customWidth="1"/>
    <col min="3" max="3" width="17.7109375" bestFit="1" customWidth="1"/>
    <col min="4" max="4" width="63.85546875" customWidth="1"/>
    <col min="5" max="5" width="20.5703125" customWidth="1"/>
  </cols>
  <sheetData>
    <row r="1" spans="1:5">
      <c r="A1" s="111" t="s">
        <v>60</v>
      </c>
      <c r="B1" s="112"/>
      <c r="C1" s="112"/>
      <c r="D1" s="112"/>
      <c r="E1" s="113"/>
    </row>
    <row r="2" spans="1:5">
      <c r="A2" s="43" t="s">
        <v>61</v>
      </c>
      <c r="B2" s="43" t="s">
        <v>62</v>
      </c>
      <c r="C2" s="43" t="s">
        <v>63</v>
      </c>
      <c r="D2" s="43" t="s">
        <v>64</v>
      </c>
      <c r="E2" s="43" t="s">
        <v>65</v>
      </c>
    </row>
    <row r="3" spans="1:5" ht="30">
      <c r="A3" s="44" t="s">
        <v>69</v>
      </c>
      <c r="B3" s="45" t="s">
        <v>73</v>
      </c>
      <c r="C3" s="45" t="s">
        <v>74</v>
      </c>
      <c r="D3" s="46" t="s">
        <v>75</v>
      </c>
      <c r="E3" s="46" t="s">
        <v>66</v>
      </c>
    </row>
    <row r="4" spans="1:5" ht="30">
      <c r="A4" s="47" t="s">
        <v>70</v>
      </c>
      <c r="B4" s="45" t="s">
        <v>73</v>
      </c>
      <c r="C4" s="45" t="s">
        <v>77</v>
      </c>
      <c r="D4" s="46" t="s">
        <v>76</v>
      </c>
      <c r="E4" s="46" t="s">
        <v>67</v>
      </c>
    </row>
    <row r="5" spans="1:5" ht="30">
      <c r="A5" s="47" t="s">
        <v>71</v>
      </c>
      <c r="B5" s="45" t="s">
        <v>73</v>
      </c>
      <c r="C5" s="45" t="s">
        <v>79</v>
      </c>
      <c r="D5" s="46" t="s">
        <v>78</v>
      </c>
      <c r="E5" s="46" t="s">
        <v>68</v>
      </c>
    </row>
    <row r="6" spans="1:5" ht="30">
      <c r="A6" s="47" t="s">
        <v>72</v>
      </c>
      <c r="B6" s="45" t="s">
        <v>73</v>
      </c>
      <c r="C6" s="45" t="s">
        <v>81</v>
      </c>
      <c r="D6" s="46" t="s">
        <v>80</v>
      </c>
      <c r="E6" s="46" t="s">
        <v>54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35"/>
  <sheetViews>
    <sheetView topLeftCell="A7" workbookViewId="0">
      <selection activeCell="T25" sqref="T25"/>
    </sheetView>
  </sheetViews>
  <sheetFormatPr defaultRowHeight="15"/>
  <sheetData>
    <row r="35" spans="1:1">
      <c r="A35" t="s">
        <v>57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36"/>
  <sheetViews>
    <sheetView workbookViewId="0">
      <selection activeCell="S19" sqref="S19"/>
    </sheetView>
  </sheetViews>
  <sheetFormatPr defaultRowHeight="15"/>
  <sheetData>
    <row r="36" spans="1:1">
      <c r="A36" t="s">
        <v>58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35"/>
  <sheetViews>
    <sheetView workbookViewId="0">
      <selection activeCell="T25" sqref="T25"/>
    </sheetView>
  </sheetViews>
  <sheetFormatPr defaultRowHeight="15"/>
  <sheetData>
    <row r="35" spans="1:1">
      <c r="A35" t="s">
        <v>59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0</v>
      </c>
      <c r="G1" s="114" t="s">
        <v>82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0</v>
      </c>
    </row>
    <row r="10" spans="2:17">
      <c r="B10" s="77">
        <v>2014</v>
      </c>
      <c r="C10" s="78">
        <v>0</v>
      </c>
      <c r="D10" s="74">
        <v>62.955526422134305</v>
      </c>
      <c r="E10" s="74">
        <v>0</v>
      </c>
      <c r="F10" s="74">
        <v>0</v>
      </c>
      <c r="G10" s="74">
        <v>9.8651759401078465</v>
      </c>
      <c r="H10" s="74">
        <v>0</v>
      </c>
      <c r="I10" s="74">
        <v>72.820702362242145</v>
      </c>
      <c r="J10" s="74">
        <v>0.36410351181121076</v>
      </c>
      <c r="K10" s="79">
        <v>0</v>
      </c>
      <c r="L10" s="78">
        <v>312.9649184031266</v>
      </c>
      <c r="M10" s="74">
        <v>102.97166802327305</v>
      </c>
      <c r="N10" s="74">
        <v>19.803042650300696</v>
      </c>
      <c r="O10" s="74">
        <v>97.893698513049117</v>
      </c>
      <c r="P10" s="79">
        <v>92.29650921650375</v>
      </c>
      <c r="Q10" s="76">
        <f t="shared" si="0"/>
        <v>19.111703342450397</v>
      </c>
    </row>
    <row r="11" spans="2:17">
      <c r="B11" s="77">
        <v>2015</v>
      </c>
      <c r="C11" s="78">
        <v>0</v>
      </c>
      <c r="D11" s="74">
        <v>0</v>
      </c>
      <c r="E11" s="74">
        <v>0</v>
      </c>
      <c r="F11" s="74">
        <v>0</v>
      </c>
      <c r="G11" s="74">
        <v>9.8651759401078465</v>
      </c>
      <c r="H11" s="74">
        <v>0</v>
      </c>
      <c r="I11" s="74">
        <v>9.8651759401078465</v>
      </c>
      <c r="J11" s="74">
        <v>0.41342939151174996</v>
      </c>
      <c r="K11" s="79">
        <v>0</v>
      </c>
      <c r="L11" s="78">
        <v>344.95924163625529</v>
      </c>
      <c r="M11" s="74">
        <v>101.09209239678934</v>
      </c>
      <c r="N11" s="74">
        <v>23.520656320362392</v>
      </c>
      <c r="O11" s="74">
        <v>102.03707240789441</v>
      </c>
      <c r="P11" s="79">
        <v>118.30942051120917</v>
      </c>
      <c r="Q11" s="76">
        <f t="shared" si="0"/>
        <v>108.03081517958957</v>
      </c>
    </row>
    <row r="12" spans="2:17">
      <c r="B12" s="77">
        <v>2016</v>
      </c>
      <c r="C12" s="78">
        <v>0</v>
      </c>
      <c r="D12" s="74">
        <v>0</v>
      </c>
      <c r="E12" s="74">
        <v>0</v>
      </c>
      <c r="F12" s="74">
        <v>0</v>
      </c>
      <c r="G12" s="74">
        <v>9.8651759401078465</v>
      </c>
      <c r="H12" s="74">
        <v>0</v>
      </c>
      <c r="I12" s="74">
        <v>9.8651759401078465</v>
      </c>
      <c r="J12" s="74">
        <v>0.46275527121228921</v>
      </c>
      <c r="K12" s="79">
        <v>0</v>
      </c>
      <c r="L12" s="78">
        <v>354.71018922337242</v>
      </c>
      <c r="M12" s="74">
        <v>99.243669957484926</v>
      </c>
      <c r="N12" s="74">
        <v>24.611017871637468</v>
      </c>
      <c r="O12" s="74">
        <v>104.31125507198244</v>
      </c>
      <c r="P12" s="79">
        <v>126.54424632226757</v>
      </c>
      <c r="Q12" s="76">
        <f t="shared" si="0"/>
        <v>116.21631511094743</v>
      </c>
    </row>
    <row r="13" spans="2:17">
      <c r="B13" s="77">
        <v>2017</v>
      </c>
      <c r="C13" s="78">
        <v>0</v>
      </c>
      <c r="D13" s="74">
        <v>0</v>
      </c>
      <c r="E13" s="74">
        <v>0</v>
      </c>
      <c r="F13" s="74">
        <v>0</v>
      </c>
      <c r="G13" s="74">
        <v>9.8651759401078465</v>
      </c>
      <c r="H13" s="74">
        <v>0</v>
      </c>
      <c r="I13" s="74">
        <v>9.8651759401078465</v>
      </c>
      <c r="J13" s="74">
        <v>0.51208115091282846</v>
      </c>
      <c r="K13" s="79">
        <v>0</v>
      </c>
      <c r="L13" s="78">
        <v>373.22556680359594</v>
      </c>
      <c r="M13" s="74">
        <v>97.665241807067673</v>
      </c>
      <c r="N13" s="74">
        <v>25.254850406676088</v>
      </c>
      <c r="O13" s="74">
        <v>106.211599489919</v>
      </c>
      <c r="P13" s="79">
        <v>144.09387509993317</v>
      </c>
      <c r="Q13" s="76">
        <f t="shared" si="0"/>
        <v>133.71661800891252</v>
      </c>
    </row>
    <row r="14" spans="2:17">
      <c r="B14" s="77">
        <v>2018</v>
      </c>
      <c r="C14" s="78">
        <v>0</v>
      </c>
      <c r="D14" s="74">
        <v>0</v>
      </c>
      <c r="E14" s="74">
        <v>0.35930009213445419</v>
      </c>
      <c r="F14" s="74">
        <v>0</v>
      </c>
      <c r="G14" s="74">
        <v>0</v>
      </c>
      <c r="H14" s="74">
        <v>0</v>
      </c>
      <c r="I14" s="74">
        <v>0.35930009213445419</v>
      </c>
      <c r="J14" s="74">
        <v>0.51208115091282846</v>
      </c>
      <c r="K14" s="79">
        <v>0</v>
      </c>
      <c r="L14" s="78">
        <v>352.87215117979446</v>
      </c>
      <c r="M14" s="74">
        <v>94.882223752384633</v>
      </c>
      <c r="N14" s="74">
        <v>27.6328770280284</v>
      </c>
      <c r="O14" s="74">
        <v>108.96346435742277</v>
      </c>
      <c r="P14" s="79">
        <v>121.39358604195868</v>
      </c>
      <c r="Q14" s="76">
        <f t="shared" si="0"/>
        <v>120.52220479891139</v>
      </c>
    </row>
    <row r="15" spans="2:17">
      <c r="B15" s="77">
        <v>2019</v>
      </c>
      <c r="C15" s="78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0.51208115091282846</v>
      </c>
      <c r="K15" s="79">
        <v>0</v>
      </c>
      <c r="L15" s="78">
        <v>344.28425591403743</v>
      </c>
      <c r="M15" s="74">
        <v>92.940341751542334</v>
      </c>
      <c r="N15" s="74">
        <v>24.943318534883208</v>
      </c>
      <c r="O15" s="74">
        <v>110.40689536339644</v>
      </c>
      <c r="P15" s="79">
        <v>115.99370026421542</v>
      </c>
      <c r="Q15" s="76">
        <f t="shared" si="0"/>
        <v>115.48161911330259</v>
      </c>
    </row>
    <row r="16" spans="2:17">
      <c r="B16" s="77">
        <v>2020</v>
      </c>
      <c r="C16" s="78">
        <v>0</v>
      </c>
      <c r="D16" s="74">
        <v>0</v>
      </c>
      <c r="E16" s="74">
        <v>93.031095266210471</v>
      </c>
      <c r="F16" s="74">
        <v>0</v>
      </c>
      <c r="G16" s="74">
        <v>0</v>
      </c>
      <c r="H16" s="74">
        <v>0</v>
      </c>
      <c r="I16" s="74">
        <v>93.031095266210471</v>
      </c>
      <c r="J16" s="74">
        <v>0.86820047211637308</v>
      </c>
      <c r="K16" s="79">
        <v>0</v>
      </c>
      <c r="L16" s="78">
        <v>379.02005961894343</v>
      </c>
      <c r="M16" s="74">
        <v>92.867650981457345</v>
      </c>
      <c r="N16" s="74">
        <v>19.678429901583545</v>
      </c>
      <c r="O16" s="74">
        <v>120.20976492914571</v>
      </c>
      <c r="P16" s="79">
        <v>146.2642138067568</v>
      </c>
      <c r="Q16" s="76">
        <f t="shared" si="0"/>
        <v>52.364918068429958</v>
      </c>
    </row>
    <row r="17" spans="2:17">
      <c r="B17" s="77">
        <v>2021</v>
      </c>
      <c r="C17" s="78">
        <v>0</v>
      </c>
      <c r="D17" s="74">
        <v>0</v>
      </c>
      <c r="E17" s="74">
        <v>119.12724620357035</v>
      </c>
      <c r="F17" s="74">
        <v>0</v>
      </c>
      <c r="G17" s="74">
        <v>9.2794960211372324</v>
      </c>
      <c r="H17" s="74">
        <v>0</v>
      </c>
      <c r="I17" s="74">
        <v>128.40674222470759</v>
      </c>
      <c r="J17" s="74">
        <v>1.4009747636042846</v>
      </c>
      <c r="K17" s="79">
        <v>0</v>
      </c>
      <c r="L17" s="78">
        <v>380.91001964115361</v>
      </c>
      <c r="M17" s="74">
        <v>91.039997333605783</v>
      </c>
      <c r="N17" s="74">
        <v>18.536146371676324</v>
      </c>
      <c r="O17" s="74">
        <v>130.63569823848076</v>
      </c>
      <c r="P17" s="79">
        <v>140.6981776973908</v>
      </c>
      <c r="Q17" s="76">
        <f t="shared" si="0"/>
        <v>10.890460709078923</v>
      </c>
    </row>
    <row r="18" spans="2:17">
      <c r="B18" s="77">
        <v>2022</v>
      </c>
      <c r="C18" s="78">
        <v>0</v>
      </c>
      <c r="D18" s="74">
        <v>0</v>
      </c>
      <c r="E18" s="74">
        <v>14.75648891891734</v>
      </c>
      <c r="F18" s="74">
        <v>0</v>
      </c>
      <c r="G18" s="74">
        <v>0</v>
      </c>
      <c r="H18" s="74">
        <v>0</v>
      </c>
      <c r="I18" s="74">
        <v>14.75648891891734</v>
      </c>
      <c r="J18" s="74">
        <v>1.4747572081988716</v>
      </c>
      <c r="K18" s="79">
        <v>3.9842242264583527</v>
      </c>
      <c r="L18" s="78">
        <v>368.46951356089124</v>
      </c>
      <c r="M18" s="74">
        <v>88.817736648149904</v>
      </c>
      <c r="N18" s="74">
        <v>34.559268977556748</v>
      </c>
      <c r="O18" s="74">
        <v>132.85795892393662</v>
      </c>
      <c r="P18" s="79">
        <v>112.23454901124799</v>
      </c>
      <c r="Q18" s="76">
        <f t="shared" si="0"/>
        <v>92.019078657673433</v>
      </c>
    </row>
    <row r="19" spans="2:17">
      <c r="B19" s="77">
        <v>2023</v>
      </c>
      <c r="C19" s="78">
        <v>0</v>
      </c>
      <c r="D19" s="74">
        <v>0</v>
      </c>
      <c r="E19" s="74">
        <v>72.297572897120617</v>
      </c>
      <c r="F19" s="74">
        <v>0</v>
      </c>
      <c r="G19" s="74">
        <v>0</v>
      </c>
      <c r="H19" s="74">
        <v>0</v>
      </c>
      <c r="I19" s="74">
        <v>72.297572897120617</v>
      </c>
      <c r="J19" s="74">
        <v>1.8362450726844748</v>
      </c>
      <c r="K19" s="79">
        <v>3.9842242264583523</v>
      </c>
      <c r="L19" s="78">
        <v>353.40175536184233</v>
      </c>
      <c r="M19" s="74">
        <v>86.626629149873324</v>
      </c>
      <c r="N19" s="74">
        <v>42.794094788615197</v>
      </c>
      <c r="O19" s="74">
        <v>138.93283042389777</v>
      </c>
      <c r="P19" s="79">
        <v>85.048200999456014</v>
      </c>
      <c r="Q19" s="76">
        <f t="shared" si="0"/>
        <v>6.9301588031925689</v>
      </c>
    </row>
    <row r="20" spans="2:17">
      <c r="B20" s="77">
        <v>2024</v>
      </c>
      <c r="C20" s="78">
        <v>0</v>
      </c>
      <c r="D20" s="74">
        <v>0</v>
      </c>
      <c r="E20" s="74">
        <v>100.81867966746867</v>
      </c>
      <c r="F20" s="74">
        <v>0</v>
      </c>
      <c r="G20" s="74">
        <v>73.076135010412969</v>
      </c>
      <c r="H20" s="74">
        <v>0</v>
      </c>
      <c r="I20" s="74">
        <v>173.89481467788164</v>
      </c>
      <c r="J20" s="74">
        <v>2.6953347503474538</v>
      </c>
      <c r="K20" s="79">
        <v>3.9842242264583523</v>
      </c>
      <c r="L20" s="78">
        <v>345.07346998924606</v>
      </c>
      <c r="M20" s="74">
        <v>85.172813748173212</v>
      </c>
      <c r="N20" s="74">
        <v>48.983194641567067</v>
      </c>
      <c r="O20" s="74">
        <v>144.05233751702741</v>
      </c>
      <c r="P20" s="79">
        <v>66.86512408247836</v>
      </c>
      <c r="Q20" s="76">
        <f t="shared" si="0"/>
        <v>-113.70924957220909</v>
      </c>
    </row>
    <row r="21" spans="2:17">
      <c r="B21" s="77">
        <v>2025</v>
      </c>
      <c r="C21" s="78">
        <v>0</v>
      </c>
      <c r="D21" s="74">
        <v>0</v>
      </c>
      <c r="E21" s="74">
        <v>14.978944833931125</v>
      </c>
      <c r="F21" s="74">
        <v>0</v>
      </c>
      <c r="G21" s="74">
        <v>0</v>
      </c>
      <c r="H21" s="74">
        <v>0</v>
      </c>
      <c r="I21" s="74">
        <v>14.978944833931125</v>
      </c>
      <c r="J21" s="74">
        <v>2.7702294745171092</v>
      </c>
      <c r="K21" s="79">
        <v>7.9817404794465361</v>
      </c>
      <c r="L21" s="78">
        <v>272.51769704868445</v>
      </c>
      <c r="M21" s="74">
        <v>84.68474714903104</v>
      </c>
      <c r="N21" s="74">
        <v>40.966441140763635</v>
      </c>
      <c r="O21" s="74">
        <v>130.72915780001861</v>
      </c>
      <c r="P21" s="79">
        <v>16.137350958871167</v>
      </c>
      <c r="Q21" s="76">
        <f t="shared" si="0"/>
        <v>-9.5935638290236032</v>
      </c>
    </row>
    <row r="22" spans="2:17">
      <c r="B22" s="77">
        <v>2026</v>
      </c>
      <c r="C22" s="78">
        <v>0</v>
      </c>
      <c r="D22" s="74">
        <v>0</v>
      </c>
      <c r="E22" s="74">
        <v>73.387467845741284</v>
      </c>
      <c r="F22" s="74">
        <v>0</v>
      </c>
      <c r="G22" s="74">
        <v>0</v>
      </c>
      <c r="H22" s="74">
        <v>0</v>
      </c>
      <c r="I22" s="74">
        <v>73.387467845741284</v>
      </c>
      <c r="J22" s="74">
        <v>3.1371668137458157</v>
      </c>
      <c r="K22" s="79">
        <v>7.9817404794465343</v>
      </c>
      <c r="L22" s="78">
        <v>254.50077046332959</v>
      </c>
      <c r="M22" s="74">
        <v>83.386697683227368</v>
      </c>
      <c r="N22" s="74">
        <v>42.046418296312282</v>
      </c>
      <c r="O22" s="74">
        <v>133.00334046410663</v>
      </c>
      <c r="P22" s="79">
        <v>-3.9356859803166913</v>
      </c>
      <c r="Q22" s="76">
        <f t="shared" si="0"/>
        <v>-88.442061119250326</v>
      </c>
    </row>
    <row r="23" spans="2:17">
      <c r="B23" s="77">
        <v>2027</v>
      </c>
      <c r="C23" s="78">
        <v>0</v>
      </c>
      <c r="D23" s="74">
        <v>0</v>
      </c>
      <c r="E23" s="74">
        <v>100.23034550777973</v>
      </c>
      <c r="F23" s="74">
        <v>0</v>
      </c>
      <c r="G23" s="74">
        <v>0</v>
      </c>
      <c r="H23" s="74">
        <v>0</v>
      </c>
      <c r="I23" s="74">
        <v>100.23034550777973</v>
      </c>
      <c r="J23" s="74">
        <v>3.6383185412847143</v>
      </c>
      <c r="K23" s="79">
        <v>7.9817404794465343</v>
      </c>
      <c r="L23" s="78">
        <v>237.61574301215552</v>
      </c>
      <c r="M23" s="74">
        <v>81.527890848196535</v>
      </c>
      <c r="N23" s="74">
        <v>42.233337419388015</v>
      </c>
      <c r="O23" s="74">
        <v>144.53001972044316</v>
      </c>
      <c r="P23" s="79">
        <v>-30.675504975872201</v>
      </c>
      <c r="Q23" s="76">
        <f t="shared" si="0"/>
        <v>-142.52590950438318</v>
      </c>
    </row>
    <row r="24" spans="2:17">
      <c r="B24" s="77">
        <v>2028</v>
      </c>
      <c r="C24" s="78">
        <v>0</v>
      </c>
      <c r="D24" s="74">
        <v>0</v>
      </c>
      <c r="E24" s="74">
        <v>168.00447243517115</v>
      </c>
      <c r="F24" s="74">
        <v>0</v>
      </c>
      <c r="G24" s="74">
        <v>0</v>
      </c>
      <c r="H24" s="74">
        <v>0</v>
      </c>
      <c r="I24" s="74">
        <v>168.00447243517115</v>
      </c>
      <c r="J24" s="74">
        <v>4.4783409034605697</v>
      </c>
      <c r="K24" s="79">
        <v>11.965964705904891</v>
      </c>
      <c r="L24" s="78">
        <v>220.74109995670787</v>
      </c>
      <c r="M24" s="74">
        <v>79.617162034533536</v>
      </c>
      <c r="N24" s="74">
        <v>64.975164060268199</v>
      </c>
      <c r="O24" s="74">
        <v>143.50196454352667</v>
      </c>
      <c r="P24" s="79">
        <v>-67.353190681620546</v>
      </c>
      <c r="Q24" s="76">
        <f t="shared" si="0"/>
        <v>-251.80196872615716</v>
      </c>
    </row>
    <row r="25" spans="2:17">
      <c r="B25" s="77">
        <v>2029</v>
      </c>
      <c r="C25" s="78">
        <v>0</v>
      </c>
      <c r="D25" s="74">
        <v>0</v>
      </c>
      <c r="E25" s="74">
        <v>220.74784279388069</v>
      </c>
      <c r="F25" s="74">
        <v>0</v>
      </c>
      <c r="G25" s="74">
        <v>0</v>
      </c>
      <c r="H25" s="74">
        <v>0</v>
      </c>
      <c r="I25" s="74">
        <v>220.74784279388069</v>
      </c>
      <c r="J25" s="74">
        <v>5.5820801174299737</v>
      </c>
      <c r="K25" s="79">
        <v>11.971987655426219</v>
      </c>
      <c r="L25" s="78">
        <v>205.2683503243282</v>
      </c>
      <c r="M25" s="74">
        <v>78.173731028559857</v>
      </c>
      <c r="N25" s="74">
        <v>73.978435155082408</v>
      </c>
      <c r="O25" s="74">
        <v>147.85302635290054</v>
      </c>
      <c r="P25" s="79">
        <v>-94.736842212214611</v>
      </c>
      <c r="Q25" s="76">
        <f t="shared" si="0"/>
        <v>-333.0387527789515</v>
      </c>
    </row>
    <row r="26" spans="2:17">
      <c r="B26" s="77">
        <v>2030</v>
      </c>
      <c r="C26" s="78">
        <v>0</v>
      </c>
      <c r="D26" s="74">
        <v>0</v>
      </c>
      <c r="E26" s="74">
        <v>98.868639807846236</v>
      </c>
      <c r="F26" s="74">
        <v>0</v>
      </c>
      <c r="G26" s="74">
        <v>9.2794960211372324</v>
      </c>
      <c r="H26" s="74">
        <v>0</v>
      </c>
      <c r="I26" s="74">
        <v>108.14813582898347</v>
      </c>
      <c r="J26" s="74">
        <v>6.1228207965748904</v>
      </c>
      <c r="K26" s="79">
        <v>11.978010604947549</v>
      </c>
      <c r="L26" s="78">
        <v>218.14500102510056</v>
      </c>
      <c r="M26" s="74">
        <v>79.087557852485631</v>
      </c>
      <c r="N26" s="74">
        <v>68.547396190159887</v>
      </c>
      <c r="O26" s="74">
        <v>144.04195312130099</v>
      </c>
      <c r="P26" s="79">
        <v>-73.531906138845969</v>
      </c>
      <c r="Q26" s="76">
        <f t="shared" si="0"/>
        <v>-199.78087336935187</v>
      </c>
    </row>
    <row r="27" spans="2:17">
      <c r="B27" s="77">
        <v>2031</v>
      </c>
      <c r="C27" s="78">
        <v>0</v>
      </c>
      <c r="D27" s="74">
        <v>0</v>
      </c>
      <c r="E27" s="74">
        <v>7.2704621712355202</v>
      </c>
      <c r="F27" s="74">
        <v>0</v>
      </c>
      <c r="G27" s="74">
        <v>0</v>
      </c>
      <c r="H27" s="74">
        <v>0</v>
      </c>
      <c r="I27" s="74">
        <v>7.2704621712355202</v>
      </c>
      <c r="J27" s="74">
        <v>6.1591731074310676</v>
      </c>
      <c r="K27" s="79">
        <v>18.898798393755683</v>
      </c>
      <c r="L27" s="78">
        <v>235.25848518225607</v>
      </c>
      <c r="M27" s="74">
        <v>76.68876243968046</v>
      </c>
      <c r="N27" s="74">
        <v>121.47666120777009</v>
      </c>
      <c r="O27" s="74">
        <v>136.85595127861191</v>
      </c>
      <c r="P27" s="79">
        <v>-99.762889743806397</v>
      </c>
      <c r="Q27" s="76">
        <f t="shared" si="0"/>
        <v>-132.09132341622868</v>
      </c>
    </row>
    <row r="28" spans="2:17">
      <c r="B28" s="77">
        <v>2032</v>
      </c>
      <c r="C28" s="78">
        <v>0</v>
      </c>
      <c r="D28" s="74">
        <v>0</v>
      </c>
      <c r="E28" s="74">
        <v>75.616796339609877</v>
      </c>
      <c r="F28" s="74">
        <v>0</v>
      </c>
      <c r="G28" s="74">
        <v>0</v>
      </c>
      <c r="H28" s="74">
        <v>0</v>
      </c>
      <c r="I28" s="74">
        <v>75.616796339609877</v>
      </c>
      <c r="J28" s="74">
        <v>6.5372570891291177</v>
      </c>
      <c r="K28" s="79">
        <v>18.904821343277018</v>
      </c>
      <c r="L28" s="78">
        <v>215.24775461742678</v>
      </c>
      <c r="M28" s="74">
        <v>74.788418021743894</v>
      </c>
      <c r="N28" s="74">
        <v>134.41561828290102</v>
      </c>
      <c r="O28" s="74">
        <v>143.43965816916807</v>
      </c>
      <c r="P28" s="79">
        <v>-137.39593985638621</v>
      </c>
      <c r="Q28" s="76">
        <f t="shared" si="0"/>
        <v>-238.45481462840223</v>
      </c>
    </row>
    <row r="29" spans="2:17">
      <c r="B29" s="77">
        <v>2033</v>
      </c>
      <c r="C29" s="78">
        <v>0</v>
      </c>
      <c r="D29" s="74">
        <v>0</v>
      </c>
      <c r="E29" s="74">
        <v>103.27509376998259</v>
      </c>
      <c r="F29" s="74">
        <v>0</v>
      </c>
      <c r="G29" s="74">
        <v>61.476661140034167</v>
      </c>
      <c r="H29" s="74">
        <v>0</v>
      </c>
      <c r="I29" s="74">
        <v>164.75175491001676</v>
      </c>
      <c r="J29" s="74">
        <v>7.3610158636792002</v>
      </c>
      <c r="K29" s="79">
        <v>18.904821343277014</v>
      </c>
      <c r="L29" s="78">
        <v>195.28894603122964</v>
      </c>
      <c r="M29" s="74">
        <v>73.054223935430201</v>
      </c>
      <c r="N29" s="74">
        <v>147.49995689820193</v>
      </c>
      <c r="O29" s="74">
        <v>148.95377229990206</v>
      </c>
      <c r="P29" s="79">
        <v>-174.21900710230454</v>
      </c>
      <c r="Q29" s="76">
        <f t="shared" si="0"/>
        <v>-365.23659921927754</v>
      </c>
    </row>
    <row r="30" spans="2:17">
      <c r="B30" s="77">
        <v>2034</v>
      </c>
      <c r="C30" s="78">
        <v>0</v>
      </c>
      <c r="D30" s="74">
        <v>0</v>
      </c>
      <c r="E30" s="74">
        <v>173.10802987476501</v>
      </c>
      <c r="F30" s="74">
        <v>0</v>
      </c>
      <c r="G30" s="74">
        <v>0</v>
      </c>
      <c r="H30" s="74">
        <v>0</v>
      </c>
      <c r="I30" s="74">
        <v>173.10802987476501</v>
      </c>
      <c r="J30" s="74">
        <v>8.2265560130530258</v>
      </c>
      <c r="K30" s="79">
        <v>22.902337596265205</v>
      </c>
      <c r="L30" s="78">
        <v>181.43616213217294</v>
      </c>
      <c r="M30" s="74">
        <v>71.652330512362255</v>
      </c>
      <c r="N30" s="74">
        <v>165.85956854252896</v>
      </c>
      <c r="O30" s="74">
        <v>152.5156200340673</v>
      </c>
      <c r="P30" s="79">
        <v>-208.59135695678557</v>
      </c>
      <c r="Q30" s="76">
        <f t="shared" si="0"/>
        <v>-412.82828044086881</v>
      </c>
    </row>
    <row r="31" spans="2:17">
      <c r="B31" s="77">
        <v>2035</v>
      </c>
      <c r="C31" s="78">
        <v>0</v>
      </c>
      <c r="D31" s="74">
        <v>0</v>
      </c>
      <c r="E31" s="74">
        <v>227.45361246200508</v>
      </c>
      <c r="F31" s="74">
        <v>0</v>
      </c>
      <c r="G31" s="74">
        <v>0</v>
      </c>
      <c r="H31" s="74">
        <v>0</v>
      </c>
      <c r="I31" s="74">
        <v>227.45361246200508</v>
      </c>
      <c r="J31" s="74">
        <v>9.3638240753630519</v>
      </c>
      <c r="K31" s="79">
        <v>22.902337596265202</v>
      </c>
      <c r="L31" s="78">
        <v>170.45985584933717</v>
      </c>
      <c r="M31" s="74">
        <v>70.759272479889333</v>
      </c>
      <c r="N31" s="74">
        <v>175.57936294246682</v>
      </c>
      <c r="O31" s="74">
        <v>155.46478842037322</v>
      </c>
      <c r="P31" s="79">
        <v>-231.34356799339218</v>
      </c>
      <c r="Q31" s="76">
        <f t="shared" si="0"/>
        <v>-491.06334212702552</v>
      </c>
    </row>
    <row r="32" spans="2:17">
      <c r="B32" s="77">
        <v>2036</v>
      </c>
      <c r="C32" s="78">
        <v>0</v>
      </c>
      <c r="D32" s="74">
        <v>0</v>
      </c>
      <c r="E32" s="74">
        <v>101.87202284235779</v>
      </c>
      <c r="F32" s="74">
        <v>0</v>
      </c>
      <c r="G32" s="74">
        <v>0</v>
      </c>
      <c r="H32" s="74">
        <v>0</v>
      </c>
      <c r="I32" s="74">
        <v>101.87202284235779</v>
      </c>
      <c r="J32" s="74">
        <v>9.8731841895748413</v>
      </c>
      <c r="K32" s="79">
        <v>22.902337596265202</v>
      </c>
      <c r="L32" s="78">
        <v>168.61143341003273</v>
      </c>
      <c r="M32" s="74">
        <v>70.707350501257181</v>
      </c>
      <c r="N32" s="74">
        <v>170.94792244847935</v>
      </c>
      <c r="O32" s="74">
        <v>161.50850673315509</v>
      </c>
      <c r="P32" s="79">
        <v>-234.55234627285887</v>
      </c>
      <c r="Q32" s="76">
        <f t="shared" si="0"/>
        <v>-369.19989090105673</v>
      </c>
    </row>
    <row r="33" spans="2:17">
      <c r="B33" s="77">
        <v>2037</v>
      </c>
      <c r="C33" s="78">
        <v>0</v>
      </c>
      <c r="D33" s="74">
        <v>0</v>
      </c>
      <c r="E33" s="74">
        <v>167.30616239244301</v>
      </c>
      <c r="F33" s="74">
        <v>0</v>
      </c>
      <c r="G33" s="74">
        <v>0</v>
      </c>
      <c r="H33" s="74">
        <v>0</v>
      </c>
      <c r="I33" s="74">
        <v>167.30616239244301</v>
      </c>
      <c r="J33" s="74">
        <v>10.709715001537054</v>
      </c>
      <c r="K33" s="79">
        <v>29.817102435552002</v>
      </c>
      <c r="L33" s="78">
        <v>175.62090052537252</v>
      </c>
      <c r="M33" s="74">
        <v>68.71354652178276</v>
      </c>
      <c r="N33" s="74">
        <v>226.63943672931973</v>
      </c>
      <c r="O33" s="74">
        <v>147.59341645973984</v>
      </c>
      <c r="P33" s="79">
        <v>-267.32549918546982</v>
      </c>
      <c r="Q33" s="76">
        <f t="shared" si="0"/>
        <v>-475.15847901500189</v>
      </c>
    </row>
    <row r="34" spans="2:17">
      <c r="B34" s="77">
        <v>2038</v>
      </c>
      <c r="C34" s="78">
        <v>0</v>
      </c>
      <c r="D34" s="74">
        <v>0</v>
      </c>
      <c r="E34" s="74">
        <v>230.8825041015713</v>
      </c>
      <c r="F34" s="74">
        <v>0</v>
      </c>
      <c r="G34" s="74">
        <v>0</v>
      </c>
      <c r="H34" s="74">
        <v>0</v>
      </c>
      <c r="I34" s="74">
        <v>230.8825041015713</v>
      </c>
      <c r="J34" s="74">
        <v>11.86412752204491</v>
      </c>
      <c r="K34" s="79">
        <v>29.82312538507334</v>
      </c>
      <c r="L34" s="78">
        <v>160.56352672205003</v>
      </c>
      <c r="M34" s="74">
        <v>67.508956617516958</v>
      </c>
      <c r="N34" s="74">
        <v>240.36760787965929</v>
      </c>
      <c r="O34" s="74">
        <v>153.80328510414452</v>
      </c>
      <c r="P34" s="79">
        <v>-301.11632287927074</v>
      </c>
      <c r="Q34" s="76">
        <f t="shared" si="0"/>
        <v>-573.68607988796032</v>
      </c>
    </row>
    <row r="35" spans="2:17">
      <c r="B35" s="77">
        <v>2039</v>
      </c>
      <c r="C35" s="78">
        <v>0</v>
      </c>
      <c r="D35" s="74">
        <v>0</v>
      </c>
      <c r="E35" s="74">
        <v>103.40775632070918</v>
      </c>
      <c r="F35" s="74">
        <v>0</v>
      </c>
      <c r="G35" s="74">
        <v>0</v>
      </c>
      <c r="H35" s="74">
        <v>0</v>
      </c>
      <c r="I35" s="74">
        <v>103.40775632070918</v>
      </c>
      <c r="J35" s="74">
        <v>12.381166303648456</v>
      </c>
      <c r="K35" s="79">
        <v>29.829148334594667</v>
      </c>
      <c r="L35" s="78">
        <v>155.50632600327896</v>
      </c>
      <c r="M35" s="74">
        <v>67.436265847431955</v>
      </c>
      <c r="N35" s="74">
        <v>243.76330528220169</v>
      </c>
      <c r="O35" s="74">
        <v>160.61544870068218</v>
      </c>
      <c r="P35" s="79">
        <v>-316.30869382703685</v>
      </c>
      <c r="Q35" s="76">
        <f t="shared" si="0"/>
        <v>-461.92676478598912</v>
      </c>
    </row>
    <row r="36" spans="2:17">
      <c r="B36" s="77">
        <v>2040</v>
      </c>
      <c r="C36" s="78">
        <v>0</v>
      </c>
      <c r="D36" s="74">
        <v>0</v>
      </c>
      <c r="E36" s="74">
        <v>7.6042533001692227</v>
      </c>
      <c r="F36" s="74">
        <v>0</v>
      </c>
      <c r="G36" s="74">
        <v>0</v>
      </c>
      <c r="H36" s="74">
        <v>0</v>
      </c>
      <c r="I36" s="74">
        <v>7.6042533001692227</v>
      </c>
      <c r="J36" s="74">
        <v>12.419187570149303</v>
      </c>
      <c r="K36" s="79">
        <v>36.749936123402797</v>
      </c>
      <c r="L36" s="78">
        <v>165.41303952629249</v>
      </c>
      <c r="M36" s="74">
        <v>65.525537033768956</v>
      </c>
      <c r="N36" s="74">
        <v>295.3529832511025</v>
      </c>
      <c r="O36" s="74">
        <v>154.33288928619243</v>
      </c>
      <c r="P36" s="79">
        <v>-349.79837004477139</v>
      </c>
      <c r="Q36" s="76">
        <f t="shared" si="0"/>
        <v>-406.57174703849267</v>
      </c>
    </row>
    <row r="37" spans="2:17">
      <c r="B37" s="77">
        <v>2041</v>
      </c>
      <c r="C37" s="78">
        <v>0</v>
      </c>
      <c r="D37" s="74">
        <v>0</v>
      </c>
      <c r="E37" s="74">
        <v>163.03519075562809</v>
      </c>
      <c r="F37" s="74">
        <v>0</v>
      </c>
      <c r="G37" s="74">
        <v>0</v>
      </c>
      <c r="H37" s="74">
        <v>0</v>
      </c>
      <c r="I37" s="74">
        <v>163.03519075562809</v>
      </c>
      <c r="J37" s="74">
        <v>13.234363523927444</v>
      </c>
      <c r="K37" s="79">
        <v>36.755959072924128</v>
      </c>
      <c r="L37" s="78">
        <v>155.40248204601465</v>
      </c>
      <c r="M37" s="74">
        <v>63.760189760275971</v>
      </c>
      <c r="N37" s="74">
        <v>325.46773085774748</v>
      </c>
      <c r="O37" s="74">
        <v>162.59886828443018</v>
      </c>
      <c r="P37" s="79">
        <v>-396.42430685643899</v>
      </c>
      <c r="Q37" s="76">
        <f t="shared" si="0"/>
        <v>-609.44982020891871</v>
      </c>
    </row>
    <row r="38" spans="2:17">
      <c r="B38" s="77">
        <v>2042</v>
      </c>
      <c r="C38" s="78">
        <v>0</v>
      </c>
      <c r="D38" s="74">
        <v>0</v>
      </c>
      <c r="E38" s="74">
        <v>235.53490214477142</v>
      </c>
      <c r="F38" s="74">
        <v>0</v>
      </c>
      <c r="G38" s="74">
        <v>0</v>
      </c>
      <c r="H38" s="74">
        <v>0</v>
      </c>
      <c r="I38" s="74">
        <v>235.53490214477142</v>
      </c>
      <c r="J38" s="74">
        <v>14.412038034651301</v>
      </c>
      <c r="K38" s="79">
        <v>36.755959072924135</v>
      </c>
      <c r="L38" s="78">
        <v>149.69106439647854</v>
      </c>
      <c r="M38" s="74">
        <v>62.711365791906616</v>
      </c>
      <c r="N38" s="74">
        <v>347.31649946615477</v>
      </c>
      <c r="O38" s="74">
        <v>168.6737397843913</v>
      </c>
      <c r="P38" s="79">
        <v>-429.01054064597417</v>
      </c>
      <c r="Q38" s="76">
        <f t="shared" si="0"/>
        <v>-715.71343989832098</v>
      </c>
    </row>
    <row r="39" spans="2:17">
      <c r="B39" s="77">
        <v>2043</v>
      </c>
      <c r="C39" s="78">
        <v>0</v>
      </c>
      <c r="D39" s="74">
        <v>0</v>
      </c>
      <c r="E39" s="74">
        <v>105.49147437907941</v>
      </c>
      <c r="F39" s="74">
        <v>0</v>
      </c>
      <c r="G39" s="74">
        <v>61.476661140034167</v>
      </c>
      <c r="H39" s="74">
        <v>0</v>
      </c>
      <c r="I39" s="74">
        <v>166.96813551911356</v>
      </c>
      <c r="J39" s="74">
        <v>15.246878712246868</v>
      </c>
      <c r="K39" s="79">
        <v>36.755959072924135</v>
      </c>
      <c r="L39" s="78">
        <v>150.94757627937648</v>
      </c>
      <c r="M39" s="74">
        <v>62.680212604727323</v>
      </c>
      <c r="N39" s="74">
        <v>352.31139381056727</v>
      </c>
      <c r="O39" s="74">
        <v>169.85756089720422</v>
      </c>
      <c r="P39" s="79">
        <v>-433.90159103312232</v>
      </c>
      <c r="Q39" s="76">
        <f t="shared" si="0"/>
        <v>-652.87256433740686</v>
      </c>
    </row>
    <row r="40" spans="2:17">
      <c r="B40" s="77">
        <v>2044</v>
      </c>
      <c r="C40" s="78">
        <v>0</v>
      </c>
      <c r="D40" s="74">
        <v>0</v>
      </c>
      <c r="E40" s="74">
        <v>7.7574828110469349</v>
      </c>
      <c r="F40" s="74">
        <v>0</v>
      </c>
      <c r="G40" s="74">
        <v>0</v>
      </c>
      <c r="H40" s="74">
        <v>0</v>
      </c>
      <c r="I40" s="74">
        <v>7.7574828110469349</v>
      </c>
      <c r="J40" s="74">
        <v>15.285666126302104</v>
      </c>
      <c r="K40" s="79">
        <v>43.684015938740771</v>
      </c>
      <c r="L40" s="78">
        <v>159.34855242205776</v>
      </c>
      <c r="M40" s="74">
        <v>61.132937641489356</v>
      </c>
      <c r="N40" s="74">
        <v>402.1461089017015</v>
      </c>
      <c r="O40" s="74">
        <v>161.82003860494797</v>
      </c>
      <c r="P40" s="79">
        <v>-465.75053272608102</v>
      </c>
      <c r="Q40" s="76">
        <f t="shared" si="0"/>
        <v>-532.47769760217079</v>
      </c>
    </row>
    <row r="41" spans="2:17">
      <c r="B41" s="77">
        <v>2045</v>
      </c>
      <c r="C41" s="78">
        <v>0</v>
      </c>
      <c r="D41" s="74">
        <v>0</v>
      </c>
      <c r="E41" s="74">
        <v>35.490326020048258</v>
      </c>
      <c r="F41" s="74">
        <v>0</v>
      </c>
      <c r="G41" s="74">
        <v>0</v>
      </c>
      <c r="H41" s="74">
        <v>0</v>
      </c>
      <c r="I41" s="74">
        <v>35.490326020048258</v>
      </c>
      <c r="J41" s="74">
        <v>15.463117756402344</v>
      </c>
      <c r="K41" s="79">
        <v>43.684015938740764</v>
      </c>
      <c r="L41" s="78">
        <v>150.62566001185718</v>
      </c>
      <c r="M41" s="74">
        <v>59.596047073977822</v>
      </c>
      <c r="N41" s="74">
        <v>434.69080510833101</v>
      </c>
      <c r="O41" s="74">
        <v>169.0164248433635</v>
      </c>
      <c r="P41" s="79">
        <v>-512.67761701381505</v>
      </c>
      <c r="Q41" s="76">
        <f t="shared" si="0"/>
        <v>-607.31507672900648</v>
      </c>
    </row>
    <row r="42" spans="2:17">
      <c r="B42" s="77">
        <v>2046</v>
      </c>
      <c r="C42" s="78">
        <v>0</v>
      </c>
      <c r="D42" s="74">
        <v>0</v>
      </c>
      <c r="E42" s="74">
        <v>48.471595268150516</v>
      </c>
      <c r="F42" s="74">
        <v>0</v>
      </c>
      <c r="G42" s="74">
        <v>0</v>
      </c>
      <c r="H42" s="74">
        <v>0</v>
      </c>
      <c r="I42" s="74">
        <v>48.471595268150516</v>
      </c>
      <c r="J42" s="74">
        <v>15.705475732743096</v>
      </c>
      <c r="K42" s="79">
        <v>43.684015938740778</v>
      </c>
      <c r="L42" s="78">
        <v>144.88308917514178</v>
      </c>
      <c r="M42" s="74">
        <v>58.495301126976315</v>
      </c>
      <c r="N42" s="74">
        <v>461.23332058508436</v>
      </c>
      <c r="O42" s="74">
        <v>174.738226888626</v>
      </c>
      <c r="P42" s="79">
        <v>-549.58375942554494</v>
      </c>
      <c r="Q42" s="76">
        <f t="shared" si="0"/>
        <v>-657.44484636517939</v>
      </c>
    </row>
    <row r="43" spans="2:17">
      <c r="B43" s="77">
        <v>2047</v>
      </c>
      <c r="C43" s="78">
        <v>0</v>
      </c>
      <c r="D43" s="74">
        <v>0</v>
      </c>
      <c r="E43" s="74">
        <v>7.3530495463383039</v>
      </c>
      <c r="F43" s="74">
        <v>0</v>
      </c>
      <c r="G43" s="74">
        <v>0</v>
      </c>
      <c r="H43" s="74">
        <v>0</v>
      </c>
      <c r="I43" s="74">
        <v>7.3530495463383039</v>
      </c>
      <c r="J43" s="74">
        <v>15.742240980474788</v>
      </c>
      <c r="K43" s="79">
        <v>45.125213964128406</v>
      </c>
      <c r="L43" s="78">
        <v>135.80712731024255</v>
      </c>
      <c r="M43" s="74">
        <v>57.643780677409111</v>
      </c>
      <c r="N43" s="74">
        <v>480.79752213367715</v>
      </c>
      <c r="O43" s="74">
        <v>179.60850848432136</v>
      </c>
      <c r="P43" s="79">
        <v>-582.24268398516506</v>
      </c>
      <c r="Q43" s="76">
        <f t="shared" si="0"/>
        <v>-650.46318847610655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15.742240980474788</v>
      </c>
      <c r="K44" s="79">
        <v>45.131236913649737</v>
      </c>
      <c r="L44" s="78">
        <v>143.77195883241384</v>
      </c>
      <c r="M44" s="74">
        <v>58.578376292787745</v>
      </c>
      <c r="N44" s="74">
        <v>458.90721594236419</v>
      </c>
      <c r="O44" s="74">
        <v>174.45438673877027</v>
      </c>
      <c r="P44" s="79">
        <v>-548.16802014150835</v>
      </c>
      <c r="Q44" s="76">
        <f t="shared" si="0"/>
        <v>-609.04149803563291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0</v>
      </c>
      <c r="G45" s="74">
        <v>9.8651759401078465</v>
      </c>
      <c r="H45" s="74">
        <v>0</v>
      </c>
      <c r="I45" s="74">
        <v>9.8651759401078465</v>
      </c>
      <c r="J45" s="74">
        <v>15.742240980474788</v>
      </c>
      <c r="K45" s="79">
        <v>45.13725986317106</v>
      </c>
      <c r="L45" s="78">
        <v>143.77195883241384</v>
      </c>
      <c r="M45" s="74">
        <v>58.578376292787745</v>
      </c>
      <c r="N45" s="74">
        <v>458.90721594236419</v>
      </c>
      <c r="O45" s="74">
        <v>174.45438673877027</v>
      </c>
      <c r="P45" s="79">
        <v>-548.16802014150835</v>
      </c>
      <c r="Q45" s="76">
        <f t="shared" si="0"/>
        <v>-618.91269692526203</v>
      </c>
    </row>
    <row r="46" spans="2:17">
      <c r="B46" s="77">
        <v>2050</v>
      </c>
      <c r="C46" s="78">
        <v>0</v>
      </c>
      <c r="D46" s="74">
        <v>0</v>
      </c>
      <c r="E46" s="74">
        <v>71.22386424070892</v>
      </c>
      <c r="F46" s="74">
        <v>0</v>
      </c>
      <c r="G46" s="74">
        <v>9.8651759401078465</v>
      </c>
      <c r="H46" s="74">
        <v>0</v>
      </c>
      <c r="I46" s="74">
        <v>81.089040180816767</v>
      </c>
      <c r="J46" s="74">
        <v>15.742240980474788</v>
      </c>
      <c r="K46" s="79">
        <v>45.143282812692391</v>
      </c>
      <c r="L46" s="78">
        <v>143.77195883241384</v>
      </c>
      <c r="M46" s="74">
        <v>58.578376292787745</v>
      </c>
      <c r="N46" s="74">
        <v>458.90721594236419</v>
      </c>
      <c r="O46" s="74">
        <v>174.45438673877027</v>
      </c>
      <c r="P46" s="79">
        <v>-548.16802014150835</v>
      </c>
      <c r="Q46" s="76">
        <f t="shared" si="0"/>
        <v>-690.14258411549235</v>
      </c>
    </row>
    <row r="47" spans="2:17">
      <c r="B47" s="77">
        <v>2051</v>
      </c>
      <c r="C47" s="78">
        <v>0</v>
      </c>
      <c r="D47" s="74">
        <v>0</v>
      </c>
      <c r="E47" s="74">
        <v>97.275362276445151</v>
      </c>
      <c r="F47" s="74">
        <v>0</v>
      </c>
      <c r="G47" s="74">
        <v>9.8651759401078465</v>
      </c>
      <c r="H47" s="74">
        <v>0</v>
      </c>
      <c r="I47" s="74">
        <v>107.140538216553</v>
      </c>
      <c r="J47" s="74">
        <v>15.742240980474788</v>
      </c>
      <c r="K47" s="79">
        <v>45.149305762213714</v>
      </c>
      <c r="L47" s="78">
        <v>143.77195883241384</v>
      </c>
      <c r="M47" s="74">
        <v>58.578376292787745</v>
      </c>
      <c r="N47" s="74">
        <v>458.90721594236419</v>
      </c>
      <c r="O47" s="74">
        <v>174.45438673877027</v>
      </c>
      <c r="P47" s="79">
        <v>-548.16802014150835</v>
      </c>
      <c r="Q47" s="76">
        <f t="shared" si="0"/>
        <v>-716.20010510074985</v>
      </c>
    </row>
    <row r="48" spans="2:17">
      <c r="B48" s="77">
        <v>2052</v>
      </c>
      <c r="C48" s="78">
        <v>0</v>
      </c>
      <c r="D48" s="74">
        <v>0</v>
      </c>
      <c r="E48" s="74">
        <v>14.75648891891734</v>
      </c>
      <c r="F48" s="74">
        <v>0</v>
      </c>
      <c r="G48" s="74">
        <v>9.8651759401078465</v>
      </c>
      <c r="H48" s="74">
        <v>0</v>
      </c>
      <c r="I48" s="74">
        <v>24.621664859025188</v>
      </c>
      <c r="J48" s="74">
        <v>15.742240980474788</v>
      </c>
      <c r="K48" s="79">
        <v>45.149305762213714</v>
      </c>
      <c r="L48" s="78">
        <v>143.77195883241384</v>
      </c>
      <c r="M48" s="74">
        <v>58.578376292787745</v>
      </c>
      <c r="N48" s="74">
        <v>458.90721594236419</v>
      </c>
      <c r="O48" s="74">
        <v>174.45438673877027</v>
      </c>
      <c r="P48" s="79">
        <v>-548.16802014150835</v>
      </c>
      <c r="Q48" s="76">
        <f t="shared" si="0"/>
        <v>-633.68123174322204</v>
      </c>
    </row>
    <row r="49" spans="2:17">
      <c r="B49" s="77">
        <v>2053</v>
      </c>
      <c r="C49" s="78">
        <v>0</v>
      </c>
      <c r="D49" s="74">
        <v>0</v>
      </c>
      <c r="E49" s="74">
        <v>72.297572897120617</v>
      </c>
      <c r="F49" s="74">
        <v>0</v>
      </c>
      <c r="G49" s="74">
        <v>0</v>
      </c>
      <c r="H49" s="74">
        <v>0</v>
      </c>
      <c r="I49" s="74">
        <v>72.297572897120617</v>
      </c>
      <c r="J49" s="74">
        <v>15.742240980474788</v>
      </c>
      <c r="K49" s="79">
        <v>45.149305762213714</v>
      </c>
      <c r="L49" s="78">
        <v>143.77195883241384</v>
      </c>
      <c r="M49" s="74">
        <v>58.578376292787745</v>
      </c>
      <c r="N49" s="74">
        <v>458.90721594236419</v>
      </c>
      <c r="O49" s="74">
        <v>174.45438673877027</v>
      </c>
      <c r="P49" s="79">
        <v>-548.16802014150835</v>
      </c>
      <c r="Q49" s="76">
        <f t="shared" si="0"/>
        <v>-681.35713978131753</v>
      </c>
    </row>
    <row r="50" spans="2:17">
      <c r="B50" s="77">
        <v>2054</v>
      </c>
      <c r="C50" s="78">
        <v>0</v>
      </c>
      <c r="D50" s="74">
        <v>0</v>
      </c>
      <c r="E50" s="74">
        <v>98.741800522182814</v>
      </c>
      <c r="F50" s="74">
        <v>0</v>
      </c>
      <c r="G50" s="74">
        <v>0</v>
      </c>
      <c r="H50" s="74">
        <v>0</v>
      </c>
      <c r="I50" s="74">
        <v>98.741800522182814</v>
      </c>
      <c r="J50" s="74">
        <v>15.742240980474788</v>
      </c>
      <c r="K50" s="79">
        <v>45.149305762213714</v>
      </c>
      <c r="L50" s="78">
        <v>143.77195883241384</v>
      </c>
      <c r="M50" s="74">
        <v>58.578376292787745</v>
      </c>
      <c r="N50" s="74">
        <v>458.90721594236419</v>
      </c>
      <c r="O50" s="74">
        <v>174.45438673877027</v>
      </c>
      <c r="P50" s="79">
        <v>-548.16802014150835</v>
      </c>
      <c r="Q50" s="76">
        <f t="shared" si="0"/>
        <v>-707.80136740637977</v>
      </c>
    </row>
    <row r="51" spans="2:17">
      <c r="B51" s="77">
        <v>2055</v>
      </c>
      <c r="C51" s="78">
        <v>0</v>
      </c>
      <c r="D51" s="74">
        <v>0</v>
      </c>
      <c r="E51" s="74">
        <v>14.978944833931125</v>
      </c>
      <c r="F51" s="74">
        <v>0</v>
      </c>
      <c r="G51" s="74">
        <v>0</v>
      </c>
      <c r="H51" s="74">
        <v>0</v>
      </c>
      <c r="I51" s="74">
        <v>14.978944833931125</v>
      </c>
      <c r="J51" s="74">
        <v>15.742240980474788</v>
      </c>
      <c r="K51" s="79">
        <v>45.149305762213714</v>
      </c>
      <c r="L51" s="78">
        <v>143.77195883241384</v>
      </c>
      <c r="M51" s="74">
        <v>58.578376292787745</v>
      </c>
      <c r="N51" s="74">
        <v>458.90721594236419</v>
      </c>
      <c r="O51" s="74">
        <v>174.45438673877027</v>
      </c>
      <c r="P51" s="79">
        <v>-548.16802014150835</v>
      </c>
      <c r="Q51" s="76">
        <f t="shared" si="0"/>
        <v>-624.03851171812801</v>
      </c>
    </row>
    <row r="52" spans="2:17">
      <c r="B52" s="77">
        <v>2056</v>
      </c>
      <c r="C52" s="78">
        <v>0</v>
      </c>
      <c r="D52" s="74">
        <v>0</v>
      </c>
      <c r="E52" s="74">
        <v>73.387467845741284</v>
      </c>
      <c r="F52" s="74">
        <v>0</v>
      </c>
      <c r="G52" s="74">
        <v>9.2794960211372324</v>
      </c>
      <c r="H52" s="74">
        <v>0</v>
      </c>
      <c r="I52" s="74">
        <v>82.666963866878518</v>
      </c>
      <c r="J52" s="74">
        <v>15.742240980474788</v>
      </c>
      <c r="K52" s="79">
        <v>45.149305762213714</v>
      </c>
      <c r="L52" s="78">
        <v>143.77195883241384</v>
      </c>
      <c r="M52" s="74">
        <v>58.578376292787745</v>
      </c>
      <c r="N52" s="74">
        <v>458.90721594236419</v>
      </c>
      <c r="O52" s="74">
        <v>174.45438673877027</v>
      </c>
      <c r="P52" s="79">
        <v>-548.16802014150835</v>
      </c>
      <c r="Q52" s="76">
        <f t="shared" si="0"/>
        <v>-691.72653075107542</v>
      </c>
    </row>
    <row r="53" spans="2:17">
      <c r="B53" s="77">
        <v>2057</v>
      </c>
      <c r="C53" s="78">
        <v>0</v>
      </c>
      <c r="D53" s="74">
        <v>0</v>
      </c>
      <c r="E53" s="74">
        <v>100.23034550777973</v>
      </c>
      <c r="F53" s="74">
        <v>0</v>
      </c>
      <c r="G53" s="74">
        <v>0</v>
      </c>
      <c r="H53" s="74">
        <v>0</v>
      </c>
      <c r="I53" s="74">
        <v>100.23034550777973</v>
      </c>
      <c r="J53" s="74">
        <v>15.742240980474788</v>
      </c>
      <c r="K53" s="79">
        <v>45.149305762213714</v>
      </c>
      <c r="L53" s="78">
        <v>143.77195883241384</v>
      </c>
      <c r="M53" s="74">
        <v>58.578376292787745</v>
      </c>
      <c r="N53" s="74">
        <v>458.90721594236419</v>
      </c>
      <c r="O53" s="74">
        <v>174.45438673877027</v>
      </c>
      <c r="P53" s="79">
        <v>-548.16802014150835</v>
      </c>
      <c r="Q53" s="76">
        <f t="shared" si="0"/>
        <v>-709.2899123919766</v>
      </c>
    </row>
    <row r="54" spans="2:17">
      <c r="B54" s="77">
        <v>2058</v>
      </c>
      <c r="C54" s="78">
        <v>0</v>
      </c>
      <c r="D54" s="74">
        <v>0</v>
      </c>
      <c r="E54" s="74">
        <v>168.00447243517115</v>
      </c>
      <c r="F54" s="74">
        <v>0</v>
      </c>
      <c r="G54" s="74">
        <v>0</v>
      </c>
      <c r="H54" s="74">
        <v>0</v>
      </c>
      <c r="I54" s="74">
        <v>168.00447243517115</v>
      </c>
      <c r="J54" s="74">
        <v>15.742240980474788</v>
      </c>
      <c r="K54" s="79">
        <v>45.149305762213714</v>
      </c>
      <c r="L54" s="78">
        <v>143.77195883241384</v>
      </c>
      <c r="M54" s="74">
        <v>58.578376292787745</v>
      </c>
      <c r="N54" s="74">
        <v>458.90721594236419</v>
      </c>
      <c r="O54" s="74">
        <v>174.45438673877027</v>
      </c>
      <c r="P54" s="79">
        <v>-548.16802014150835</v>
      </c>
      <c r="Q54" s="76">
        <f t="shared" si="0"/>
        <v>-777.06403931936802</v>
      </c>
    </row>
    <row r="55" spans="2:17">
      <c r="B55" s="77">
        <v>2059</v>
      </c>
      <c r="C55" s="78">
        <v>0</v>
      </c>
      <c r="D55" s="74">
        <v>0</v>
      </c>
      <c r="E55" s="74">
        <v>220.74784279388069</v>
      </c>
      <c r="F55" s="74">
        <v>0</v>
      </c>
      <c r="G55" s="74">
        <v>54.807075296820415</v>
      </c>
      <c r="H55" s="74">
        <v>0</v>
      </c>
      <c r="I55" s="74">
        <v>275.55491809070111</v>
      </c>
      <c r="J55" s="74">
        <v>15.742240980474788</v>
      </c>
      <c r="K55" s="79">
        <v>45.149305762213714</v>
      </c>
      <c r="L55" s="78">
        <v>143.77195883241384</v>
      </c>
      <c r="M55" s="74">
        <v>58.578376292787745</v>
      </c>
      <c r="N55" s="74">
        <v>458.90721594236419</v>
      </c>
      <c r="O55" s="74">
        <v>174.45438673877027</v>
      </c>
      <c r="P55" s="79">
        <v>-548.16802014150835</v>
      </c>
      <c r="Q55" s="76">
        <f t="shared" si="0"/>
        <v>-884.61448497489801</v>
      </c>
    </row>
    <row r="56" spans="2:17">
      <c r="B56" s="77">
        <v>2060</v>
      </c>
      <c r="C56" s="78">
        <v>0</v>
      </c>
      <c r="D56" s="74">
        <v>0</v>
      </c>
      <c r="E56" s="74">
        <v>98.868639807846236</v>
      </c>
      <c r="F56" s="74">
        <v>0</v>
      </c>
      <c r="G56" s="74">
        <v>0</v>
      </c>
      <c r="H56" s="74">
        <v>0</v>
      </c>
      <c r="I56" s="74">
        <v>98.868639807846236</v>
      </c>
      <c r="J56" s="74">
        <v>15.742240980474788</v>
      </c>
      <c r="K56" s="79">
        <v>45.149305762213714</v>
      </c>
      <c r="L56" s="78">
        <v>143.77195883241384</v>
      </c>
      <c r="M56" s="74">
        <v>58.578376292787745</v>
      </c>
      <c r="N56" s="74">
        <v>458.90721594236419</v>
      </c>
      <c r="O56" s="74">
        <v>174.45438673877027</v>
      </c>
      <c r="P56" s="79">
        <v>-548.16802014150835</v>
      </c>
      <c r="Q56" s="76">
        <f t="shared" si="0"/>
        <v>-707.92820669204309</v>
      </c>
    </row>
    <row r="57" spans="2:17">
      <c r="B57" s="77">
        <v>2061</v>
      </c>
      <c r="C57" s="78">
        <v>0</v>
      </c>
      <c r="D57" s="74">
        <v>0</v>
      </c>
      <c r="E57" s="74">
        <v>7.2704621712355202</v>
      </c>
      <c r="F57" s="74">
        <v>0</v>
      </c>
      <c r="G57" s="74">
        <v>0</v>
      </c>
      <c r="H57" s="74">
        <v>0</v>
      </c>
      <c r="I57" s="74">
        <v>7.2704621712355202</v>
      </c>
      <c r="J57" s="74">
        <v>15.742240980474788</v>
      </c>
      <c r="K57" s="79">
        <v>45.149305762213714</v>
      </c>
      <c r="L57" s="78">
        <v>143.77195883241384</v>
      </c>
      <c r="M57" s="74">
        <v>58.578376292787745</v>
      </c>
      <c r="N57" s="74">
        <v>458.90721594236419</v>
      </c>
      <c r="O57" s="74">
        <v>174.45438673877027</v>
      </c>
      <c r="P57" s="79">
        <v>-548.16802014150835</v>
      </c>
      <c r="Q57" s="76">
        <f t="shared" si="0"/>
        <v>-616.33002905543242</v>
      </c>
    </row>
    <row r="58" spans="2:17">
      <c r="B58" s="77">
        <v>2062</v>
      </c>
      <c r="C58" s="78">
        <v>0</v>
      </c>
      <c r="D58" s="74">
        <v>0</v>
      </c>
      <c r="E58" s="74">
        <v>75.616796339609877</v>
      </c>
      <c r="F58" s="74">
        <v>0</v>
      </c>
      <c r="G58" s="74">
        <v>0</v>
      </c>
      <c r="H58" s="74">
        <v>0</v>
      </c>
      <c r="I58" s="74">
        <v>75.616796339609877</v>
      </c>
      <c r="J58" s="74">
        <v>15.742240980474788</v>
      </c>
      <c r="K58" s="79">
        <v>45.149305762213714</v>
      </c>
      <c r="L58" s="78">
        <v>143.77195883241384</v>
      </c>
      <c r="M58" s="74">
        <v>58.578376292787745</v>
      </c>
      <c r="N58" s="74">
        <v>458.90721594236419</v>
      </c>
      <c r="O58" s="74">
        <v>174.45438673877027</v>
      </c>
      <c r="P58" s="79">
        <v>-548.16802014150835</v>
      </c>
      <c r="Q58" s="76">
        <f t="shared" si="0"/>
        <v>-684.67636322380679</v>
      </c>
    </row>
    <row r="59" spans="2:17">
      <c r="B59" s="77">
        <v>2063</v>
      </c>
      <c r="C59" s="78">
        <v>0</v>
      </c>
      <c r="D59" s="74">
        <v>0</v>
      </c>
      <c r="E59" s="74">
        <v>103.27509376998259</v>
      </c>
      <c r="F59" s="74">
        <v>0</v>
      </c>
      <c r="G59" s="74">
        <v>0</v>
      </c>
      <c r="H59" s="74">
        <v>0</v>
      </c>
      <c r="I59" s="74">
        <v>103.27509376998259</v>
      </c>
      <c r="J59" s="74">
        <v>15.742240980474788</v>
      </c>
      <c r="K59" s="79">
        <v>45.149305762213714</v>
      </c>
      <c r="L59" s="78">
        <v>143.77195883241384</v>
      </c>
      <c r="M59" s="74">
        <v>58.578376292787745</v>
      </c>
      <c r="N59" s="74">
        <v>458.90721594236419</v>
      </c>
      <c r="O59" s="74">
        <v>174.45438673877027</v>
      </c>
      <c r="P59" s="79">
        <v>-548.16802014150835</v>
      </c>
      <c r="Q59" s="76">
        <f t="shared" si="0"/>
        <v>-712.33466065417952</v>
      </c>
    </row>
    <row r="60" spans="2:17">
      <c r="B60" s="77">
        <v>2064</v>
      </c>
      <c r="C60" s="78">
        <v>0</v>
      </c>
      <c r="D60" s="74">
        <v>0</v>
      </c>
      <c r="E60" s="74">
        <v>173.10802987476501</v>
      </c>
      <c r="F60" s="74">
        <v>0</v>
      </c>
      <c r="G60" s="74">
        <v>0</v>
      </c>
      <c r="H60" s="74">
        <v>0</v>
      </c>
      <c r="I60" s="74">
        <v>173.10802987476501</v>
      </c>
      <c r="J60" s="74">
        <v>15.742240980474788</v>
      </c>
      <c r="K60" s="79">
        <v>45.149305762213714</v>
      </c>
      <c r="L60" s="78">
        <v>143.77195883241384</v>
      </c>
      <c r="M60" s="74">
        <v>58.578376292787745</v>
      </c>
      <c r="N60" s="74">
        <v>458.90721594236419</v>
      </c>
      <c r="O60" s="74">
        <v>174.45438673877027</v>
      </c>
      <c r="P60" s="79">
        <v>-548.16802014150835</v>
      </c>
      <c r="Q60" s="76">
        <f t="shared" si="0"/>
        <v>-782.16759675896196</v>
      </c>
    </row>
    <row r="61" spans="2:17">
      <c r="B61" s="77">
        <v>2065</v>
      </c>
      <c r="C61" s="78">
        <v>0</v>
      </c>
      <c r="D61" s="74">
        <v>0</v>
      </c>
      <c r="E61" s="74">
        <v>227.45361246200508</v>
      </c>
      <c r="F61" s="74">
        <v>0</v>
      </c>
      <c r="G61" s="74">
        <v>9.2794960211372324</v>
      </c>
      <c r="H61" s="74">
        <v>0</v>
      </c>
      <c r="I61" s="74">
        <v>236.7331084831423</v>
      </c>
      <c r="J61" s="74">
        <v>15.742240980474788</v>
      </c>
      <c r="K61" s="79">
        <v>45.149305762213714</v>
      </c>
      <c r="L61" s="78">
        <v>143.77195883241384</v>
      </c>
      <c r="M61" s="74">
        <v>58.578376292787745</v>
      </c>
      <c r="N61" s="74">
        <v>458.90721594236419</v>
      </c>
      <c r="O61" s="74">
        <v>174.45438673877027</v>
      </c>
      <c r="P61" s="79">
        <v>-548.16802014150835</v>
      </c>
      <c r="Q61" s="76">
        <f t="shared" si="0"/>
        <v>-845.79267536733914</v>
      </c>
    </row>
    <row r="62" spans="2:17">
      <c r="B62" s="77">
        <v>2066</v>
      </c>
      <c r="C62" s="78">
        <v>0</v>
      </c>
      <c r="D62" s="74">
        <v>0</v>
      </c>
      <c r="E62" s="74">
        <v>101.87202284235779</v>
      </c>
      <c r="F62" s="74">
        <v>0</v>
      </c>
      <c r="G62" s="74">
        <v>0</v>
      </c>
      <c r="H62" s="74">
        <v>0</v>
      </c>
      <c r="I62" s="74">
        <v>101.87202284235779</v>
      </c>
      <c r="J62" s="74">
        <v>15.742240980474788</v>
      </c>
      <c r="K62" s="79">
        <v>45.149305762213714</v>
      </c>
      <c r="L62" s="78">
        <v>143.77195883241384</v>
      </c>
      <c r="M62" s="74">
        <v>58.578376292787745</v>
      </c>
      <c r="N62" s="74">
        <v>458.90721594236419</v>
      </c>
      <c r="O62" s="74">
        <v>174.45438673877027</v>
      </c>
      <c r="P62" s="79">
        <v>-548.16802014150835</v>
      </c>
      <c r="Q62" s="76">
        <f t="shared" si="0"/>
        <v>-710.93158972655465</v>
      </c>
    </row>
    <row r="63" spans="2:17">
      <c r="B63" s="77">
        <v>2067</v>
      </c>
      <c r="C63" s="78">
        <v>0</v>
      </c>
      <c r="D63" s="74">
        <v>0</v>
      </c>
      <c r="E63" s="74">
        <v>167.30616239244301</v>
      </c>
      <c r="F63" s="74">
        <v>0</v>
      </c>
      <c r="G63" s="74">
        <v>0</v>
      </c>
      <c r="H63" s="74">
        <v>0</v>
      </c>
      <c r="I63" s="74">
        <v>167.30616239244301</v>
      </c>
      <c r="J63" s="74">
        <v>15.742240980474788</v>
      </c>
      <c r="K63" s="79">
        <v>45.149305762213714</v>
      </c>
      <c r="L63" s="78">
        <v>143.77195883241384</v>
      </c>
      <c r="M63" s="74">
        <v>58.578376292787745</v>
      </c>
      <c r="N63" s="74">
        <v>458.90721594236419</v>
      </c>
      <c r="O63" s="74">
        <v>174.45438673877027</v>
      </c>
      <c r="P63" s="79">
        <v>-548.16802014150835</v>
      </c>
      <c r="Q63" s="76">
        <f t="shared" si="0"/>
        <v>-776.36572927663997</v>
      </c>
    </row>
    <row r="64" spans="2:17">
      <c r="B64" s="77">
        <v>2068</v>
      </c>
      <c r="C64" s="78">
        <v>0</v>
      </c>
      <c r="D64" s="74">
        <v>0</v>
      </c>
      <c r="E64" s="74">
        <v>230.8825041015713</v>
      </c>
      <c r="F64" s="74">
        <v>0</v>
      </c>
      <c r="G64" s="74">
        <v>46.107495855025633</v>
      </c>
      <c r="H64" s="74">
        <v>0</v>
      </c>
      <c r="I64" s="74">
        <v>276.98999995659693</v>
      </c>
      <c r="J64" s="74">
        <v>15.742240980474788</v>
      </c>
      <c r="K64" s="79">
        <v>45.149305762213714</v>
      </c>
      <c r="L64" s="78">
        <v>143.77195883241384</v>
      </c>
      <c r="M64" s="74">
        <v>58.578376292787745</v>
      </c>
      <c r="N64" s="74">
        <v>458.90721594236419</v>
      </c>
      <c r="O64" s="74">
        <v>174.45438673877027</v>
      </c>
      <c r="P64" s="79">
        <v>-548.16802014150835</v>
      </c>
      <c r="Q64" s="76">
        <f t="shared" si="0"/>
        <v>-886.04956684079389</v>
      </c>
    </row>
    <row r="65" spans="2:17">
      <c r="B65" s="77">
        <v>2069</v>
      </c>
      <c r="C65" s="78">
        <v>0</v>
      </c>
      <c r="D65" s="74">
        <v>0</v>
      </c>
      <c r="E65" s="74">
        <v>103.40775632070918</v>
      </c>
      <c r="F65" s="74">
        <v>0</v>
      </c>
      <c r="G65" s="74">
        <v>0</v>
      </c>
      <c r="H65" s="74">
        <v>0</v>
      </c>
      <c r="I65" s="74">
        <v>103.40775632070918</v>
      </c>
      <c r="J65" s="74">
        <v>15.742240980474788</v>
      </c>
      <c r="K65" s="79">
        <v>45.149305762213714</v>
      </c>
      <c r="L65" s="78">
        <v>143.77195883241384</v>
      </c>
      <c r="M65" s="74">
        <v>58.578376292787745</v>
      </c>
      <c r="N65" s="74">
        <v>458.90721594236419</v>
      </c>
      <c r="O65" s="74">
        <v>174.45438673877027</v>
      </c>
      <c r="P65" s="79">
        <v>-548.16802014150835</v>
      </c>
      <c r="Q65" s="76">
        <f t="shared" si="0"/>
        <v>-712.46732320490605</v>
      </c>
    </row>
    <row r="66" spans="2:17">
      <c r="B66" s="77">
        <v>2070</v>
      </c>
      <c r="C66" s="78">
        <v>0</v>
      </c>
      <c r="D66" s="74">
        <v>0</v>
      </c>
      <c r="E66" s="74">
        <v>7.6042533001692227</v>
      </c>
      <c r="F66" s="74">
        <v>0</v>
      </c>
      <c r="G66" s="74">
        <v>0</v>
      </c>
      <c r="H66" s="74">
        <v>0</v>
      </c>
      <c r="I66" s="74">
        <v>7.6042533001692227</v>
      </c>
      <c r="J66" s="74">
        <v>15.742240980474788</v>
      </c>
      <c r="K66" s="79">
        <v>45.149305762213714</v>
      </c>
      <c r="L66" s="78">
        <v>143.77195883241384</v>
      </c>
      <c r="M66" s="74">
        <v>58.578376292787745</v>
      </c>
      <c r="N66" s="74">
        <v>458.90721594236419</v>
      </c>
      <c r="O66" s="74">
        <v>174.45438673877027</v>
      </c>
      <c r="P66" s="79">
        <v>-548.16802014150835</v>
      </c>
      <c r="Q66" s="76">
        <f t="shared" si="0"/>
        <v>-616.66382018436616</v>
      </c>
    </row>
    <row r="67" spans="2:17">
      <c r="B67" s="77">
        <v>2071</v>
      </c>
      <c r="C67" s="78">
        <v>0</v>
      </c>
      <c r="D67" s="74">
        <v>0</v>
      </c>
      <c r="E67" s="74">
        <v>163.03519075562809</v>
      </c>
      <c r="F67" s="74">
        <v>0</v>
      </c>
      <c r="G67" s="74">
        <v>0</v>
      </c>
      <c r="H67" s="74">
        <v>0</v>
      </c>
      <c r="I67" s="74">
        <v>163.03519075562809</v>
      </c>
      <c r="J67" s="74">
        <v>15.742240980474788</v>
      </c>
      <c r="K67" s="79">
        <v>45.149305762213714</v>
      </c>
      <c r="L67" s="78">
        <v>143.77195883241384</v>
      </c>
      <c r="M67" s="74">
        <v>58.578376292787745</v>
      </c>
      <c r="N67" s="74">
        <v>458.90721594236419</v>
      </c>
      <c r="O67" s="74">
        <v>174.45438673877027</v>
      </c>
      <c r="P67" s="79">
        <v>-548.16802014150835</v>
      </c>
      <c r="Q67" s="76">
        <f t="shared" si="0"/>
        <v>-772.09475763982505</v>
      </c>
    </row>
    <row r="68" spans="2:17">
      <c r="B68" s="77">
        <v>2072</v>
      </c>
      <c r="C68" s="78">
        <v>0</v>
      </c>
      <c r="D68" s="74">
        <v>0</v>
      </c>
      <c r="E68" s="74">
        <v>235.53490214477142</v>
      </c>
      <c r="F68" s="74">
        <v>0</v>
      </c>
      <c r="G68" s="74">
        <v>0</v>
      </c>
      <c r="H68" s="74">
        <v>0</v>
      </c>
      <c r="I68" s="74">
        <v>235.53490214477142</v>
      </c>
      <c r="J68" s="74">
        <v>15.742240980474788</v>
      </c>
      <c r="K68" s="79">
        <v>45.149305762213714</v>
      </c>
      <c r="L68" s="78">
        <v>143.77195883241384</v>
      </c>
      <c r="M68" s="74">
        <v>58.578376292787745</v>
      </c>
      <c r="N68" s="74">
        <v>458.90721594236419</v>
      </c>
      <c r="O68" s="74">
        <v>174.45438673877027</v>
      </c>
      <c r="P68" s="79">
        <v>-548.16802014150835</v>
      </c>
      <c r="Q68" s="76">
        <f t="shared" si="0"/>
        <v>-844.59446902896832</v>
      </c>
    </row>
    <row r="69" spans="2:17">
      <c r="B69" s="77">
        <v>2073</v>
      </c>
      <c r="C69" s="78">
        <v>0</v>
      </c>
      <c r="D69" s="74">
        <v>0</v>
      </c>
      <c r="E69" s="74">
        <v>105.49147437907941</v>
      </c>
      <c r="F69" s="74">
        <v>0</v>
      </c>
      <c r="G69" s="74">
        <v>0</v>
      </c>
      <c r="H69" s="74">
        <v>0</v>
      </c>
      <c r="I69" s="74">
        <v>105.49147437907941</v>
      </c>
      <c r="J69" s="74">
        <v>15.742240980474788</v>
      </c>
      <c r="K69" s="79">
        <v>45.149305762213714</v>
      </c>
      <c r="L69" s="78">
        <v>143.77195883241384</v>
      </c>
      <c r="M69" s="74">
        <v>58.578376292787745</v>
      </c>
      <c r="N69" s="74">
        <v>458.90721594236419</v>
      </c>
      <c r="O69" s="74">
        <v>174.45438673877027</v>
      </c>
      <c r="P69" s="79">
        <v>-548.16802014150835</v>
      </c>
      <c r="Q69" s="76">
        <f t="shared" si="0"/>
        <v>-714.55104126327626</v>
      </c>
    </row>
    <row r="70" spans="2:17">
      <c r="B70" s="77">
        <v>2074</v>
      </c>
      <c r="C70" s="78">
        <v>0</v>
      </c>
      <c r="D70" s="74">
        <v>0</v>
      </c>
      <c r="E70" s="74">
        <v>7.7574828110469349</v>
      </c>
      <c r="F70" s="74">
        <v>0</v>
      </c>
      <c r="G70" s="74">
        <v>18.269059713592561</v>
      </c>
      <c r="H70" s="74">
        <v>0</v>
      </c>
      <c r="I70" s="74">
        <v>26.026542524639495</v>
      </c>
      <c r="J70" s="74">
        <v>15.742240980474788</v>
      </c>
      <c r="K70" s="79">
        <v>45.149305762213714</v>
      </c>
      <c r="L70" s="78">
        <v>143.77195883241384</v>
      </c>
      <c r="M70" s="74">
        <v>58.578376292787745</v>
      </c>
      <c r="N70" s="74">
        <v>458.90721594236419</v>
      </c>
      <c r="O70" s="74">
        <v>174.45438673877027</v>
      </c>
      <c r="P70" s="79">
        <v>-548.16802014150835</v>
      </c>
      <c r="Q70" s="76">
        <f t="shared" si="0"/>
        <v>-635.08610940883636</v>
      </c>
    </row>
    <row r="71" spans="2:17">
      <c r="B71" s="77">
        <v>2075</v>
      </c>
      <c r="C71" s="78">
        <v>0</v>
      </c>
      <c r="D71" s="74">
        <v>0</v>
      </c>
      <c r="E71" s="74">
        <v>35.490326020048258</v>
      </c>
      <c r="F71" s="74">
        <v>0</v>
      </c>
      <c r="G71" s="74">
        <v>0</v>
      </c>
      <c r="H71" s="74">
        <v>0</v>
      </c>
      <c r="I71" s="74">
        <v>35.490326020048258</v>
      </c>
      <c r="J71" s="74">
        <v>15.742240980474788</v>
      </c>
      <c r="K71" s="79">
        <v>45.149305762213714</v>
      </c>
      <c r="L71" s="78">
        <v>143.77195883241384</v>
      </c>
      <c r="M71" s="74">
        <v>58.578376292787745</v>
      </c>
      <c r="N71" s="74">
        <v>458.90721594236419</v>
      </c>
      <c r="O71" s="74">
        <v>174.45438673877027</v>
      </c>
      <c r="P71" s="79">
        <v>-548.16802014150835</v>
      </c>
      <c r="Q71" s="76">
        <f t="shared" si="0"/>
        <v>-644.5498929042451</v>
      </c>
    </row>
    <row r="72" spans="2:17">
      <c r="B72" s="77">
        <v>2076</v>
      </c>
      <c r="C72" s="78">
        <v>0</v>
      </c>
      <c r="D72" s="74">
        <v>0</v>
      </c>
      <c r="E72" s="74">
        <v>48.471595268150516</v>
      </c>
      <c r="F72" s="74">
        <v>0</v>
      </c>
      <c r="G72" s="74">
        <v>0</v>
      </c>
      <c r="H72" s="74">
        <v>0</v>
      </c>
      <c r="I72" s="74">
        <v>48.471595268150516</v>
      </c>
      <c r="J72" s="74">
        <v>15.742240980474788</v>
      </c>
      <c r="K72" s="79">
        <v>45.149305762213714</v>
      </c>
      <c r="L72" s="78">
        <v>143.77195883241384</v>
      </c>
      <c r="M72" s="74">
        <v>58.578376292787745</v>
      </c>
      <c r="N72" s="74">
        <v>458.90721594236419</v>
      </c>
      <c r="O72" s="74">
        <v>174.45438673877027</v>
      </c>
      <c r="P72" s="79">
        <v>-548.16802014150835</v>
      </c>
      <c r="Q72" s="76">
        <f t="shared" si="0"/>
        <v>-657.53116215234741</v>
      </c>
    </row>
    <row r="73" spans="2:17">
      <c r="B73" s="77">
        <v>2077</v>
      </c>
      <c r="C73" s="78">
        <v>0</v>
      </c>
      <c r="D73" s="74">
        <v>0</v>
      </c>
      <c r="E73" s="74">
        <v>7.3530495463383039</v>
      </c>
      <c r="F73" s="74">
        <v>0</v>
      </c>
      <c r="G73" s="74">
        <v>0</v>
      </c>
      <c r="H73" s="74">
        <v>0</v>
      </c>
      <c r="I73" s="74">
        <v>7.3530495463383039</v>
      </c>
      <c r="J73" s="74">
        <v>15.742240980474788</v>
      </c>
      <c r="K73" s="79">
        <v>45.149305762213714</v>
      </c>
      <c r="L73" s="78">
        <v>143.77195883241384</v>
      </c>
      <c r="M73" s="74">
        <v>58.578376292787745</v>
      </c>
      <c r="N73" s="74">
        <v>458.90721594236419</v>
      </c>
      <c r="O73" s="74">
        <v>174.45438673877027</v>
      </c>
      <c r="P73" s="79">
        <v>-548.16802014150835</v>
      </c>
      <c r="Q73" s="76">
        <f t="shared" ref="Q73:Q87" si="1">P73-K73-J73-I73</f>
        <v>-616.41261643053519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46.107495855025633</v>
      </c>
      <c r="H74" s="74">
        <v>0</v>
      </c>
      <c r="I74" s="74">
        <v>46.107495855025633</v>
      </c>
      <c r="J74" s="74">
        <v>15.742240980474788</v>
      </c>
      <c r="K74" s="79">
        <v>45.149305762213714</v>
      </c>
      <c r="L74" s="78">
        <v>143.77195883241384</v>
      </c>
      <c r="M74" s="74">
        <v>58.578376292787745</v>
      </c>
      <c r="N74" s="74">
        <v>458.90721594236419</v>
      </c>
      <c r="O74" s="74">
        <v>174.45438673877027</v>
      </c>
      <c r="P74" s="79">
        <v>-548.16802014150835</v>
      </c>
      <c r="Q74" s="76">
        <f t="shared" si="1"/>
        <v>-655.1670627392225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15.742240980474788</v>
      </c>
      <c r="K75" s="79">
        <v>45.149305762213714</v>
      </c>
      <c r="L75" s="78">
        <v>143.77195883241384</v>
      </c>
      <c r="M75" s="74">
        <v>58.578376292787745</v>
      </c>
      <c r="N75" s="74">
        <v>458.90721594236419</v>
      </c>
      <c r="O75" s="74">
        <v>174.45438673877027</v>
      </c>
      <c r="P75" s="79">
        <v>-548.16802014150835</v>
      </c>
      <c r="Q75" s="76">
        <f t="shared" si="1"/>
        <v>-609.0595668841969</v>
      </c>
    </row>
    <row r="76" spans="2:17">
      <c r="B76" s="77">
        <v>2080</v>
      </c>
      <c r="C76" s="78">
        <v>0</v>
      </c>
      <c r="D76" s="74">
        <v>0</v>
      </c>
      <c r="E76" s="74">
        <v>71.22386424070892</v>
      </c>
      <c r="F76" s="74">
        <v>0</v>
      </c>
      <c r="G76" s="74">
        <v>0</v>
      </c>
      <c r="H76" s="74">
        <v>0</v>
      </c>
      <c r="I76" s="74">
        <v>71.22386424070892</v>
      </c>
      <c r="J76" s="74">
        <v>15.742240980474788</v>
      </c>
      <c r="K76" s="79">
        <v>45.149305762213714</v>
      </c>
      <c r="L76" s="78">
        <v>143.77195883241384</v>
      </c>
      <c r="M76" s="74">
        <v>58.578376292787745</v>
      </c>
      <c r="N76" s="74">
        <v>458.90721594236419</v>
      </c>
      <c r="O76" s="74">
        <v>174.45438673877027</v>
      </c>
      <c r="P76" s="79">
        <v>-548.16802014150835</v>
      </c>
      <c r="Q76" s="76">
        <f t="shared" si="1"/>
        <v>-680.28343112490586</v>
      </c>
    </row>
    <row r="77" spans="2:17">
      <c r="B77" s="77">
        <v>2081</v>
      </c>
      <c r="C77" s="78">
        <v>0</v>
      </c>
      <c r="D77" s="74">
        <v>0</v>
      </c>
      <c r="E77" s="74">
        <v>97.275362276445151</v>
      </c>
      <c r="F77" s="74">
        <v>0</v>
      </c>
      <c r="G77" s="74">
        <v>0</v>
      </c>
      <c r="H77" s="74">
        <v>0</v>
      </c>
      <c r="I77" s="74">
        <v>97.275362276445151</v>
      </c>
      <c r="J77" s="74">
        <v>15.742240980474788</v>
      </c>
      <c r="K77" s="79">
        <v>45.149305762213714</v>
      </c>
      <c r="L77" s="78">
        <v>143.77195883241384</v>
      </c>
      <c r="M77" s="74">
        <v>58.578376292787745</v>
      </c>
      <c r="N77" s="74">
        <v>458.90721594236419</v>
      </c>
      <c r="O77" s="74">
        <v>174.45438673877027</v>
      </c>
      <c r="P77" s="79">
        <v>-548.16802014150835</v>
      </c>
      <c r="Q77" s="76">
        <f t="shared" si="1"/>
        <v>-706.3349291606421</v>
      </c>
    </row>
    <row r="78" spans="2:17">
      <c r="B78" s="77">
        <v>2082</v>
      </c>
      <c r="C78" s="78">
        <v>0</v>
      </c>
      <c r="D78" s="74">
        <v>0</v>
      </c>
      <c r="E78" s="74">
        <v>14.75648891891734</v>
      </c>
      <c r="F78" s="74">
        <v>0</v>
      </c>
      <c r="G78" s="74">
        <v>0</v>
      </c>
      <c r="H78" s="74">
        <v>0</v>
      </c>
      <c r="I78" s="74">
        <v>14.75648891891734</v>
      </c>
      <c r="J78" s="74">
        <v>15.742240980474788</v>
      </c>
      <c r="K78" s="79">
        <v>45.149305762213714</v>
      </c>
      <c r="L78" s="78">
        <v>143.77195883241384</v>
      </c>
      <c r="M78" s="74">
        <v>58.578376292787745</v>
      </c>
      <c r="N78" s="74">
        <v>458.90721594236419</v>
      </c>
      <c r="O78" s="74">
        <v>174.45438673877027</v>
      </c>
      <c r="P78" s="79">
        <v>-548.16802014150835</v>
      </c>
      <c r="Q78" s="76">
        <f t="shared" si="1"/>
        <v>-623.81605580311418</v>
      </c>
    </row>
    <row r="79" spans="2:17">
      <c r="B79" s="77">
        <v>2083</v>
      </c>
      <c r="C79" s="78">
        <v>0</v>
      </c>
      <c r="D79" s="74">
        <v>0</v>
      </c>
      <c r="E79" s="74">
        <v>72.297572897120617</v>
      </c>
      <c r="F79" s="74">
        <v>0</v>
      </c>
      <c r="G79" s="74">
        <v>15.369165285008542</v>
      </c>
      <c r="H79" s="74">
        <v>0</v>
      </c>
      <c r="I79" s="74">
        <v>87.666738182129166</v>
      </c>
      <c r="J79" s="74">
        <v>15.742240980474788</v>
      </c>
      <c r="K79" s="79">
        <v>45.149305762213714</v>
      </c>
      <c r="L79" s="78">
        <v>143.77195883241384</v>
      </c>
      <c r="M79" s="74">
        <v>58.578376292787745</v>
      </c>
      <c r="N79" s="74">
        <v>458.90721594236419</v>
      </c>
      <c r="O79" s="74">
        <v>174.45438673877027</v>
      </c>
      <c r="P79" s="79">
        <v>-548.16802014150835</v>
      </c>
      <c r="Q79" s="76">
        <f t="shared" si="1"/>
        <v>-696.72630506632606</v>
      </c>
    </row>
    <row r="80" spans="2:17">
      <c r="B80" s="77">
        <v>2084</v>
      </c>
      <c r="C80" s="78">
        <v>0</v>
      </c>
      <c r="D80" s="74">
        <v>0</v>
      </c>
      <c r="E80" s="74">
        <v>98.741800522182814</v>
      </c>
      <c r="F80" s="74">
        <v>0</v>
      </c>
      <c r="G80" s="74">
        <v>9.8651759401078465</v>
      </c>
      <c r="H80" s="74">
        <v>0</v>
      </c>
      <c r="I80" s="74">
        <v>108.60697646229066</v>
      </c>
      <c r="J80" s="74">
        <v>15.742240980474788</v>
      </c>
      <c r="K80" s="79">
        <v>45.149305762213714</v>
      </c>
      <c r="L80" s="78">
        <v>143.77195883241384</v>
      </c>
      <c r="M80" s="74">
        <v>58.578376292787745</v>
      </c>
      <c r="N80" s="74">
        <v>458.90721594236419</v>
      </c>
      <c r="O80" s="74">
        <v>174.45438673877027</v>
      </c>
      <c r="P80" s="79">
        <v>-548.16802014150835</v>
      </c>
      <c r="Q80" s="76">
        <f t="shared" si="1"/>
        <v>-717.66654334648752</v>
      </c>
    </row>
    <row r="81" spans="1:17">
      <c r="B81" s="77">
        <v>2085</v>
      </c>
      <c r="C81" s="78">
        <v>0</v>
      </c>
      <c r="D81" s="74">
        <v>0</v>
      </c>
      <c r="E81" s="74">
        <v>14.978944833931125</v>
      </c>
      <c r="F81" s="74">
        <v>0</v>
      </c>
      <c r="G81" s="74">
        <v>9.8651759401078465</v>
      </c>
      <c r="H81" s="74">
        <v>0</v>
      </c>
      <c r="I81" s="74">
        <v>24.84412077403897</v>
      </c>
      <c r="J81" s="74">
        <v>15.742240980474788</v>
      </c>
      <c r="K81" s="79">
        <v>45.149305762213714</v>
      </c>
      <c r="L81" s="78">
        <v>143.77195883241384</v>
      </c>
      <c r="M81" s="74">
        <v>58.578376292787745</v>
      </c>
      <c r="N81" s="74">
        <v>458.90721594236419</v>
      </c>
      <c r="O81" s="74">
        <v>174.45438673877027</v>
      </c>
      <c r="P81" s="79">
        <v>-548.16802014150835</v>
      </c>
      <c r="Q81" s="76">
        <f t="shared" si="1"/>
        <v>-633.90368765823587</v>
      </c>
    </row>
    <row r="82" spans="1:17">
      <c r="B82" s="77">
        <v>2086</v>
      </c>
      <c r="C82" s="78">
        <v>0</v>
      </c>
      <c r="D82" s="74">
        <v>0</v>
      </c>
      <c r="E82" s="74">
        <v>73.387467845741284</v>
      </c>
      <c r="F82" s="74">
        <v>0</v>
      </c>
      <c r="G82" s="74">
        <v>9.8651759401078465</v>
      </c>
      <c r="H82" s="74">
        <v>0</v>
      </c>
      <c r="I82" s="74">
        <v>83.252643785849131</v>
      </c>
      <c r="J82" s="74">
        <v>15.742240980474788</v>
      </c>
      <c r="K82" s="79">
        <v>45.149305762213714</v>
      </c>
      <c r="L82" s="78">
        <v>143.77195883241384</v>
      </c>
      <c r="M82" s="74">
        <v>58.578376292787745</v>
      </c>
      <c r="N82" s="74">
        <v>458.90721594236419</v>
      </c>
      <c r="O82" s="74">
        <v>174.45438673877027</v>
      </c>
      <c r="P82" s="79">
        <v>-548.16802014150835</v>
      </c>
      <c r="Q82" s="76">
        <f t="shared" si="1"/>
        <v>-692.31221067004606</v>
      </c>
    </row>
    <row r="83" spans="1:17">
      <c r="B83" s="77">
        <v>2087</v>
      </c>
      <c r="C83" s="78">
        <v>0</v>
      </c>
      <c r="D83" s="74">
        <v>0</v>
      </c>
      <c r="E83" s="74">
        <v>100.23034550777973</v>
      </c>
      <c r="F83" s="74">
        <v>0</v>
      </c>
      <c r="G83" s="74">
        <v>9.8651759401078465</v>
      </c>
      <c r="H83" s="74">
        <v>0</v>
      </c>
      <c r="I83" s="74">
        <v>110.09552144788758</v>
      </c>
      <c r="J83" s="74">
        <v>15.742240980474788</v>
      </c>
      <c r="K83" s="79">
        <v>45.149305762213714</v>
      </c>
      <c r="L83" s="78">
        <v>143.77195883241384</v>
      </c>
      <c r="M83" s="74">
        <v>58.578376292787745</v>
      </c>
      <c r="N83" s="74">
        <v>458.90721594236419</v>
      </c>
      <c r="O83" s="74">
        <v>174.45438673877027</v>
      </c>
      <c r="P83" s="79">
        <v>-548.16802014150835</v>
      </c>
      <c r="Q83" s="76">
        <f t="shared" si="1"/>
        <v>-719.15508833208446</v>
      </c>
    </row>
    <row r="84" spans="1:17">
      <c r="B84" s="77">
        <v>2088</v>
      </c>
      <c r="C84" s="78">
        <v>0</v>
      </c>
      <c r="D84" s="74">
        <v>0</v>
      </c>
      <c r="E84" s="74">
        <v>15.204754299670732</v>
      </c>
      <c r="F84" s="74">
        <v>0</v>
      </c>
      <c r="G84" s="74">
        <v>0</v>
      </c>
      <c r="H84" s="74">
        <v>0</v>
      </c>
      <c r="I84" s="74">
        <v>15.204754299670732</v>
      </c>
      <c r="J84" s="74">
        <v>15.742240980474788</v>
      </c>
      <c r="K84" s="79">
        <v>45.149305762213714</v>
      </c>
      <c r="L84" s="78">
        <v>143.77195883241384</v>
      </c>
      <c r="M84" s="74">
        <v>58.578376292787745</v>
      </c>
      <c r="N84" s="74">
        <v>458.90721594236419</v>
      </c>
      <c r="O84" s="74">
        <v>174.45438673877027</v>
      </c>
      <c r="P84" s="79">
        <v>-548.16802014150835</v>
      </c>
      <c r="Q84" s="76">
        <f t="shared" si="1"/>
        <v>-624.26432118386765</v>
      </c>
    </row>
    <row r="85" spans="1:17">
      <c r="B85" s="77">
        <v>2089</v>
      </c>
      <c r="C85" s="78">
        <v>0</v>
      </c>
      <c r="D85" s="74">
        <v>0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  <c r="J85" s="74">
        <v>15.742240980474788</v>
      </c>
      <c r="K85" s="79">
        <v>45.149305762213714</v>
      </c>
      <c r="L85" s="78">
        <v>143.77195883241384</v>
      </c>
      <c r="M85" s="74">
        <v>58.578376292787745</v>
      </c>
      <c r="N85" s="74">
        <v>458.90721594236419</v>
      </c>
      <c r="O85" s="74">
        <v>174.45438673877027</v>
      </c>
      <c r="P85" s="79">
        <v>-548.16802014150835</v>
      </c>
      <c r="Q85" s="76">
        <f t="shared" si="1"/>
        <v>-609.0595668841969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0</v>
      </c>
      <c r="H86" s="82">
        <v>0</v>
      </c>
      <c r="I86" s="82">
        <v>0</v>
      </c>
      <c r="J86" s="74">
        <v>15.742240980474788</v>
      </c>
      <c r="K86" s="79">
        <v>45.149305762213714</v>
      </c>
      <c r="L86" s="81">
        <v>143.77195883241384</v>
      </c>
      <c r="M86" s="82">
        <v>58.578376292787745</v>
      </c>
      <c r="N86" s="82">
        <v>458.90721594236419</v>
      </c>
      <c r="O86" s="82">
        <v>174.45438673877027</v>
      </c>
      <c r="P86" s="83">
        <v>-548.16802014150835</v>
      </c>
      <c r="Q86" s="76">
        <f t="shared" si="1"/>
        <v>-609.0595668841969</v>
      </c>
    </row>
    <row r="87" spans="1:17" ht="15.75" thickBot="1">
      <c r="B87" s="84" t="s">
        <v>4</v>
      </c>
      <c r="C87" s="85">
        <v>0</v>
      </c>
      <c r="D87" s="86">
        <v>0</v>
      </c>
      <c r="E87" s="86">
        <v>41.106153777067576</v>
      </c>
      <c r="F87" s="86">
        <v>0</v>
      </c>
      <c r="G87" s="86">
        <v>2.723612610147454</v>
      </c>
      <c r="H87" s="86">
        <v>0</v>
      </c>
      <c r="I87" s="86">
        <v>43.829766387215031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-43.829766387215031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0</v>
      </c>
      <c r="D89" s="92">
        <v>62.955526422134305</v>
      </c>
      <c r="E89" s="92">
        <v>1405.0324082771956</v>
      </c>
      <c r="F89" s="92">
        <v>0</v>
      </c>
      <c r="G89" s="92">
        <v>150.52604555612427</v>
      </c>
      <c r="H89" s="92">
        <v>0</v>
      </c>
      <c r="I89" s="92">
        <v>1618.5139802554543</v>
      </c>
      <c r="J89" s="92">
        <v>130.92201122258277</v>
      </c>
      <c r="K89" s="58">
        <v>343.47916669991889</v>
      </c>
      <c r="L89" s="91">
        <v>5197.1474969736437</v>
      </c>
      <c r="M89" s="96">
        <v>1624.6275369844584</v>
      </c>
      <c r="N89" s="92">
        <v>3260.168575711542</v>
      </c>
      <c r="O89" s="92">
        <v>2836.8252885297825</v>
      </c>
      <c r="P89" s="58">
        <v>-2524.4739042521423</v>
      </c>
    </row>
    <row r="90" spans="1:17" ht="15.75" thickBot="1">
      <c r="N90" t="s">
        <v>112</v>
      </c>
      <c r="P90" s="93">
        <v>-4617.3890624300984</v>
      </c>
      <c r="Q90" s="94">
        <f>(NPV(0.0505,Q9:Q86)+Q8)*(1+0.0505)^2-Q87</f>
        <v>-4617.3890624300984</v>
      </c>
    </row>
    <row r="91" spans="1:17">
      <c r="I91" s="97" t="s">
        <v>127</v>
      </c>
      <c r="J91" s="98">
        <f>(NPV(0.0505,J9:J58)+J8)*(1+0.0505)^2</f>
        <v>109.00249061005587</v>
      </c>
      <c r="K91" s="99"/>
      <c r="L91" s="99"/>
      <c r="M91" s="100">
        <f>(NPV(0.0505,M9:M58)+M8)*(1+0.0505)^2</f>
        <v>1543.0629155185136</v>
      </c>
      <c r="P91" s="100"/>
      <c r="Q91" s="100">
        <f>(NPV(0.0505,Q9:Q58)+Q8)*(1+0.0505)^2</f>
        <v>-3666.4880087446732</v>
      </c>
    </row>
    <row r="92" spans="1:17">
      <c r="I92" s="101" t="s">
        <v>128</v>
      </c>
      <c r="J92" s="17">
        <f>(NPV(0.0505,J9:J43)+J8)*(1+0.0505)^2</f>
        <v>76.960963996498577</v>
      </c>
      <c r="K92" s="11"/>
      <c r="L92" s="11"/>
      <c r="M92" s="102">
        <f>(NPV(0.0505,M9:M43)+M8)*(1+0.0505)^2</f>
        <v>1423.8333467873324</v>
      </c>
      <c r="P92" s="102"/>
      <c r="Q92" s="102">
        <f>(NPV(0.0505,Q9:Q43)+Q8)*(1+0.0505)^2</f>
        <v>-2274.0619149097288</v>
      </c>
    </row>
    <row r="93" spans="1:17" ht="15.75" thickBot="1">
      <c r="I93" s="103" t="s">
        <v>129</v>
      </c>
      <c r="J93" s="104">
        <f>(NPV(0.0505,J9:J28)+J8)*(1+0.0505)^2</f>
        <v>26.21861493435059</v>
      </c>
      <c r="K93" s="105"/>
      <c r="L93" s="105"/>
      <c r="M93" s="106">
        <f>(NPV(0.0505,M9:M28)+M8)*(1+0.0505)^2</f>
        <v>1140.6856256631529</v>
      </c>
      <c r="P93" s="102"/>
      <c r="Q93" s="106">
        <f>(NPV(0.0505,Q9:Q28)+Q8)*(1+0.0505)^2</f>
        <v>-85.752846172311564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5</v>
      </c>
      <c r="G1" s="114" t="s">
        <v>121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95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0</v>
      </c>
    </row>
    <row r="10" spans="2:17">
      <c r="B10" s="77">
        <v>2014</v>
      </c>
      <c r="C10" s="78">
        <v>0</v>
      </c>
      <c r="D10" s="74">
        <v>104.90387292339152</v>
      </c>
      <c r="E10" s="74">
        <v>0</v>
      </c>
      <c r="F10" s="74">
        <v>0</v>
      </c>
      <c r="G10" s="74">
        <v>9.8651759401078465</v>
      </c>
      <c r="H10" s="74">
        <v>0</v>
      </c>
      <c r="I10" s="74">
        <v>114.76904886349936</v>
      </c>
      <c r="J10" s="74">
        <v>0.57384524431749684</v>
      </c>
      <c r="K10" s="79">
        <v>0</v>
      </c>
      <c r="L10" s="78">
        <v>312.9649184031266</v>
      </c>
      <c r="M10" s="74">
        <v>102.97166802327305</v>
      </c>
      <c r="N10" s="74">
        <v>19.803042650300696</v>
      </c>
      <c r="O10" s="74">
        <v>97.893698513049117</v>
      </c>
      <c r="P10" s="79">
        <v>92.29650921650375</v>
      </c>
      <c r="Q10" s="76">
        <f t="shared" si="0"/>
        <v>-23.04638489131311</v>
      </c>
    </row>
    <row r="11" spans="2:17">
      <c r="B11" s="77">
        <v>2015</v>
      </c>
      <c r="C11" s="78">
        <v>0</v>
      </c>
      <c r="D11" s="74">
        <v>31.840784331785059</v>
      </c>
      <c r="E11" s="74">
        <v>0</v>
      </c>
      <c r="F11" s="74">
        <v>0</v>
      </c>
      <c r="G11" s="74">
        <v>10.783502405777053</v>
      </c>
      <c r="H11" s="74">
        <v>0</v>
      </c>
      <c r="I11" s="74">
        <v>42.624286737562116</v>
      </c>
      <c r="J11" s="74">
        <v>0.78696667800530751</v>
      </c>
      <c r="K11" s="79">
        <v>0</v>
      </c>
      <c r="L11" s="78">
        <v>344.95924163625529</v>
      </c>
      <c r="M11" s="74">
        <v>101.09209239678934</v>
      </c>
      <c r="N11" s="74">
        <v>23.520656320362392</v>
      </c>
      <c r="O11" s="74">
        <v>102.03707240789441</v>
      </c>
      <c r="P11" s="79">
        <v>118.30942051120917</v>
      </c>
      <c r="Q11" s="76">
        <f t="shared" si="0"/>
        <v>74.898167095641739</v>
      </c>
    </row>
    <row r="12" spans="2:17">
      <c r="B12" s="77">
        <v>2016</v>
      </c>
      <c r="C12" s="78">
        <v>0</v>
      </c>
      <c r="D12" s="74">
        <v>28.245499735194667</v>
      </c>
      <c r="E12" s="74">
        <v>0</v>
      </c>
      <c r="F12" s="74">
        <v>0</v>
      </c>
      <c r="G12" s="74">
        <v>10.866539190861882</v>
      </c>
      <c r="H12" s="74">
        <v>0</v>
      </c>
      <c r="I12" s="74">
        <v>39.112038926056549</v>
      </c>
      <c r="J12" s="74">
        <v>0.98252687263559024</v>
      </c>
      <c r="K12" s="79">
        <v>0</v>
      </c>
      <c r="L12" s="78">
        <v>354.30519779004169</v>
      </c>
      <c r="M12" s="74">
        <v>99.243669957484926</v>
      </c>
      <c r="N12" s="74">
        <v>24.611017871637468</v>
      </c>
      <c r="O12" s="74">
        <v>104.31125507198244</v>
      </c>
      <c r="P12" s="79">
        <v>126.13925488893683</v>
      </c>
      <c r="Q12" s="76">
        <f t="shared" si="0"/>
        <v>86.044689090244702</v>
      </c>
    </row>
    <row r="13" spans="2:17">
      <c r="B13" s="77">
        <v>2017</v>
      </c>
      <c r="C13" s="78">
        <v>0</v>
      </c>
      <c r="D13" s="74">
        <v>210.81640986163478</v>
      </c>
      <c r="E13" s="74">
        <v>0</v>
      </c>
      <c r="F13" s="74">
        <v>0</v>
      </c>
      <c r="G13" s="74">
        <v>27.152079505894719</v>
      </c>
      <c r="H13" s="74">
        <v>0</v>
      </c>
      <c r="I13" s="74">
        <v>237.96848936752951</v>
      </c>
      <c r="J13" s="74">
        <v>2.1723693194732379</v>
      </c>
      <c r="K13" s="79">
        <v>0</v>
      </c>
      <c r="L13" s="78">
        <v>372.20789602240581</v>
      </c>
      <c r="M13" s="74">
        <v>97.665241807067673</v>
      </c>
      <c r="N13" s="74">
        <v>25.265234802402514</v>
      </c>
      <c r="O13" s="74">
        <v>106.24275267709828</v>
      </c>
      <c r="P13" s="79">
        <v>143.03466673583733</v>
      </c>
      <c r="Q13" s="76">
        <f t="shared" si="0"/>
        <v>-97.106191951165414</v>
      </c>
    </row>
    <row r="14" spans="2:17">
      <c r="B14" s="77">
        <v>2018</v>
      </c>
      <c r="C14" s="78">
        <v>0</v>
      </c>
      <c r="D14" s="74">
        <v>411.14481707312052</v>
      </c>
      <c r="E14" s="74">
        <v>0</v>
      </c>
      <c r="F14" s="74">
        <v>0</v>
      </c>
      <c r="G14" s="74">
        <v>8.8642770172243228</v>
      </c>
      <c r="H14" s="74">
        <v>0</v>
      </c>
      <c r="I14" s="74">
        <v>420.00909409034483</v>
      </c>
      <c r="J14" s="74">
        <v>4.2724147899249623</v>
      </c>
      <c r="K14" s="79">
        <v>0</v>
      </c>
      <c r="L14" s="78">
        <v>350.81604082596141</v>
      </c>
      <c r="M14" s="74">
        <v>94.892608148111051</v>
      </c>
      <c r="N14" s="74">
        <v>27.653645819481255</v>
      </c>
      <c r="O14" s="74">
        <v>109.03615512750778</v>
      </c>
      <c r="P14" s="79">
        <v>119.23363173086133</v>
      </c>
      <c r="Q14" s="76">
        <f t="shared" si="0"/>
        <v>-305.04787714940846</v>
      </c>
    </row>
    <row r="15" spans="2:17">
      <c r="B15" s="77">
        <v>2019</v>
      </c>
      <c r="C15" s="78">
        <v>0</v>
      </c>
      <c r="D15" s="74">
        <v>670.60337088591314</v>
      </c>
      <c r="E15" s="74">
        <v>0</v>
      </c>
      <c r="F15" s="74">
        <v>0</v>
      </c>
      <c r="G15" s="74">
        <v>15.432807798796446</v>
      </c>
      <c r="H15" s="74">
        <v>0</v>
      </c>
      <c r="I15" s="74">
        <v>686.03617868470963</v>
      </c>
      <c r="J15" s="74">
        <v>7.7025956833485116</v>
      </c>
      <c r="K15" s="79">
        <v>0</v>
      </c>
      <c r="L15" s="78">
        <v>342.15545479011939</v>
      </c>
      <c r="M15" s="74">
        <v>92.940341751542334</v>
      </c>
      <c r="N15" s="74">
        <v>24.953702930609637</v>
      </c>
      <c r="O15" s="74">
        <v>110.48997052920788</v>
      </c>
      <c r="P15" s="79">
        <v>113.77143957875953</v>
      </c>
      <c r="Q15" s="76">
        <f t="shared" si="0"/>
        <v>-579.96733478929855</v>
      </c>
    </row>
    <row r="16" spans="2:17">
      <c r="B16" s="77">
        <v>2020</v>
      </c>
      <c r="C16" s="78">
        <v>0</v>
      </c>
      <c r="D16" s="74">
        <v>746.80603178311844</v>
      </c>
      <c r="E16" s="74">
        <v>0</v>
      </c>
      <c r="F16" s="74">
        <v>0</v>
      </c>
      <c r="G16" s="74">
        <v>28.083917898057663</v>
      </c>
      <c r="H16" s="74">
        <v>0</v>
      </c>
      <c r="I16" s="74">
        <v>774.88994968117606</v>
      </c>
      <c r="J16" s="74">
        <v>11.57704543175439</v>
      </c>
      <c r="K16" s="79">
        <v>0</v>
      </c>
      <c r="L16" s="78">
        <v>370.41139556173357</v>
      </c>
      <c r="M16" s="74">
        <v>92.244587237871571</v>
      </c>
      <c r="N16" s="74">
        <v>21.91107498276585</v>
      </c>
      <c r="O16" s="74">
        <v>122.13087813853514</v>
      </c>
      <c r="P16" s="79">
        <v>134.12485520256104</v>
      </c>
      <c r="Q16" s="76">
        <f t="shared" si="0"/>
        <v>-652.34213991036938</v>
      </c>
    </row>
    <row r="17" spans="2:17">
      <c r="B17" s="77">
        <v>2021</v>
      </c>
      <c r="C17" s="78">
        <v>0</v>
      </c>
      <c r="D17" s="74">
        <v>610.50894048963289</v>
      </c>
      <c r="E17" s="74">
        <v>0</v>
      </c>
      <c r="F17" s="74">
        <v>0</v>
      </c>
      <c r="G17" s="74">
        <v>39.839734142139676</v>
      </c>
      <c r="H17" s="74">
        <v>0</v>
      </c>
      <c r="I17" s="74">
        <v>650.34867463177261</v>
      </c>
      <c r="J17" s="74">
        <v>14.828788804913254</v>
      </c>
      <c r="K17" s="79">
        <v>0</v>
      </c>
      <c r="L17" s="78">
        <v>374.31592835487095</v>
      </c>
      <c r="M17" s="74">
        <v>90.531161943010744</v>
      </c>
      <c r="N17" s="74">
        <v>21.038785741745787</v>
      </c>
      <c r="O17" s="74">
        <v>132.53604265641729</v>
      </c>
      <c r="P17" s="79">
        <v>130.20993801369713</v>
      </c>
      <c r="Q17" s="76">
        <f t="shared" si="0"/>
        <v>-534.96752542298873</v>
      </c>
    </row>
    <row r="18" spans="2:17">
      <c r="B18" s="77">
        <v>2022</v>
      </c>
      <c r="C18" s="78">
        <v>0</v>
      </c>
      <c r="D18" s="74">
        <v>354.55823152697701</v>
      </c>
      <c r="E18" s="74">
        <v>0</v>
      </c>
      <c r="F18" s="74">
        <v>0</v>
      </c>
      <c r="G18" s="74">
        <v>47.180813102987877</v>
      </c>
      <c r="H18" s="74">
        <v>0</v>
      </c>
      <c r="I18" s="74">
        <v>401.73904462996489</v>
      </c>
      <c r="J18" s="74">
        <v>16.837484028063081</v>
      </c>
      <c r="K18" s="79">
        <v>13.007053546297513</v>
      </c>
      <c r="L18" s="78">
        <v>381.12809195140858</v>
      </c>
      <c r="M18" s="74">
        <v>90.510393151557878</v>
      </c>
      <c r="N18" s="74">
        <v>23.998338523778138</v>
      </c>
      <c r="O18" s="74">
        <v>126.20156126329543</v>
      </c>
      <c r="P18" s="79">
        <v>140.4177990127771</v>
      </c>
      <c r="Q18" s="76">
        <f t="shared" si="0"/>
        <v>-291.16578319154837</v>
      </c>
    </row>
    <row r="19" spans="2:17">
      <c r="B19" s="77">
        <v>2023</v>
      </c>
      <c r="C19" s="78">
        <v>0</v>
      </c>
      <c r="D19" s="74">
        <v>164.82794698171176</v>
      </c>
      <c r="E19" s="74">
        <v>0</v>
      </c>
      <c r="F19" s="74">
        <v>0</v>
      </c>
      <c r="G19" s="74">
        <v>8.9240900774001913E-3</v>
      </c>
      <c r="H19" s="74">
        <v>0</v>
      </c>
      <c r="I19" s="74">
        <v>164.83687107178918</v>
      </c>
      <c r="J19" s="74">
        <v>17.661668383422025</v>
      </c>
      <c r="K19" s="79">
        <v>13.224186276427201</v>
      </c>
      <c r="L19" s="78">
        <v>499.76981312586349</v>
      </c>
      <c r="M19" s="74">
        <v>96.18027321818829</v>
      </c>
      <c r="N19" s="74">
        <v>23.801035004975983</v>
      </c>
      <c r="O19" s="74">
        <v>115.02795146165748</v>
      </c>
      <c r="P19" s="79">
        <v>264.76055344104174</v>
      </c>
      <c r="Q19" s="76">
        <f t="shared" si="0"/>
        <v>69.037827709403359</v>
      </c>
    </row>
    <row r="20" spans="2:17">
      <c r="B20" s="77">
        <v>2024</v>
      </c>
      <c r="C20" s="78">
        <v>0</v>
      </c>
      <c r="D20" s="74">
        <v>56.993784277054708</v>
      </c>
      <c r="E20" s="74">
        <v>0</v>
      </c>
      <c r="F20" s="74">
        <v>0</v>
      </c>
      <c r="G20" s="74">
        <v>0</v>
      </c>
      <c r="H20" s="74">
        <v>0</v>
      </c>
      <c r="I20" s="74">
        <v>56.993784277054708</v>
      </c>
      <c r="J20" s="74">
        <v>17.946637304807297</v>
      </c>
      <c r="K20" s="79">
        <v>12.931057090752123</v>
      </c>
      <c r="L20" s="78">
        <v>515.67870737875319</v>
      </c>
      <c r="M20" s="74">
        <v>96.076429260923987</v>
      </c>
      <c r="N20" s="74">
        <v>27.040966471621928</v>
      </c>
      <c r="O20" s="74">
        <v>119.93977064025856</v>
      </c>
      <c r="P20" s="79">
        <v>272.62154100594876</v>
      </c>
      <c r="Q20" s="76">
        <f t="shared" si="0"/>
        <v>184.75006233333463</v>
      </c>
    </row>
    <row r="21" spans="2:17">
      <c r="B21" s="77">
        <v>2025</v>
      </c>
      <c r="C21" s="78">
        <v>0</v>
      </c>
      <c r="D21" s="74">
        <v>0</v>
      </c>
      <c r="E21" s="74">
        <v>0.35930009213445419</v>
      </c>
      <c r="F21" s="74">
        <v>0</v>
      </c>
      <c r="G21" s="74">
        <v>0</v>
      </c>
      <c r="H21" s="74">
        <v>0</v>
      </c>
      <c r="I21" s="74">
        <v>0.35930009213445419</v>
      </c>
      <c r="J21" s="74">
        <v>17.946637304807297</v>
      </c>
      <c r="K21" s="79">
        <v>13.148189820881811</v>
      </c>
      <c r="L21" s="78">
        <v>458.53337769621271</v>
      </c>
      <c r="M21" s="74">
        <v>96.02450728229185</v>
      </c>
      <c r="N21" s="74">
        <v>18.972290992186352</v>
      </c>
      <c r="O21" s="74">
        <v>110.73919602664219</v>
      </c>
      <c r="P21" s="79">
        <v>232.79738339509234</v>
      </c>
      <c r="Q21" s="76">
        <f t="shared" si="0"/>
        <v>201.34325617726878</v>
      </c>
    </row>
    <row r="22" spans="2:17">
      <c r="B22" s="77">
        <v>2026</v>
      </c>
      <c r="C22" s="78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17.946637304807297</v>
      </c>
      <c r="K22" s="79">
        <v>12.974483636778061</v>
      </c>
      <c r="L22" s="78">
        <v>439.88300297154569</v>
      </c>
      <c r="M22" s="74">
        <v>94.165700447261003</v>
      </c>
      <c r="N22" s="74">
        <v>19.263054072526373</v>
      </c>
      <c r="O22" s="74">
        <v>113.51182968559881</v>
      </c>
      <c r="P22" s="79">
        <v>212.94241876615956</v>
      </c>
      <c r="Q22" s="76">
        <f t="shared" si="0"/>
        <v>182.02129782457419</v>
      </c>
    </row>
    <row r="23" spans="2:17">
      <c r="B23" s="77">
        <v>2027</v>
      </c>
      <c r="C23" s="78">
        <v>0</v>
      </c>
      <c r="D23" s="74">
        <v>0</v>
      </c>
      <c r="E23" s="74">
        <v>95.561636210471519</v>
      </c>
      <c r="F23" s="74">
        <v>0</v>
      </c>
      <c r="G23" s="74">
        <v>0</v>
      </c>
      <c r="H23" s="74">
        <v>0</v>
      </c>
      <c r="I23" s="74">
        <v>95.561636210471519</v>
      </c>
      <c r="J23" s="74">
        <v>18.315409330732148</v>
      </c>
      <c r="K23" s="79">
        <v>12.927284065946463</v>
      </c>
      <c r="L23" s="78">
        <v>397.98196621540336</v>
      </c>
      <c r="M23" s="74">
        <v>92.33804679940944</v>
      </c>
      <c r="N23" s="74">
        <v>18.432302414412028</v>
      </c>
      <c r="O23" s="74">
        <v>112.77453758902233</v>
      </c>
      <c r="P23" s="79">
        <v>174.43707941255957</v>
      </c>
      <c r="Q23" s="76">
        <f t="shared" si="0"/>
        <v>47.63274980540946</v>
      </c>
    </row>
    <row r="24" spans="2:17">
      <c r="B24" s="77">
        <v>2028</v>
      </c>
      <c r="C24" s="78">
        <v>0</v>
      </c>
      <c r="D24" s="74">
        <v>0</v>
      </c>
      <c r="E24" s="74">
        <v>122.5833811624438</v>
      </c>
      <c r="F24" s="74">
        <v>0</v>
      </c>
      <c r="G24" s="74">
        <v>9.2794960211372324</v>
      </c>
      <c r="H24" s="74">
        <v>0</v>
      </c>
      <c r="I24" s="74">
        <v>131.86287718358102</v>
      </c>
      <c r="J24" s="74">
        <v>18.865464297014427</v>
      </c>
      <c r="K24" s="79">
        <v>12.688438062803808</v>
      </c>
      <c r="L24" s="78">
        <v>377.17163717963899</v>
      </c>
      <c r="M24" s="74">
        <v>90.78038744044504</v>
      </c>
      <c r="N24" s="74">
        <v>19.179978906714936</v>
      </c>
      <c r="O24" s="74">
        <v>115.7756279539604</v>
      </c>
      <c r="P24" s="79">
        <v>151.43564287851859</v>
      </c>
      <c r="Q24" s="76">
        <f t="shared" si="0"/>
        <v>-11.981136664880665</v>
      </c>
    </row>
    <row r="25" spans="2:17">
      <c r="B25" s="77">
        <v>2029</v>
      </c>
      <c r="C25" s="78">
        <v>0</v>
      </c>
      <c r="D25" s="74">
        <v>0</v>
      </c>
      <c r="E25" s="74">
        <v>15.280778071169085</v>
      </c>
      <c r="F25" s="74">
        <v>0</v>
      </c>
      <c r="G25" s="74">
        <v>0</v>
      </c>
      <c r="H25" s="74">
        <v>0</v>
      </c>
      <c r="I25" s="74">
        <v>15.280778071169085</v>
      </c>
      <c r="J25" s="74">
        <v>18.941868187370275</v>
      </c>
      <c r="K25" s="79">
        <v>16.238396829002792</v>
      </c>
      <c r="L25" s="78">
        <v>370.6294678719886</v>
      </c>
      <c r="M25" s="74">
        <v>89.949635782330702</v>
      </c>
      <c r="N25" s="74">
        <v>24.008722919504571</v>
      </c>
      <c r="O25" s="74">
        <v>116.201388178744</v>
      </c>
      <c r="P25" s="79">
        <v>140.46972099140933</v>
      </c>
      <c r="Q25" s="76">
        <f t="shared" si="0"/>
        <v>90.008677903867181</v>
      </c>
    </row>
    <row r="26" spans="2:17">
      <c r="B26" s="77">
        <v>2030</v>
      </c>
      <c r="C26" s="78">
        <v>0</v>
      </c>
      <c r="D26" s="74">
        <v>0</v>
      </c>
      <c r="E26" s="74">
        <v>74.866262062434018</v>
      </c>
      <c r="F26" s="74">
        <v>0</v>
      </c>
      <c r="G26" s="74">
        <v>0</v>
      </c>
      <c r="H26" s="74">
        <v>0</v>
      </c>
      <c r="I26" s="74">
        <v>74.866262062434018</v>
      </c>
      <c r="J26" s="74">
        <v>19.316199497682444</v>
      </c>
      <c r="K26" s="79">
        <v>16.238396829002788</v>
      </c>
      <c r="L26" s="78">
        <v>359.97507785667204</v>
      </c>
      <c r="M26" s="74">
        <v>88.205057300290576</v>
      </c>
      <c r="N26" s="74">
        <v>29.502068258785677</v>
      </c>
      <c r="O26" s="74">
        <v>120.16822734624</v>
      </c>
      <c r="P26" s="79">
        <v>122.09972495135582</v>
      </c>
      <c r="Q26" s="76">
        <f t="shared" si="0"/>
        <v>11.678866562236564</v>
      </c>
    </row>
    <row r="27" spans="2:17">
      <c r="B27" s="77">
        <v>2031</v>
      </c>
      <c r="C27" s="78">
        <v>0</v>
      </c>
      <c r="D27" s="74">
        <v>0</v>
      </c>
      <c r="E27" s="74">
        <v>259.43010927922177</v>
      </c>
      <c r="F27" s="74">
        <v>0</v>
      </c>
      <c r="G27" s="74">
        <v>73.076135010412969</v>
      </c>
      <c r="H27" s="74">
        <v>0</v>
      </c>
      <c r="I27" s="74">
        <v>332.50624428963476</v>
      </c>
      <c r="J27" s="74">
        <v>20.968346323404191</v>
      </c>
      <c r="K27" s="79">
        <v>16.281823375028722</v>
      </c>
      <c r="L27" s="78">
        <v>348.62493332768491</v>
      </c>
      <c r="M27" s="74">
        <v>86.564322775514739</v>
      </c>
      <c r="N27" s="74">
        <v>34.455425020292459</v>
      </c>
      <c r="O27" s="74">
        <v>124.9554337761239</v>
      </c>
      <c r="P27" s="79">
        <v>102.64975175575378</v>
      </c>
      <c r="Q27" s="76">
        <f t="shared" si="0"/>
        <v>-267.10666223231391</v>
      </c>
    </row>
    <row r="28" spans="2:17">
      <c r="B28" s="77">
        <v>2032</v>
      </c>
      <c r="C28" s="78">
        <v>0</v>
      </c>
      <c r="D28" s="74">
        <v>0</v>
      </c>
      <c r="E28" s="74">
        <v>239.58678182816791</v>
      </c>
      <c r="F28" s="74">
        <v>0</v>
      </c>
      <c r="G28" s="74">
        <v>0</v>
      </c>
      <c r="H28" s="74">
        <v>0</v>
      </c>
      <c r="I28" s="74">
        <v>239.58678182816791</v>
      </c>
      <c r="J28" s="74">
        <v>22.166280232545027</v>
      </c>
      <c r="K28" s="79">
        <v>22.97619203832615</v>
      </c>
      <c r="L28" s="78">
        <v>339.23743959099278</v>
      </c>
      <c r="M28" s="74">
        <v>84.975510229371054</v>
      </c>
      <c r="N28" s="74">
        <v>46.584399228761889</v>
      </c>
      <c r="O28" s="74">
        <v>129.30649558549777</v>
      </c>
      <c r="P28" s="79">
        <v>78.371034547362058</v>
      </c>
      <c r="Q28" s="76">
        <f t="shared" si="0"/>
        <v>-206.35821955167702</v>
      </c>
    </row>
    <row r="29" spans="2:17">
      <c r="B29" s="77">
        <v>2033</v>
      </c>
      <c r="C29" s="78">
        <v>0</v>
      </c>
      <c r="D29" s="74">
        <v>0</v>
      </c>
      <c r="E29" s="74">
        <v>100.35909691152945</v>
      </c>
      <c r="F29" s="74">
        <v>0</v>
      </c>
      <c r="G29" s="74">
        <v>9.2794960211372324</v>
      </c>
      <c r="H29" s="74">
        <v>0</v>
      </c>
      <c r="I29" s="74">
        <v>109.63859293266668</v>
      </c>
      <c r="J29" s="74">
        <v>22.714473197208363</v>
      </c>
      <c r="K29" s="79">
        <v>19.041707573451589</v>
      </c>
      <c r="L29" s="78">
        <v>345.87306846018106</v>
      </c>
      <c r="M29" s="74">
        <v>85.15204495672036</v>
      </c>
      <c r="N29" s="74">
        <v>40.68606245615004</v>
      </c>
      <c r="O29" s="74">
        <v>130.04378768207428</v>
      </c>
      <c r="P29" s="79">
        <v>89.991173365236364</v>
      </c>
      <c r="Q29" s="76">
        <f t="shared" si="0"/>
        <v>-61.403600338090271</v>
      </c>
    </row>
    <row r="30" spans="2:17">
      <c r="B30" s="77">
        <v>2034</v>
      </c>
      <c r="C30" s="78">
        <v>0</v>
      </c>
      <c r="D30" s="74">
        <v>0</v>
      </c>
      <c r="E30" s="74">
        <v>7.3800652972746636</v>
      </c>
      <c r="F30" s="74">
        <v>0</v>
      </c>
      <c r="G30" s="74">
        <v>0</v>
      </c>
      <c r="H30" s="74">
        <v>0</v>
      </c>
      <c r="I30" s="74">
        <v>7.3800652972746636</v>
      </c>
      <c r="J30" s="74">
        <v>22.751373523694738</v>
      </c>
      <c r="K30" s="79">
        <v>25.956472412738403</v>
      </c>
      <c r="L30" s="78">
        <v>368.12682850191908</v>
      </c>
      <c r="M30" s="74">
        <v>82.71171196100947</v>
      </c>
      <c r="N30" s="74">
        <v>97.353709935274793</v>
      </c>
      <c r="O30" s="74">
        <v>124.10391332655669</v>
      </c>
      <c r="P30" s="79">
        <v>63.957493279078108</v>
      </c>
      <c r="Q30" s="76">
        <f t="shared" si="0"/>
        <v>7.8695820453702989</v>
      </c>
    </row>
    <row r="31" spans="2:17">
      <c r="B31" s="77">
        <v>2035</v>
      </c>
      <c r="C31" s="78">
        <v>0</v>
      </c>
      <c r="D31" s="74">
        <v>0</v>
      </c>
      <c r="E31" s="74">
        <v>158.22859997356878</v>
      </c>
      <c r="F31" s="74">
        <v>0</v>
      </c>
      <c r="G31" s="74">
        <v>0</v>
      </c>
      <c r="H31" s="74">
        <v>0</v>
      </c>
      <c r="I31" s="74">
        <v>158.22859997356878</v>
      </c>
      <c r="J31" s="74">
        <v>23.542516523562583</v>
      </c>
      <c r="K31" s="79">
        <v>25.956472412738396</v>
      </c>
      <c r="L31" s="78">
        <v>351.14834148920716</v>
      </c>
      <c r="M31" s="74">
        <v>80.676370398629317</v>
      </c>
      <c r="N31" s="74">
        <v>109.34768699930065</v>
      </c>
      <c r="O31" s="74">
        <v>130.18916922224429</v>
      </c>
      <c r="P31" s="79">
        <v>30.935114869032873</v>
      </c>
      <c r="Q31" s="76">
        <f t="shared" si="0"/>
        <v>-176.79247404083688</v>
      </c>
    </row>
    <row r="32" spans="2:17">
      <c r="B32" s="77">
        <v>2036</v>
      </c>
      <c r="C32" s="78">
        <v>0</v>
      </c>
      <c r="D32" s="74">
        <v>0</v>
      </c>
      <c r="E32" s="74">
        <v>228.59088052431508</v>
      </c>
      <c r="F32" s="74">
        <v>0</v>
      </c>
      <c r="G32" s="74">
        <v>0</v>
      </c>
      <c r="H32" s="74">
        <v>0</v>
      </c>
      <c r="I32" s="74">
        <v>228.59088052431508</v>
      </c>
      <c r="J32" s="74">
        <v>24.685470926184159</v>
      </c>
      <c r="K32" s="79">
        <v>25.96249536225973</v>
      </c>
      <c r="L32" s="78">
        <v>337.81477737647197</v>
      </c>
      <c r="M32" s="74">
        <v>79.170633018297067</v>
      </c>
      <c r="N32" s="74">
        <v>119.08825019069135</v>
      </c>
      <c r="O32" s="74">
        <v>134.54023103161819</v>
      </c>
      <c r="P32" s="79">
        <v>5.0156631358653669</v>
      </c>
      <c r="Q32" s="76">
        <f t="shared" si="0"/>
        <v>-274.2231836768936</v>
      </c>
    </row>
    <row r="33" spans="2:17">
      <c r="B33" s="77">
        <v>2037</v>
      </c>
      <c r="C33" s="78">
        <v>0</v>
      </c>
      <c r="D33" s="74">
        <v>0</v>
      </c>
      <c r="E33" s="74">
        <v>102.3813829565696</v>
      </c>
      <c r="F33" s="74">
        <v>0</v>
      </c>
      <c r="G33" s="74">
        <v>0</v>
      </c>
      <c r="H33" s="74">
        <v>0</v>
      </c>
      <c r="I33" s="74">
        <v>102.3813829565696</v>
      </c>
      <c r="J33" s="74">
        <v>25.197377840967008</v>
      </c>
      <c r="K33" s="79">
        <v>25.968518311781061</v>
      </c>
      <c r="L33" s="78">
        <v>346.56882297385187</v>
      </c>
      <c r="M33" s="74">
        <v>79.606777638807102</v>
      </c>
      <c r="N33" s="74">
        <v>113.45990770696666</v>
      </c>
      <c r="O33" s="74">
        <v>132.26604836753015</v>
      </c>
      <c r="P33" s="79">
        <v>21.236089260547971</v>
      </c>
      <c r="Q33" s="76">
        <f t="shared" si="0"/>
        <v>-132.31118984876969</v>
      </c>
    </row>
    <row r="34" spans="2:17">
      <c r="B34" s="77">
        <v>2038</v>
      </c>
      <c r="C34" s="78">
        <v>0</v>
      </c>
      <c r="D34" s="74">
        <v>0</v>
      </c>
      <c r="E34" s="74">
        <v>168.14269320440519</v>
      </c>
      <c r="F34" s="74">
        <v>0</v>
      </c>
      <c r="G34" s="74">
        <v>0</v>
      </c>
      <c r="H34" s="74">
        <v>0</v>
      </c>
      <c r="I34" s="74">
        <v>168.14269320440519</v>
      </c>
      <c r="J34" s="74">
        <v>26.038091306989031</v>
      </c>
      <c r="K34" s="79">
        <v>32.230579680558257</v>
      </c>
      <c r="L34" s="78">
        <v>367.7218370685884</v>
      </c>
      <c r="M34" s="74">
        <v>77.228751017454798</v>
      </c>
      <c r="N34" s="74">
        <v>174.73822688862603</v>
      </c>
      <c r="O34" s="74">
        <v>130.04378768207428</v>
      </c>
      <c r="P34" s="79">
        <v>-14.288928519566696</v>
      </c>
      <c r="Q34" s="76">
        <f t="shared" si="0"/>
        <v>-240.70029271151918</v>
      </c>
    </row>
    <row r="35" spans="2:17">
      <c r="B35" s="77">
        <v>2039</v>
      </c>
      <c r="C35" s="78">
        <v>0</v>
      </c>
      <c r="D35" s="74">
        <v>0</v>
      </c>
      <c r="E35" s="74">
        <v>232.03691662207916</v>
      </c>
      <c r="F35" s="74">
        <v>0</v>
      </c>
      <c r="G35" s="74">
        <v>0</v>
      </c>
      <c r="H35" s="74">
        <v>0</v>
      </c>
      <c r="I35" s="74">
        <v>232.03691662207916</v>
      </c>
      <c r="J35" s="74">
        <v>27.198275890099428</v>
      </c>
      <c r="K35" s="79">
        <v>32.236602630079581</v>
      </c>
      <c r="L35" s="78">
        <v>355.73824440028892</v>
      </c>
      <c r="M35" s="74">
        <v>75.868395177292555</v>
      </c>
      <c r="N35" s="74">
        <v>187.53180242358695</v>
      </c>
      <c r="O35" s="74">
        <v>140.70856209311717</v>
      </c>
      <c r="P35" s="79">
        <v>-48.37051529370774</v>
      </c>
      <c r="Q35" s="76">
        <f t="shared" si="0"/>
        <v>-339.84231043596589</v>
      </c>
    </row>
    <row r="36" spans="2:17">
      <c r="B36" s="77">
        <v>2040</v>
      </c>
      <c r="C36" s="78">
        <v>0</v>
      </c>
      <c r="D36" s="74">
        <v>0</v>
      </c>
      <c r="E36" s="74">
        <v>103.9247951023127</v>
      </c>
      <c r="F36" s="74">
        <v>0</v>
      </c>
      <c r="G36" s="74">
        <v>61.47676498399143</v>
      </c>
      <c r="H36" s="74">
        <v>0</v>
      </c>
      <c r="I36" s="74">
        <v>165.40156008630413</v>
      </c>
      <c r="J36" s="74">
        <v>28.025283690530948</v>
      </c>
      <c r="K36" s="79">
        <v>32.236602630079588</v>
      </c>
      <c r="L36" s="78">
        <v>355.25017780114678</v>
      </c>
      <c r="M36" s="74">
        <v>75.421866161056087</v>
      </c>
      <c r="N36" s="74">
        <v>192.26708687483872</v>
      </c>
      <c r="O36" s="74">
        <v>142.72313486404445</v>
      </c>
      <c r="P36" s="79">
        <v>-55.161910098792475</v>
      </c>
      <c r="Q36" s="76">
        <f t="shared" si="0"/>
        <v>-280.82535650570713</v>
      </c>
    </row>
    <row r="37" spans="2:17">
      <c r="B37" s="77">
        <v>2041</v>
      </c>
      <c r="C37" s="78">
        <v>0</v>
      </c>
      <c r="D37" s="74">
        <v>0</v>
      </c>
      <c r="E37" s="74">
        <v>7.6422745666700669</v>
      </c>
      <c r="F37" s="74">
        <v>0</v>
      </c>
      <c r="G37" s="74">
        <v>0</v>
      </c>
      <c r="H37" s="74">
        <v>0</v>
      </c>
      <c r="I37" s="74">
        <v>7.6422745666700669</v>
      </c>
      <c r="J37" s="74">
        <v>28.0634950633643</v>
      </c>
      <c r="K37" s="79">
        <v>39.164659495896231</v>
      </c>
      <c r="L37" s="78">
        <v>380.22464952320922</v>
      </c>
      <c r="M37" s="74">
        <v>73.438446577308099</v>
      </c>
      <c r="N37" s="74">
        <v>254.35538892315955</v>
      </c>
      <c r="O37" s="74">
        <v>138.86013965381275</v>
      </c>
      <c r="P37" s="79">
        <v>-86.429325631071208</v>
      </c>
      <c r="Q37" s="76">
        <f t="shared" si="0"/>
        <v>-161.29975475700181</v>
      </c>
    </row>
    <row r="38" spans="2:17">
      <c r="B38" s="77">
        <v>2042</v>
      </c>
      <c r="C38" s="78">
        <v>0</v>
      </c>
      <c r="D38" s="74">
        <v>0</v>
      </c>
      <c r="E38" s="74">
        <v>163.85036670940622</v>
      </c>
      <c r="F38" s="74">
        <v>0</v>
      </c>
      <c r="G38" s="74">
        <v>0</v>
      </c>
      <c r="H38" s="74">
        <v>0</v>
      </c>
      <c r="I38" s="74">
        <v>163.85036670940622</v>
      </c>
      <c r="J38" s="74">
        <v>28.882746896911332</v>
      </c>
      <c r="K38" s="79">
        <v>42.060704388127867</v>
      </c>
      <c r="L38" s="78">
        <v>366.63147551731328</v>
      </c>
      <c r="M38" s="74">
        <v>71.62117732518297</v>
      </c>
      <c r="N38" s="74">
        <v>277.14913754267189</v>
      </c>
      <c r="O38" s="74">
        <v>144.6546324691603</v>
      </c>
      <c r="P38" s="79">
        <v>-126.79347181970186</v>
      </c>
      <c r="Q38" s="76">
        <f t="shared" si="0"/>
        <v>-361.58728981414731</v>
      </c>
    </row>
    <row r="39" spans="2:17">
      <c r="B39" s="77">
        <v>2043</v>
      </c>
      <c r="C39" s="78">
        <v>0</v>
      </c>
      <c r="D39" s="74">
        <v>0</v>
      </c>
      <c r="E39" s="74">
        <v>236.71257665549527</v>
      </c>
      <c r="F39" s="74">
        <v>0</v>
      </c>
      <c r="G39" s="74">
        <v>0</v>
      </c>
      <c r="H39" s="74">
        <v>0</v>
      </c>
      <c r="I39" s="74">
        <v>236.71257665549527</v>
      </c>
      <c r="J39" s="74">
        <v>30.06630978018881</v>
      </c>
      <c r="K39" s="79">
        <v>39.164659495896231</v>
      </c>
      <c r="L39" s="78">
        <v>356.58976484985612</v>
      </c>
      <c r="M39" s="74">
        <v>70.302359067926446</v>
      </c>
      <c r="N39" s="74">
        <v>293.81609268359097</v>
      </c>
      <c r="O39" s="74">
        <v>149.11992263152493</v>
      </c>
      <c r="P39" s="79">
        <v>-156.6486095331862</v>
      </c>
      <c r="Q39" s="76">
        <f t="shared" si="0"/>
        <v>-462.59215546476651</v>
      </c>
    </row>
    <row r="40" spans="2:17">
      <c r="B40" s="77">
        <v>2044</v>
      </c>
      <c r="C40" s="78">
        <v>0</v>
      </c>
      <c r="D40" s="74">
        <v>0</v>
      </c>
      <c r="E40" s="74">
        <v>106.01893175097477</v>
      </c>
      <c r="F40" s="74">
        <v>0</v>
      </c>
      <c r="G40" s="74">
        <v>0</v>
      </c>
      <c r="H40" s="74">
        <v>0</v>
      </c>
      <c r="I40" s="74">
        <v>106.01893175097477</v>
      </c>
      <c r="J40" s="74">
        <v>30.596404438943683</v>
      </c>
      <c r="K40" s="79">
        <v>39.164659495896224</v>
      </c>
      <c r="L40" s="78">
        <v>344.84501328326456</v>
      </c>
      <c r="M40" s="74">
        <v>69.949289613227847</v>
      </c>
      <c r="N40" s="74">
        <v>291.09538100326648</v>
      </c>
      <c r="O40" s="74">
        <v>149.77413956228997</v>
      </c>
      <c r="P40" s="79">
        <v>-165.97379689551974</v>
      </c>
      <c r="Q40" s="76">
        <f t="shared" si="0"/>
        <v>-341.75379258133444</v>
      </c>
    </row>
    <row r="41" spans="2:17">
      <c r="B41" s="77">
        <v>2045</v>
      </c>
      <c r="C41" s="78">
        <v>0</v>
      </c>
      <c r="D41" s="74">
        <v>0</v>
      </c>
      <c r="E41" s="74">
        <v>7.7962702251021687</v>
      </c>
      <c r="F41" s="74">
        <v>0</v>
      </c>
      <c r="G41" s="74">
        <v>0</v>
      </c>
      <c r="H41" s="74">
        <v>0</v>
      </c>
      <c r="I41" s="74">
        <v>7.7962702251021687</v>
      </c>
      <c r="J41" s="74">
        <v>30.635385790069193</v>
      </c>
      <c r="K41" s="79">
        <v>46.085447284704358</v>
      </c>
      <c r="L41" s="78">
        <v>371.9482861292451</v>
      </c>
      <c r="M41" s="74">
        <v>68.33970827563131</v>
      </c>
      <c r="N41" s="74">
        <v>353.70290283790882</v>
      </c>
      <c r="O41" s="74">
        <v>146.03575710077541</v>
      </c>
      <c r="P41" s="79">
        <v>-196.13008208507046</v>
      </c>
      <c r="Q41" s="76">
        <f t="shared" si="0"/>
        <v>-280.64718538494617</v>
      </c>
    </row>
    <row r="42" spans="2:17">
      <c r="B42" s="77">
        <v>2046</v>
      </c>
      <c r="C42" s="78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30.635385790069193</v>
      </c>
      <c r="K42" s="79">
        <v>46.091470234225696</v>
      </c>
      <c r="L42" s="78">
        <v>362.94501503443087</v>
      </c>
      <c r="M42" s="74">
        <v>67.114349579912641</v>
      </c>
      <c r="N42" s="74">
        <v>374.76245737110742</v>
      </c>
      <c r="O42" s="74">
        <v>149.2237665887892</v>
      </c>
      <c r="P42" s="79">
        <v>-228.15555850537839</v>
      </c>
      <c r="Q42" s="76">
        <f t="shared" si="0"/>
        <v>-304.88241452967327</v>
      </c>
    </row>
    <row r="43" spans="2:17">
      <c r="B43" s="77">
        <v>2047</v>
      </c>
      <c r="C43" s="78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30.635385790069193</v>
      </c>
      <c r="K43" s="79">
        <v>47.835120119085985</v>
      </c>
      <c r="L43" s="78">
        <v>340.43164509953209</v>
      </c>
      <c r="M43" s="74">
        <v>65.753993739750399</v>
      </c>
      <c r="N43" s="74">
        <v>388.84369797614556</v>
      </c>
      <c r="O43" s="74">
        <v>153.48136883662522</v>
      </c>
      <c r="P43" s="79">
        <v>-267.64741545298909</v>
      </c>
      <c r="Q43" s="76">
        <f t="shared" si="0"/>
        <v>-346.11792136214433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30.635385790069193</v>
      </c>
      <c r="K44" s="79">
        <v>47.841143068607323</v>
      </c>
      <c r="L44" s="78">
        <v>358.44164875440271</v>
      </c>
      <c r="M44" s="74">
        <v>67.069350531764769</v>
      </c>
      <c r="N44" s="74">
        <v>372.43635272838731</v>
      </c>
      <c r="O44" s="74">
        <v>149.58029750872993</v>
      </c>
      <c r="P44" s="79">
        <v>-230.6443520144793</v>
      </c>
      <c r="Q44" s="76">
        <f t="shared" si="0"/>
        <v>-309.12088087315578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0</v>
      </c>
      <c r="G45" s="74">
        <v>9.8651759401078465</v>
      </c>
      <c r="H45" s="74">
        <v>0</v>
      </c>
      <c r="I45" s="74">
        <v>9.8651759401078465</v>
      </c>
      <c r="J45" s="74">
        <v>30.635385790069193</v>
      </c>
      <c r="K45" s="79">
        <v>47.841143068607323</v>
      </c>
      <c r="L45" s="78">
        <v>358.44164875440271</v>
      </c>
      <c r="M45" s="74">
        <v>67.069350531764769</v>
      </c>
      <c r="N45" s="74">
        <v>372.43635272838731</v>
      </c>
      <c r="O45" s="74">
        <v>149.58029750872993</v>
      </c>
      <c r="P45" s="79">
        <v>-230.6443520144793</v>
      </c>
      <c r="Q45" s="76">
        <f t="shared" si="0"/>
        <v>-318.98605681326364</v>
      </c>
    </row>
    <row r="46" spans="2:17">
      <c r="B46" s="77">
        <v>2050</v>
      </c>
      <c r="C46" s="78">
        <v>0</v>
      </c>
      <c r="D46" s="74">
        <v>0</v>
      </c>
      <c r="E46" s="74">
        <v>0</v>
      </c>
      <c r="F46" s="74">
        <v>0</v>
      </c>
      <c r="G46" s="74">
        <v>10.270513256891446</v>
      </c>
      <c r="H46" s="74">
        <v>0</v>
      </c>
      <c r="I46" s="74">
        <v>10.270513256891446</v>
      </c>
      <c r="J46" s="74">
        <v>30.635385790069193</v>
      </c>
      <c r="K46" s="79">
        <v>46.972329600937854</v>
      </c>
      <c r="L46" s="78">
        <v>358.44164875440271</v>
      </c>
      <c r="M46" s="74">
        <v>67.069350531764769</v>
      </c>
      <c r="N46" s="74">
        <v>372.43635272838731</v>
      </c>
      <c r="O46" s="74">
        <v>149.58029750872993</v>
      </c>
      <c r="P46" s="79">
        <v>-230.6443520144793</v>
      </c>
      <c r="Q46" s="76">
        <f t="shared" si="0"/>
        <v>-318.52258066237783</v>
      </c>
    </row>
    <row r="47" spans="2:17">
      <c r="B47" s="77">
        <v>2051</v>
      </c>
      <c r="C47" s="78">
        <v>0</v>
      </c>
      <c r="D47" s="74">
        <v>0</v>
      </c>
      <c r="E47" s="74">
        <v>0</v>
      </c>
      <c r="F47" s="74">
        <v>0</v>
      </c>
      <c r="G47" s="74">
        <v>10.324473733942273</v>
      </c>
      <c r="H47" s="74">
        <v>0</v>
      </c>
      <c r="I47" s="74">
        <v>10.324473733942273</v>
      </c>
      <c r="J47" s="74">
        <v>30.635385790069193</v>
      </c>
      <c r="K47" s="79">
        <v>46.103516133268357</v>
      </c>
      <c r="L47" s="78">
        <v>358.44164875440271</v>
      </c>
      <c r="M47" s="74">
        <v>67.069350531764769</v>
      </c>
      <c r="N47" s="74">
        <v>372.43635272838731</v>
      </c>
      <c r="O47" s="74">
        <v>149.58029750872993</v>
      </c>
      <c r="P47" s="79">
        <v>-230.6443520144793</v>
      </c>
      <c r="Q47" s="76">
        <f t="shared" si="0"/>
        <v>-317.70772767175919</v>
      </c>
    </row>
    <row r="48" spans="2:17">
      <c r="B48" s="77">
        <v>2052</v>
      </c>
      <c r="C48" s="78">
        <v>0</v>
      </c>
      <c r="D48" s="74">
        <v>0</v>
      </c>
      <c r="E48" s="74">
        <v>0</v>
      </c>
      <c r="F48" s="74">
        <v>0</v>
      </c>
      <c r="G48" s="74">
        <v>10.336627506087737</v>
      </c>
      <c r="H48" s="74">
        <v>0</v>
      </c>
      <c r="I48" s="74">
        <v>10.336627506087737</v>
      </c>
      <c r="J48" s="74">
        <v>30.635385790069193</v>
      </c>
      <c r="K48" s="79">
        <v>48.9995610255</v>
      </c>
      <c r="L48" s="78">
        <v>358.44164875440271</v>
      </c>
      <c r="M48" s="74">
        <v>67.069350531764769</v>
      </c>
      <c r="N48" s="74">
        <v>372.43635272838731</v>
      </c>
      <c r="O48" s="74">
        <v>149.58029750872993</v>
      </c>
      <c r="P48" s="79">
        <v>-230.6443520144793</v>
      </c>
      <c r="Q48" s="76">
        <f t="shared" si="0"/>
        <v>-320.61592633613617</v>
      </c>
    </row>
    <row r="49" spans="2:17">
      <c r="B49" s="77">
        <v>2053</v>
      </c>
      <c r="C49" s="78">
        <v>0</v>
      </c>
      <c r="D49" s="74">
        <v>0</v>
      </c>
      <c r="E49" s="74">
        <v>0</v>
      </c>
      <c r="F49" s="74">
        <v>0</v>
      </c>
      <c r="G49" s="74">
        <v>0.43656050517447881</v>
      </c>
      <c r="H49" s="74">
        <v>0</v>
      </c>
      <c r="I49" s="74">
        <v>0.43656050517447881</v>
      </c>
      <c r="J49" s="74">
        <v>30.635385790069193</v>
      </c>
      <c r="K49" s="79">
        <v>46.103516133268357</v>
      </c>
      <c r="L49" s="78">
        <v>358.44164875440271</v>
      </c>
      <c r="M49" s="74">
        <v>67.069350531764769</v>
      </c>
      <c r="N49" s="74">
        <v>372.43635272838731</v>
      </c>
      <c r="O49" s="74">
        <v>149.58029750872993</v>
      </c>
      <c r="P49" s="79">
        <v>-230.6443520144793</v>
      </c>
      <c r="Q49" s="76">
        <f t="shared" si="0"/>
        <v>-307.8198144429914</v>
      </c>
    </row>
    <row r="50" spans="2:17">
      <c r="B50" s="77">
        <v>2054</v>
      </c>
      <c r="C50" s="78">
        <v>0</v>
      </c>
      <c r="D50" s="74">
        <v>0</v>
      </c>
      <c r="E50" s="74">
        <v>0</v>
      </c>
      <c r="F50" s="74">
        <v>0</v>
      </c>
      <c r="G50" s="74">
        <v>14.325273904609235</v>
      </c>
      <c r="H50" s="74">
        <v>0</v>
      </c>
      <c r="I50" s="74">
        <v>14.325273904609235</v>
      </c>
      <c r="J50" s="74">
        <v>30.635385790069193</v>
      </c>
      <c r="K50" s="79">
        <v>46.103516133268357</v>
      </c>
      <c r="L50" s="78">
        <v>358.44164875440271</v>
      </c>
      <c r="M50" s="74">
        <v>67.069350531764769</v>
      </c>
      <c r="N50" s="74">
        <v>372.43635272838731</v>
      </c>
      <c r="O50" s="74">
        <v>149.58029750872993</v>
      </c>
      <c r="P50" s="79">
        <v>-230.6443520144793</v>
      </c>
      <c r="Q50" s="76">
        <f t="shared" si="0"/>
        <v>-321.70852784242612</v>
      </c>
    </row>
    <row r="51" spans="2:17">
      <c r="B51" s="77">
        <v>2055</v>
      </c>
      <c r="C51" s="78">
        <v>0</v>
      </c>
      <c r="D51" s="74">
        <v>0</v>
      </c>
      <c r="E51" s="74">
        <v>0</v>
      </c>
      <c r="F51" s="74">
        <v>0</v>
      </c>
      <c r="G51" s="74">
        <v>19.003109178759505</v>
      </c>
      <c r="H51" s="74">
        <v>0</v>
      </c>
      <c r="I51" s="74">
        <v>19.003109178759505</v>
      </c>
      <c r="J51" s="74">
        <v>30.635385790069193</v>
      </c>
      <c r="K51" s="79">
        <v>46.103516133268357</v>
      </c>
      <c r="L51" s="78">
        <v>358.44164875440271</v>
      </c>
      <c r="M51" s="74">
        <v>67.069350531764769</v>
      </c>
      <c r="N51" s="74">
        <v>372.43635272838731</v>
      </c>
      <c r="O51" s="74">
        <v>149.58029750872993</v>
      </c>
      <c r="P51" s="79">
        <v>-230.6443520144793</v>
      </c>
      <c r="Q51" s="76">
        <f t="shared" si="0"/>
        <v>-326.38636311657643</v>
      </c>
    </row>
    <row r="52" spans="2:17">
      <c r="B52" s="77">
        <v>2056</v>
      </c>
      <c r="C52" s="78">
        <v>0</v>
      </c>
      <c r="D52" s="74">
        <v>0</v>
      </c>
      <c r="E52" s="74">
        <v>0</v>
      </c>
      <c r="F52" s="74">
        <v>0</v>
      </c>
      <c r="G52" s="74">
        <v>20.543189074577317</v>
      </c>
      <c r="H52" s="74">
        <v>0</v>
      </c>
      <c r="I52" s="74">
        <v>20.543189074577317</v>
      </c>
      <c r="J52" s="74">
        <v>30.635385790069193</v>
      </c>
      <c r="K52" s="79">
        <v>46.103516133268357</v>
      </c>
      <c r="L52" s="78">
        <v>358.44164875440271</v>
      </c>
      <c r="M52" s="74">
        <v>67.069350531764769</v>
      </c>
      <c r="N52" s="74">
        <v>372.43635272838731</v>
      </c>
      <c r="O52" s="74">
        <v>149.58029750872993</v>
      </c>
      <c r="P52" s="79">
        <v>-230.6443520144793</v>
      </c>
      <c r="Q52" s="76">
        <f t="shared" si="0"/>
        <v>-327.9264430123942</v>
      </c>
    </row>
    <row r="53" spans="2:17">
      <c r="B53" s="77">
        <v>2057</v>
      </c>
      <c r="C53" s="78">
        <v>0</v>
      </c>
      <c r="D53" s="74">
        <v>0</v>
      </c>
      <c r="E53" s="74">
        <v>73.754405184969968</v>
      </c>
      <c r="F53" s="74">
        <v>0</v>
      </c>
      <c r="G53" s="74">
        <v>16.758697569932778</v>
      </c>
      <c r="H53" s="74">
        <v>0</v>
      </c>
      <c r="I53" s="74">
        <v>90.513102754902746</v>
      </c>
      <c r="J53" s="74">
        <v>30.635385790069193</v>
      </c>
      <c r="K53" s="79">
        <v>46.103516133268357</v>
      </c>
      <c r="L53" s="78">
        <v>358.44164875440271</v>
      </c>
      <c r="M53" s="74">
        <v>67.069350531764769</v>
      </c>
      <c r="N53" s="74">
        <v>372.43635272838731</v>
      </c>
      <c r="O53" s="74">
        <v>149.58029750872993</v>
      </c>
      <c r="P53" s="79">
        <v>-230.6443520144793</v>
      </c>
      <c r="Q53" s="76">
        <f t="shared" si="0"/>
        <v>-397.89635669271968</v>
      </c>
    </row>
    <row r="54" spans="2:17">
      <c r="B54" s="77">
        <v>2058</v>
      </c>
      <c r="C54" s="78">
        <v>0</v>
      </c>
      <c r="D54" s="74">
        <v>0</v>
      </c>
      <c r="E54" s="74">
        <v>100.7314972353186</v>
      </c>
      <c r="F54" s="74">
        <v>0</v>
      </c>
      <c r="G54" s="74">
        <v>0</v>
      </c>
      <c r="H54" s="74">
        <v>0</v>
      </c>
      <c r="I54" s="74">
        <v>100.7314972353186</v>
      </c>
      <c r="J54" s="74">
        <v>30.635385790069193</v>
      </c>
      <c r="K54" s="79">
        <v>46.103516133268357</v>
      </c>
      <c r="L54" s="78">
        <v>358.44164875440271</v>
      </c>
      <c r="M54" s="74">
        <v>67.069350531764769</v>
      </c>
      <c r="N54" s="74">
        <v>372.43635272838731</v>
      </c>
      <c r="O54" s="74">
        <v>149.58029750872993</v>
      </c>
      <c r="P54" s="79">
        <v>-230.6443520144793</v>
      </c>
      <c r="Q54" s="76">
        <f t="shared" si="0"/>
        <v>-408.11475117313552</v>
      </c>
    </row>
    <row r="55" spans="2:17">
      <c r="B55" s="77">
        <v>2059</v>
      </c>
      <c r="C55" s="78">
        <v>0</v>
      </c>
      <c r="D55" s="74">
        <v>0</v>
      </c>
      <c r="E55" s="74">
        <v>15.280778071169085</v>
      </c>
      <c r="F55" s="74">
        <v>0</v>
      </c>
      <c r="G55" s="74">
        <v>0</v>
      </c>
      <c r="H55" s="74">
        <v>0</v>
      </c>
      <c r="I55" s="74">
        <v>15.280778071169085</v>
      </c>
      <c r="J55" s="74">
        <v>30.635385790069193</v>
      </c>
      <c r="K55" s="79">
        <v>61.597356306707582</v>
      </c>
      <c r="L55" s="78">
        <v>358.44164875440271</v>
      </c>
      <c r="M55" s="74">
        <v>67.069350531764769</v>
      </c>
      <c r="N55" s="74">
        <v>372.43635272838731</v>
      </c>
      <c r="O55" s="74">
        <v>149.58029750872993</v>
      </c>
      <c r="P55" s="79">
        <v>-230.6443520144793</v>
      </c>
      <c r="Q55" s="76">
        <f t="shared" si="0"/>
        <v>-338.15787218242514</v>
      </c>
    </row>
    <row r="56" spans="2:17">
      <c r="B56" s="77">
        <v>2060</v>
      </c>
      <c r="C56" s="78">
        <v>0</v>
      </c>
      <c r="D56" s="74">
        <v>0</v>
      </c>
      <c r="E56" s="74">
        <v>74.866262062434018</v>
      </c>
      <c r="F56" s="74">
        <v>0</v>
      </c>
      <c r="G56" s="74">
        <v>0</v>
      </c>
      <c r="H56" s="74">
        <v>0</v>
      </c>
      <c r="I56" s="74">
        <v>74.866262062434018</v>
      </c>
      <c r="J56" s="74">
        <v>30.635385790069193</v>
      </c>
      <c r="K56" s="79">
        <v>46.103516133268357</v>
      </c>
      <c r="L56" s="78">
        <v>358.44164875440271</v>
      </c>
      <c r="M56" s="74">
        <v>67.069350531764769</v>
      </c>
      <c r="N56" s="74">
        <v>372.43635272838731</v>
      </c>
      <c r="O56" s="74">
        <v>149.58029750872993</v>
      </c>
      <c r="P56" s="79">
        <v>-230.6443520144793</v>
      </c>
      <c r="Q56" s="76">
        <f t="shared" si="0"/>
        <v>-382.24951600025094</v>
      </c>
    </row>
    <row r="57" spans="2:17">
      <c r="B57" s="77">
        <v>2061</v>
      </c>
      <c r="C57" s="78">
        <v>0</v>
      </c>
      <c r="D57" s="74">
        <v>0</v>
      </c>
      <c r="E57" s="74">
        <v>257.35323013393588</v>
      </c>
      <c r="F57" s="74">
        <v>0</v>
      </c>
      <c r="G57" s="74">
        <v>0</v>
      </c>
      <c r="H57" s="74">
        <v>0</v>
      </c>
      <c r="I57" s="74">
        <v>257.35323013393588</v>
      </c>
      <c r="J57" s="74">
        <v>30.635385790069193</v>
      </c>
      <c r="K57" s="79">
        <v>61.597356306707582</v>
      </c>
      <c r="L57" s="78">
        <v>358.44164875440271</v>
      </c>
      <c r="M57" s="74">
        <v>67.069350531764769</v>
      </c>
      <c r="N57" s="74">
        <v>372.43635272838731</v>
      </c>
      <c r="O57" s="74">
        <v>149.58029750872993</v>
      </c>
      <c r="P57" s="79">
        <v>-230.6443520144793</v>
      </c>
      <c r="Q57" s="76">
        <f t="shared" si="0"/>
        <v>-580.23032424519192</v>
      </c>
    </row>
    <row r="58" spans="2:17">
      <c r="B58" s="77">
        <v>2062</v>
      </c>
      <c r="C58" s="78">
        <v>0</v>
      </c>
      <c r="D58" s="74">
        <v>0</v>
      </c>
      <c r="E58" s="74">
        <v>239.58678182816791</v>
      </c>
      <c r="F58" s="74">
        <v>0</v>
      </c>
      <c r="G58" s="74">
        <v>0</v>
      </c>
      <c r="H58" s="74">
        <v>0</v>
      </c>
      <c r="I58" s="74">
        <v>239.58678182816791</v>
      </c>
      <c r="J58" s="74">
        <v>30.635385790069193</v>
      </c>
      <c r="K58" s="79">
        <v>48.9995610255</v>
      </c>
      <c r="L58" s="78">
        <v>358.44164875440271</v>
      </c>
      <c r="M58" s="74">
        <v>67.069350531764769</v>
      </c>
      <c r="N58" s="74">
        <v>372.43635272838731</v>
      </c>
      <c r="O58" s="74">
        <v>149.58029750872993</v>
      </c>
      <c r="P58" s="79">
        <v>-230.6443520144793</v>
      </c>
      <c r="Q58" s="76">
        <f t="shared" si="0"/>
        <v>-549.86608065821633</v>
      </c>
    </row>
    <row r="59" spans="2:17">
      <c r="B59" s="77">
        <v>2063</v>
      </c>
      <c r="C59" s="78">
        <v>0</v>
      </c>
      <c r="D59" s="74">
        <v>0</v>
      </c>
      <c r="E59" s="74">
        <v>100.35909691152945</v>
      </c>
      <c r="F59" s="74">
        <v>0</v>
      </c>
      <c r="G59" s="74">
        <v>9.2794960211372324</v>
      </c>
      <c r="H59" s="74">
        <v>0</v>
      </c>
      <c r="I59" s="74">
        <v>109.63859293266668</v>
      </c>
      <c r="J59" s="74">
        <v>30.635385790069193</v>
      </c>
      <c r="K59" s="79">
        <v>61.597356306707582</v>
      </c>
      <c r="L59" s="78">
        <v>358.44164875440271</v>
      </c>
      <c r="M59" s="74">
        <v>67.069350531764769</v>
      </c>
      <c r="N59" s="74">
        <v>372.43635272838731</v>
      </c>
      <c r="O59" s="74">
        <v>149.58029750872993</v>
      </c>
      <c r="P59" s="79">
        <v>-230.6443520144793</v>
      </c>
      <c r="Q59" s="76">
        <f t="shared" si="0"/>
        <v>-432.51568704392275</v>
      </c>
    </row>
    <row r="60" spans="2:17">
      <c r="B60" s="77">
        <v>2064</v>
      </c>
      <c r="C60" s="78">
        <v>0</v>
      </c>
      <c r="D60" s="74">
        <v>0</v>
      </c>
      <c r="E60" s="74">
        <v>7.3800652972746636</v>
      </c>
      <c r="F60" s="74">
        <v>0</v>
      </c>
      <c r="G60" s="74">
        <v>-3.4298760816095175E-17</v>
      </c>
      <c r="H60" s="74">
        <v>0</v>
      </c>
      <c r="I60" s="74">
        <v>7.3800652972746636</v>
      </c>
      <c r="J60" s="74">
        <v>30.635385790069193</v>
      </c>
      <c r="K60" s="79">
        <v>46.103516133268357</v>
      </c>
      <c r="L60" s="78">
        <v>358.44164875440271</v>
      </c>
      <c r="M60" s="74">
        <v>67.069350531764769</v>
      </c>
      <c r="N60" s="74">
        <v>372.43635272838731</v>
      </c>
      <c r="O60" s="74">
        <v>149.58029750872993</v>
      </c>
      <c r="P60" s="79">
        <v>-230.6443520144793</v>
      </c>
      <c r="Q60" s="76">
        <f t="shared" si="0"/>
        <v>-314.76331923509156</v>
      </c>
    </row>
    <row r="61" spans="2:17">
      <c r="B61" s="77">
        <v>2065</v>
      </c>
      <c r="C61" s="78">
        <v>0</v>
      </c>
      <c r="D61" s="74">
        <v>0</v>
      </c>
      <c r="E61" s="74">
        <v>158.22859997356878</v>
      </c>
      <c r="F61" s="74">
        <v>0</v>
      </c>
      <c r="G61" s="74">
        <v>0.51298914888560798</v>
      </c>
      <c r="H61" s="74">
        <v>0</v>
      </c>
      <c r="I61" s="74">
        <v>158.74158912245437</v>
      </c>
      <c r="J61" s="74">
        <v>30.635385790069193</v>
      </c>
      <c r="K61" s="79">
        <v>61.597356306707582</v>
      </c>
      <c r="L61" s="78">
        <v>358.44164875440271</v>
      </c>
      <c r="M61" s="74">
        <v>67.069350531764769</v>
      </c>
      <c r="N61" s="74">
        <v>372.43635272838731</v>
      </c>
      <c r="O61" s="74">
        <v>149.58029750872993</v>
      </c>
      <c r="P61" s="79">
        <v>-230.6443520144793</v>
      </c>
      <c r="Q61" s="76">
        <f t="shared" si="0"/>
        <v>-481.61868323371039</v>
      </c>
    </row>
    <row r="62" spans="2:17">
      <c r="B62" s="77">
        <v>2066</v>
      </c>
      <c r="C62" s="78">
        <v>0</v>
      </c>
      <c r="D62" s="74">
        <v>0</v>
      </c>
      <c r="E62" s="74">
        <v>228.59088052431508</v>
      </c>
      <c r="F62" s="74">
        <v>0</v>
      </c>
      <c r="G62" s="74">
        <v>55.349140753740024</v>
      </c>
      <c r="H62" s="74">
        <v>0</v>
      </c>
      <c r="I62" s="74">
        <v>283.9400212780551</v>
      </c>
      <c r="J62" s="74">
        <v>30.635385790069193</v>
      </c>
      <c r="K62" s="79">
        <v>46.103516133268357</v>
      </c>
      <c r="L62" s="78">
        <v>358.44164875440271</v>
      </c>
      <c r="M62" s="74">
        <v>67.069350531764769</v>
      </c>
      <c r="N62" s="74">
        <v>372.43635272838731</v>
      </c>
      <c r="O62" s="74">
        <v>149.58029750872993</v>
      </c>
      <c r="P62" s="79">
        <v>-230.6443520144793</v>
      </c>
      <c r="Q62" s="76">
        <f t="shared" si="0"/>
        <v>-591.32327521587194</v>
      </c>
    </row>
    <row r="63" spans="2:17">
      <c r="B63" s="77">
        <v>2067</v>
      </c>
      <c r="C63" s="78">
        <v>0</v>
      </c>
      <c r="D63" s="74">
        <v>0</v>
      </c>
      <c r="E63" s="74">
        <v>102.3813829565696</v>
      </c>
      <c r="F63" s="74">
        <v>0</v>
      </c>
      <c r="G63" s="74">
        <v>16.815451999806982</v>
      </c>
      <c r="H63" s="74">
        <v>0</v>
      </c>
      <c r="I63" s="74">
        <v>119.19683495637658</v>
      </c>
      <c r="J63" s="74">
        <v>30.635385790069193</v>
      </c>
      <c r="K63" s="79">
        <v>61.597356306707582</v>
      </c>
      <c r="L63" s="78">
        <v>358.44164875440271</v>
      </c>
      <c r="M63" s="74">
        <v>67.069350531764769</v>
      </c>
      <c r="N63" s="74">
        <v>372.43635272838731</v>
      </c>
      <c r="O63" s="74">
        <v>149.58029750872993</v>
      </c>
      <c r="P63" s="79">
        <v>-230.6443520144793</v>
      </c>
      <c r="Q63" s="76">
        <f t="shared" si="0"/>
        <v>-442.0739290676326</v>
      </c>
    </row>
    <row r="64" spans="2:17">
      <c r="B64" s="77">
        <v>2068</v>
      </c>
      <c r="C64" s="78">
        <v>0</v>
      </c>
      <c r="D64" s="74">
        <v>0</v>
      </c>
      <c r="E64" s="74">
        <v>168.14269320440519</v>
      </c>
      <c r="F64" s="74">
        <v>0</v>
      </c>
      <c r="G64" s="74">
        <v>17.707212533187075</v>
      </c>
      <c r="H64" s="74">
        <v>0</v>
      </c>
      <c r="I64" s="74">
        <v>185.84990573759228</v>
      </c>
      <c r="J64" s="74">
        <v>30.635385790069193</v>
      </c>
      <c r="K64" s="79">
        <v>46.103516133268357</v>
      </c>
      <c r="L64" s="78">
        <v>358.44164875440271</v>
      </c>
      <c r="M64" s="74">
        <v>67.069350531764769</v>
      </c>
      <c r="N64" s="74">
        <v>372.43635272838731</v>
      </c>
      <c r="O64" s="74">
        <v>149.58029750872993</v>
      </c>
      <c r="P64" s="79">
        <v>-230.6443520144793</v>
      </c>
      <c r="Q64" s="76">
        <f t="shared" si="0"/>
        <v>-493.23315967540918</v>
      </c>
    </row>
    <row r="65" spans="2:17">
      <c r="B65" s="77">
        <v>2069</v>
      </c>
      <c r="C65" s="78">
        <v>0</v>
      </c>
      <c r="D65" s="74">
        <v>0</v>
      </c>
      <c r="E65" s="74">
        <v>232.03691662207916</v>
      </c>
      <c r="F65" s="74">
        <v>0</v>
      </c>
      <c r="G65" s="74">
        <v>1.1075338941872106</v>
      </c>
      <c r="H65" s="74">
        <v>0</v>
      </c>
      <c r="I65" s="74">
        <v>233.14445051626637</v>
      </c>
      <c r="J65" s="74">
        <v>30.635385790069193</v>
      </c>
      <c r="K65" s="79">
        <v>61.597356306707582</v>
      </c>
      <c r="L65" s="78">
        <v>358.44164875440271</v>
      </c>
      <c r="M65" s="74">
        <v>67.069350531764769</v>
      </c>
      <c r="N65" s="74">
        <v>372.43635272838731</v>
      </c>
      <c r="O65" s="74">
        <v>149.58029750872993</v>
      </c>
      <c r="P65" s="79">
        <v>-230.6443520144793</v>
      </c>
      <c r="Q65" s="76">
        <f t="shared" si="0"/>
        <v>-556.02154462752242</v>
      </c>
    </row>
    <row r="66" spans="2:17">
      <c r="B66" s="77">
        <v>2070</v>
      </c>
      <c r="C66" s="78">
        <v>0</v>
      </c>
      <c r="D66" s="74">
        <v>0</v>
      </c>
      <c r="E66" s="74">
        <v>103.9247951023127</v>
      </c>
      <c r="F66" s="74">
        <v>0</v>
      </c>
      <c r="G66" s="74">
        <v>9.0808087192981564</v>
      </c>
      <c r="H66" s="74">
        <v>0</v>
      </c>
      <c r="I66" s="74">
        <v>113.00560382161086</v>
      </c>
      <c r="J66" s="74">
        <v>30.635385790069193</v>
      </c>
      <c r="K66" s="79">
        <v>46.103516133268357</v>
      </c>
      <c r="L66" s="78">
        <v>358.44164875440271</v>
      </c>
      <c r="M66" s="74">
        <v>67.069350531764769</v>
      </c>
      <c r="N66" s="74">
        <v>372.43635272838731</v>
      </c>
      <c r="O66" s="74">
        <v>149.58029750872993</v>
      </c>
      <c r="P66" s="79">
        <v>-230.6443520144793</v>
      </c>
      <c r="Q66" s="76">
        <f t="shared" si="0"/>
        <v>-420.38885775942776</v>
      </c>
    </row>
    <row r="67" spans="2:17">
      <c r="B67" s="77">
        <v>2071</v>
      </c>
      <c r="C67" s="78">
        <v>0</v>
      </c>
      <c r="D67" s="74">
        <v>0</v>
      </c>
      <c r="E67" s="74">
        <v>7.6422745666700669</v>
      </c>
      <c r="F67" s="74">
        <v>0</v>
      </c>
      <c r="G67" s="74">
        <v>19.296545067562359</v>
      </c>
      <c r="H67" s="74">
        <v>0</v>
      </c>
      <c r="I67" s="74">
        <v>26.938819634232427</v>
      </c>
      <c r="J67" s="74">
        <v>30.635385790069193</v>
      </c>
      <c r="K67" s="79">
        <v>61.597356306707582</v>
      </c>
      <c r="L67" s="78">
        <v>358.44164875440271</v>
      </c>
      <c r="M67" s="74">
        <v>67.069350531764769</v>
      </c>
      <c r="N67" s="74">
        <v>372.43635272838731</v>
      </c>
      <c r="O67" s="74">
        <v>149.58029750872993</v>
      </c>
      <c r="P67" s="79">
        <v>-230.6443520144793</v>
      </c>
      <c r="Q67" s="76">
        <f t="shared" si="0"/>
        <v>-349.81591374548844</v>
      </c>
    </row>
    <row r="68" spans="2:17">
      <c r="B68" s="77">
        <v>2072</v>
      </c>
      <c r="C68" s="78">
        <v>0</v>
      </c>
      <c r="D68" s="74">
        <v>0</v>
      </c>
      <c r="E68" s="74">
        <v>163.85036670940622</v>
      </c>
      <c r="F68" s="74">
        <v>0</v>
      </c>
      <c r="G68" s="74">
        <v>30.422115533055102</v>
      </c>
      <c r="H68" s="74">
        <v>0</v>
      </c>
      <c r="I68" s="74">
        <v>194.27248224246131</v>
      </c>
      <c r="J68" s="74">
        <v>30.635385790069193</v>
      </c>
      <c r="K68" s="79">
        <v>48.9995610255</v>
      </c>
      <c r="L68" s="78">
        <v>358.44164875440271</v>
      </c>
      <c r="M68" s="74">
        <v>67.069350531764769</v>
      </c>
      <c r="N68" s="74">
        <v>372.43635272838731</v>
      </c>
      <c r="O68" s="74">
        <v>149.58029750872993</v>
      </c>
      <c r="P68" s="79">
        <v>-230.6443520144793</v>
      </c>
      <c r="Q68" s="76">
        <f t="shared" si="0"/>
        <v>-504.55178107250975</v>
      </c>
    </row>
    <row r="69" spans="2:17">
      <c r="B69" s="77">
        <v>2073</v>
      </c>
      <c r="C69" s="78">
        <v>0</v>
      </c>
      <c r="D69" s="74">
        <v>0</v>
      </c>
      <c r="E69" s="74">
        <v>236.71257665549527</v>
      </c>
      <c r="F69" s="74">
        <v>0</v>
      </c>
      <c r="G69" s="74">
        <v>8.9240900774001913E-3</v>
      </c>
      <c r="H69" s="74">
        <v>0</v>
      </c>
      <c r="I69" s="74">
        <v>236.72150074557268</v>
      </c>
      <c r="J69" s="74">
        <v>30.635385790069193</v>
      </c>
      <c r="K69" s="79">
        <v>47.841143068607323</v>
      </c>
      <c r="L69" s="78">
        <v>358.44164875440271</v>
      </c>
      <c r="M69" s="74">
        <v>67.069350531764769</v>
      </c>
      <c r="N69" s="74">
        <v>372.43635272838731</v>
      </c>
      <c r="O69" s="74">
        <v>149.58029750872993</v>
      </c>
      <c r="P69" s="79">
        <v>-230.6443520144793</v>
      </c>
      <c r="Q69" s="76">
        <f t="shared" si="0"/>
        <v>-545.8423816187285</v>
      </c>
    </row>
    <row r="70" spans="2:17">
      <c r="B70" s="77">
        <v>2074</v>
      </c>
      <c r="C70" s="78">
        <v>0</v>
      </c>
      <c r="D70" s="74">
        <v>0</v>
      </c>
      <c r="E70" s="74">
        <v>106.01893175097477</v>
      </c>
      <c r="F70" s="74">
        <v>0</v>
      </c>
      <c r="G70" s="74">
        <v>0</v>
      </c>
      <c r="H70" s="74">
        <v>0</v>
      </c>
      <c r="I70" s="74">
        <v>106.01893175097477</v>
      </c>
      <c r="J70" s="74">
        <v>30.635385790069193</v>
      </c>
      <c r="K70" s="79">
        <v>47.841143068607323</v>
      </c>
      <c r="L70" s="78">
        <v>358.44164875440271</v>
      </c>
      <c r="M70" s="74">
        <v>67.069350531764769</v>
      </c>
      <c r="N70" s="74">
        <v>372.43635272838731</v>
      </c>
      <c r="O70" s="74">
        <v>149.58029750872993</v>
      </c>
      <c r="P70" s="79">
        <v>-230.6443520144793</v>
      </c>
      <c r="Q70" s="76">
        <f t="shared" si="0"/>
        <v>-415.13981262413057</v>
      </c>
    </row>
    <row r="71" spans="2:17">
      <c r="B71" s="77">
        <v>2075</v>
      </c>
      <c r="C71" s="78">
        <v>0</v>
      </c>
      <c r="D71" s="74">
        <v>0</v>
      </c>
      <c r="E71" s="74">
        <v>7.7962702251021687</v>
      </c>
      <c r="F71" s="74">
        <v>0</v>
      </c>
      <c r="G71" s="74">
        <v>46.115024541927291</v>
      </c>
      <c r="H71" s="74">
        <v>0</v>
      </c>
      <c r="I71" s="74">
        <v>53.91129476702946</v>
      </c>
      <c r="J71" s="74">
        <v>30.635385790069193</v>
      </c>
      <c r="K71" s="79">
        <v>47.841143068607323</v>
      </c>
      <c r="L71" s="78">
        <v>358.44164875440271</v>
      </c>
      <c r="M71" s="74">
        <v>67.069350531764769</v>
      </c>
      <c r="N71" s="74">
        <v>372.43635272838731</v>
      </c>
      <c r="O71" s="74">
        <v>149.58029750872993</v>
      </c>
      <c r="P71" s="79">
        <v>-230.6443520144793</v>
      </c>
      <c r="Q71" s="76">
        <f t="shared" si="0"/>
        <v>-363.03217564018524</v>
      </c>
    </row>
    <row r="72" spans="2:17">
      <c r="B72" s="77">
        <v>2076</v>
      </c>
      <c r="C72" s="78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30.635385790069193</v>
      </c>
      <c r="K72" s="79">
        <v>46.972329600937854</v>
      </c>
      <c r="L72" s="78">
        <v>358.44164875440271</v>
      </c>
      <c r="M72" s="74">
        <v>67.069350531764769</v>
      </c>
      <c r="N72" s="74">
        <v>372.43635272838731</v>
      </c>
      <c r="O72" s="74">
        <v>149.58029750872993</v>
      </c>
      <c r="P72" s="79">
        <v>-230.6443520144793</v>
      </c>
      <c r="Q72" s="76">
        <f t="shared" si="0"/>
        <v>-308.2520674054864</v>
      </c>
    </row>
    <row r="73" spans="2:17">
      <c r="B73" s="77">
        <v>2077</v>
      </c>
      <c r="C73" s="78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30.635385790069193</v>
      </c>
      <c r="K73" s="79">
        <v>46.103516133268357</v>
      </c>
      <c r="L73" s="78">
        <v>358.44164875440271</v>
      </c>
      <c r="M73" s="74">
        <v>67.069350531764769</v>
      </c>
      <c r="N73" s="74">
        <v>372.43635272838731</v>
      </c>
      <c r="O73" s="74">
        <v>149.58029750872993</v>
      </c>
      <c r="P73" s="79">
        <v>-230.6443520144793</v>
      </c>
      <c r="Q73" s="76">
        <f t="shared" ref="Q73:Q87" si="1">P73-K73-J73-I73</f>
        <v>-307.3832539378169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30.635385790069193</v>
      </c>
      <c r="K74" s="79">
        <v>46.103516133268357</v>
      </c>
      <c r="L74" s="78">
        <v>358.44164875440271</v>
      </c>
      <c r="M74" s="74">
        <v>67.069350531764769</v>
      </c>
      <c r="N74" s="74">
        <v>372.43635272838731</v>
      </c>
      <c r="O74" s="74">
        <v>149.58029750872993</v>
      </c>
      <c r="P74" s="79">
        <v>-230.6443520144793</v>
      </c>
      <c r="Q74" s="76">
        <f t="shared" si="1"/>
        <v>-307.3832539378169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30.635385790069193</v>
      </c>
      <c r="K75" s="79">
        <v>46.103516133268357</v>
      </c>
      <c r="L75" s="78">
        <v>358.44164875440271</v>
      </c>
      <c r="M75" s="74">
        <v>67.069350531764769</v>
      </c>
      <c r="N75" s="74">
        <v>372.43635272838731</v>
      </c>
      <c r="O75" s="74">
        <v>149.58029750872993</v>
      </c>
      <c r="P75" s="79">
        <v>-230.6443520144793</v>
      </c>
      <c r="Q75" s="76">
        <f t="shared" si="1"/>
        <v>-307.3832539378169</v>
      </c>
    </row>
    <row r="76" spans="2:17">
      <c r="B76" s="77">
        <v>2080</v>
      </c>
      <c r="C76" s="78"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30.635385790069193</v>
      </c>
      <c r="K76" s="79">
        <v>46.103516133268357</v>
      </c>
      <c r="L76" s="78">
        <v>358.44164875440271</v>
      </c>
      <c r="M76" s="74">
        <v>67.069350531764769</v>
      </c>
      <c r="N76" s="74">
        <v>372.43635272838731</v>
      </c>
      <c r="O76" s="74">
        <v>149.58029750872993</v>
      </c>
      <c r="P76" s="79">
        <v>-230.6443520144793</v>
      </c>
      <c r="Q76" s="76">
        <f t="shared" si="1"/>
        <v>-307.3832539378169</v>
      </c>
    </row>
    <row r="77" spans="2:17">
      <c r="B77" s="77">
        <v>2081</v>
      </c>
      <c r="C77" s="78">
        <v>0</v>
      </c>
      <c r="D77" s="74">
        <v>0</v>
      </c>
      <c r="E77" s="74">
        <v>0</v>
      </c>
      <c r="F77" s="74">
        <v>0</v>
      </c>
      <c r="G77" s="74">
        <v>18.268228961934444</v>
      </c>
      <c r="H77" s="74">
        <v>0</v>
      </c>
      <c r="I77" s="74">
        <v>18.268228961934444</v>
      </c>
      <c r="J77" s="74">
        <v>30.635385790069193</v>
      </c>
      <c r="K77" s="79">
        <v>46.103516133268357</v>
      </c>
      <c r="L77" s="78">
        <v>358.44164875440271</v>
      </c>
      <c r="M77" s="74">
        <v>67.069350531764769</v>
      </c>
      <c r="N77" s="74">
        <v>372.43635272838731</v>
      </c>
      <c r="O77" s="74">
        <v>149.58029750872993</v>
      </c>
      <c r="P77" s="79">
        <v>-230.6443520144793</v>
      </c>
      <c r="Q77" s="76">
        <f t="shared" si="1"/>
        <v>-325.65148289975133</v>
      </c>
    </row>
    <row r="78" spans="2:17">
      <c r="B78" s="77">
        <v>2082</v>
      </c>
      <c r="C78" s="78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30.635385790069193</v>
      </c>
      <c r="K78" s="79">
        <v>48.9995610255</v>
      </c>
      <c r="L78" s="78">
        <v>358.44164875440271</v>
      </c>
      <c r="M78" s="74">
        <v>67.069350531764769</v>
      </c>
      <c r="N78" s="74">
        <v>372.43635272838731</v>
      </c>
      <c r="O78" s="74">
        <v>149.58029750872993</v>
      </c>
      <c r="P78" s="79">
        <v>-230.6443520144793</v>
      </c>
      <c r="Q78" s="76">
        <f t="shared" si="1"/>
        <v>-310.27929883004845</v>
      </c>
    </row>
    <row r="79" spans="2:17">
      <c r="B79" s="77">
        <v>2083</v>
      </c>
      <c r="C79" s="78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30.635385790069193</v>
      </c>
      <c r="K79" s="79">
        <v>46.103516133268357</v>
      </c>
      <c r="L79" s="78">
        <v>358.44164875440271</v>
      </c>
      <c r="M79" s="74">
        <v>67.069350531764769</v>
      </c>
      <c r="N79" s="74">
        <v>372.43635272838731</v>
      </c>
      <c r="O79" s="74">
        <v>149.58029750872993</v>
      </c>
      <c r="P79" s="79">
        <v>-230.6443520144793</v>
      </c>
      <c r="Q79" s="76">
        <f t="shared" si="1"/>
        <v>-307.3832539378169</v>
      </c>
    </row>
    <row r="80" spans="2:17">
      <c r="B80" s="77">
        <v>2084</v>
      </c>
      <c r="C80" s="78">
        <v>0</v>
      </c>
      <c r="D80" s="74">
        <v>0</v>
      </c>
      <c r="E80" s="74">
        <v>0</v>
      </c>
      <c r="F80" s="74">
        <v>0</v>
      </c>
      <c r="G80" s="74">
        <v>9.8651759401078465</v>
      </c>
      <c r="H80" s="74">
        <v>0</v>
      </c>
      <c r="I80" s="74">
        <v>9.8651759401078465</v>
      </c>
      <c r="J80" s="74">
        <v>30.635385790069193</v>
      </c>
      <c r="K80" s="79">
        <v>46.103516133268357</v>
      </c>
      <c r="L80" s="78">
        <v>358.44164875440271</v>
      </c>
      <c r="M80" s="74">
        <v>67.069350531764769</v>
      </c>
      <c r="N80" s="74">
        <v>372.43635272838731</v>
      </c>
      <c r="O80" s="74">
        <v>149.58029750872993</v>
      </c>
      <c r="P80" s="79">
        <v>-230.6443520144793</v>
      </c>
      <c r="Q80" s="76">
        <f t="shared" si="1"/>
        <v>-317.24842987792476</v>
      </c>
    </row>
    <row r="81" spans="1:17">
      <c r="B81" s="77">
        <v>2085</v>
      </c>
      <c r="C81" s="78">
        <v>0</v>
      </c>
      <c r="D81" s="74">
        <v>0</v>
      </c>
      <c r="E81" s="74">
        <v>0</v>
      </c>
      <c r="F81" s="74">
        <v>0</v>
      </c>
      <c r="G81" s="74">
        <v>9.8651759401078465</v>
      </c>
      <c r="H81" s="74">
        <v>0</v>
      </c>
      <c r="I81" s="74">
        <v>9.8651759401078465</v>
      </c>
      <c r="J81" s="74">
        <v>30.635385790069193</v>
      </c>
      <c r="K81" s="79">
        <v>46.103516133268357</v>
      </c>
      <c r="L81" s="78">
        <v>358.44164875440271</v>
      </c>
      <c r="M81" s="74">
        <v>67.069350531764769</v>
      </c>
      <c r="N81" s="74">
        <v>372.43635272838731</v>
      </c>
      <c r="O81" s="74">
        <v>149.58029750872993</v>
      </c>
      <c r="P81" s="79">
        <v>-230.6443520144793</v>
      </c>
      <c r="Q81" s="76">
        <f t="shared" si="1"/>
        <v>-317.24842987792476</v>
      </c>
    </row>
    <row r="82" spans="1:17">
      <c r="B82" s="77">
        <v>2086</v>
      </c>
      <c r="C82" s="78">
        <v>0</v>
      </c>
      <c r="D82" s="74">
        <v>0</v>
      </c>
      <c r="E82" s="74">
        <v>0</v>
      </c>
      <c r="F82" s="74">
        <v>0</v>
      </c>
      <c r="G82" s="74">
        <v>9.8651759401078465</v>
      </c>
      <c r="H82" s="74">
        <v>0</v>
      </c>
      <c r="I82" s="74">
        <v>9.8651759401078465</v>
      </c>
      <c r="J82" s="74">
        <v>30.635385790069193</v>
      </c>
      <c r="K82" s="79">
        <v>46.103516133268357</v>
      </c>
      <c r="L82" s="78">
        <v>358.44164875440271</v>
      </c>
      <c r="M82" s="74">
        <v>67.069350531764769</v>
      </c>
      <c r="N82" s="74">
        <v>372.43635272838731</v>
      </c>
      <c r="O82" s="74">
        <v>149.58029750872993</v>
      </c>
      <c r="P82" s="79">
        <v>-230.6443520144793</v>
      </c>
      <c r="Q82" s="76">
        <f t="shared" si="1"/>
        <v>-317.24842987792476</v>
      </c>
    </row>
    <row r="83" spans="1:17">
      <c r="B83" s="77">
        <v>2087</v>
      </c>
      <c r="C83" s="78">
        <v>0</v>
      </c>
      <c r="D83" s="74">
        <v>0</v>
      </c>
      <c r="E83" s="74">
        <v>73.754405184969968</v>
      </c>
      <c r="F83" s="74">
        <v>0</v>
      </c>
      <c r="G83" s="74">
        <v>9.8651759401078465</v>
      </c>
      <c r="H83" s="74">
        <v>0</v>
      </c>
      <c r="I83" s="74">
        <v>83.619581125077815</v>
      </c>
      <c r="J83" s="74">
        <v>30.635385790069193</v>
      </c>
      <c r="K83" s="79">
        <v>46.103516133268357</v>
      </c>
      <c r="L83" s="78">
        <v>358.44164875440271</v>
      </c>
      <c r="M83" s="74">
        <v>67.069350531764769</v>
      </c>
      <c r="N83" s="74">
        <v>372.43635272838731</v>
      </c>
      <c r="O83" s="74">
        <v>149.58029750872993</v>
      </c>
      <c r="P83" s="79">
        <v>-230.6443520144793</v>
      </c>
      <c r="Q83" s="76">
        <f t="shared" si="1"/>
        <v>-391.00283506289475</v>
      </c>
    </row>
    <row r="84" spans="1:17">
      <c r="B84" s="77">
        <v>2088</v>
      </c>
      <c r="C84" s="78">
        <v>0</v>
      </c>
      <c r="D84" s="74">
        <v>0</v>
      </c>
      <c r="E84" s="74">
        <v>100.7314972353186</v>
      </c>
      <c r="F84" s="74">
        <v>0</v>
      </c>
      <c r="G84" s="74">
        <v>0</v>
      </c>
      <c r="H84" s="74">
        <v>0</v>
      </c>
      <c r="I84" s="74">
        <v>100.7314972353186</v>
      </c>
      <c r="J84" s="74">
        <v>30.635385790069193</v>
      </c>
      <c r="K84" s="79">
        <v>46.103516133268357</v>
      </c>
      <c r="L84" s="78">
        <v>358.44164875440271</v>
      </c>
      <c r="M84" s="74">
        <v>67.069350531764769</v>
      </c>
      <c r="N84" s="74">
        <v>372.43635272838731</v>
      </c>
      <c r="O84" s="74">
        <v>149.58029750872993</v>
      </c>
      <c r="P84" s="79">
        <v>-230.6443520144793</v>
      </c>
      <c r="Q84" s="76">
        <f t="shared" si="1"/>
        <v>-408.11475117313552</v>
      </c>
    </row>
    <row r="85" spans="1:17">
      <c r="B85" s="77">
        <v>2089</v>
      </c>
      <c r="C85" s="78">
        <v>0</v>
      </c>
      <c r="D85" s="74">
        <v>0</v>
      </c>
      <c r="E85" s="74">
        <v>15.280778071169085</v>
      </c>
      <c r="F85" s="74">
        <v>0</v>
      </c>
      <c r="G85" s="74">
        <v>0</v>
      </c>
      <c r="H85" s="74">
        <v>0</v>
      </c>
      <c r="I85" s="74">
        <v>15.280778071169085</v>
      </c>
      <c r="J85" s="74">
        <v>30.635385790069193</v>
      </c>
      <c r="K85" s="79">
        <v>46.103516133268357</v>
      </c>
      <c r="L85" s="78">
        <v>358.44164875440271</v>
      </c>
      <c r="M85" s="74">
        <v>67.069350531764769</v>
      </c>
      <c r="N85" s="74">
        <v>372.43635272838731</v>
      </c>
      <c r="O85" s="74">
        <v>149.58029750872993</v>
      </c>
      <c r="P85" s="79">
        <v>-230.6443520144793</v>
      </c>
      <c r="Q85" s="76">
        <f t="shared" si="1"/>
        <v>-322.664032008986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15.369217206987175</v>
      </c>
      <c r="H86" s="82">
        <v>0</v>
      </c>
      <c r="I86" s="82">
        <v>15.369217206987175</v>
      </c>
      <c r="J86" s="74">
        <v>30.635385790069193</v>
      </c>
      <c r="K86" s="79">
        <v>46.103516133268357</v>
      </c>
      <c r="L86" s="81">
        <v>358.44164875440271</v>
      </c>
      <c r="M86" s="82">
        <v>67.069350531764769</v>
      </c>
      <c r="N86" s="82">
        <v>372.43635272838731</v>
      </c>
      <c r="O86" s="82">
        <v>149.58029750872993</v>
      </c>
      <c r="P86" s="83">
        <v>-230.6443520144793</v>
      </c>
      <c r="Q86" s="76">
        <f t="shared" si="1"/>
        <v>-322.75247114480408</v>
      </c>
    </row>
    <row r="87" spans="1:17" ht="15.75" thickBot="1">
      <c r="B87" s="84" t="s">
        <v>4</v>
      </c>
      <c r="C87" s="85">
        <v>0</v>
      </c>
      <c r="D87" s="86">
        <v>0</v>
      </c>
      <c r="E87" s="86">
        <v>19.65304164056133</v>
      </c>
      <c r="F87" s="86">
        <v>0</v>
      </c>
      <c r="G87" s="86">
        <v>4.1245823003456188</v>
      </c>
      <c r="H87" s="86">
        <v>0</v>
      </c>
      <c r="I87" s="86">
        <v>23.777623940906949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-23.777623940906949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0</v>
      </c>
      <c r="D89" s="92">
        <v>2572.2601751754783</v>
      </c>
      <c r="E89" s="92">
        <v>1020.2195310005544</v>
      </c>
      <c r="F89" s="92">
        <v>0</v>
      </c>
      <c r="G89" s="92">
        <v>238.16195305040165</v>
      </c>
      <c r="H89" s="92">
        <v>0</v>
      </c>
      <c r="I89" s="92">
        <v>3830.6416592264354</v>
      </c>
      <c r="J89" s="92">
        <v>360.75022987087323</v>
      </c>
      <c r="K89" s="58">
        <v>393.87128934582324</v>
      </c>
      <c r="L89" s="91">
        <v>7560.4205966815516</v>
      </c>
      <c r="M89" s="96">
        <v>1749.8268428586273</v>
      </c>
      <c r="N89" s="92">
        <v>2418.6088982770129</v>
      </c>
      <c r="O89" s="92">
        <v>2537.0908199962214</v>
      </c>
      <c r="P89" s="58">
        <v>854.89403554968726</v>
      </c>
    </row>
    <row r="90" spans="1:17" ht="15.75" thickBot="1">
      <c r="P90" s="110"/>
      <c r="Q90">
        <f>(NPV(0.0505,Q9:Q86)+Q8)*(1+0.0505)^2-Q87</f>
        <v>-3730.3691428934453</v>
      </c>
    </row>
    <row r="91" spans="1:17">
      <c r="I91" s="107" t="s">
        <v>127</v>
      </c>
      <c r="J91" s="98">
        <f>(NPV(0.0505,J9:J58)+J8)*(1+0.0505)^2</f>
        <v>318.09347146328577</v>
      </c>
      <c r="K91" s="99"/>
      <c r="L91" s="99"/>
      <c r="M91" s="100">
        <f>(NPV(0.0505,M9:M58)+M8)*(1+0.0505)^2</f>
        <v>1656.4393757709868</v>
      </c>
      <c r="P91" s="100"/>
      <c r="Q91" s="100">
        <f>(NPV(0.0505,Q9:Q58)+Q8)*(1+0.0505)^2</f>
        <v>-3189.0401042585986</v>
      </c>
    </row>
    <row r="92" spans="1:17">
      <c r="I92" s="108" t="s">
        <v>128</v>
      </c>
      <c r="J92" s="17">
        <f>(NPV(0.0505,J9:J43)+J8)*(1+0.0505)^2</f>
        <v>255.73865614019499</v>
      </c>
      <c r="K92" s="11"/>
      <c r="L92" s="11"/>
      <c r="M92" s="102">
        <f>(NPV(0.0505,M9:M43)+M8)*(1+0.0505)^2</f>
        <v>1519.9274024958365</v>
      </c>
      <c r="P92" s="102"/>
      <c r="Q92" s="102">
        <f>(NPV(0.0505,Q9:Q43)+Q8)*(1+0.0505)^2</f>
        <v>-2464.987462424167</v>
      </c>
    </row>
    <row r="93" spans="1:17" ht="15.75" thickBot="1">
      <c r="I93" s="109" t="s">
        <v>129</v>
      </c>
      <c r="J93" s="104">
        <f>(NPV(0.0505,J9:J28)+J8)*(1+0.0505)^2</f>
        <v>141.91639547898058</v>
      </c>
      <c r="K93" s="105"/>
      <c r="L93" s="105"/>
      <c r="M93" s="106">
        <f>(NPV(0.0505,M9:M28)+M8)*(1+0.0505)^2</f>
        <v>1195.907224732943</v>
      </c>
      <c r="P93" s="102"/>
      <c r="Q93" s="106">
        <f>(NPV(0.0505,Q9:Q28)+Q8)*(1+0.0505)^2</f>
        <v>-1480.1593396055819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6</v>
      </c>
      <c r="G1" s="114" t="s">
        <v>120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0</v>
      </c>
    </row>
    <row r="10" spans="2:17">
      <c r="B10" s="77">
        <v>2014</v>
      </c>
      <c r="C10" s="78">
        <v>0</v>
      </c>
      <c r="D10" s="74">
        <v>62.955526422134305</v>
      </c>
      <c r="E10" s="74">
        <v>0</v>
      </c>
      <c r="F10" s="74">
        <v>0</v>
      </c>
      <c r="G10" s="74">
        <v>9.8651759401078465</v>
      </c>
      <c r="H10" s="74">
        <v>0</v>
      </c>
      <c r="I10" s="74">
        <v>72.820702362242145</v>
      </c>
      <c r="J10" s="74">
        <v>0.36410351181121076</v>
      </c>
      <c r="K10" s="79">
        <v>0</v>
      </c>
      <c r="L10" s="78">
        <v>312.9649184031266</v>
      </c>
      <c r="M10" s="74">
        <v>102.97166802327305</v>
      </c>
      <c r="N10" s="74">
        <v>19.803042650300696</v>
      </c>
      <c r="O10" s="74">
        <v>97.893698513049117</v>
      </c>
      <c r="P10" s="79">
        <v>92.29650921650375</v>
      </c>
      <c r="Q10" s="76">
        <f t="shared" si="0"/>
        <v>19.111703342450397</v>
      </c>
    </row>
    <row r="11" spans="2:17">
      <c r="B11" s="77">
        <v>2015</v>
      </c>
      <c r="C11" s="78">
        <v>0</v>
      </c>
      <c r="D11" s="74">
        <v>0</v>
      </c>
      <c r="E11" s="74">
        <v>0</v>
      </c>
      <c r="F11" s="74">
        <v>0</v>
      </c>
      <c r="G11" s="74">
        <v>9.8651759401078465</v>
      </c>
      <c r="H11" s="74">
        <v>0</v>
      </c>
      <c r="I11" s="74">
        <v>9.8651759401078465</v>
      </c>
      <c r="J11" s="74">
        <v>0.41342939151174996</v>
      </c>
      <c r="K11" s="79">
        <v>0</v>
      </c>
      <c r="L11" s="78">
        <v>344.95924163625529</v>
      </c>
      <c r="M11" s="74">
        <v>101.09209239678934</v>
      </c>
      <c r="N11" s="74">
        <v>23.520656320362392</v>
      </c>
      <c r="O11" s="74">
        <v>102.03707240789441</v>
      </c>
      <c r="P11" s="79">
        <v>118.30942051120917</v>
      </c>
      <c r="Q11" s="76">
        <f t="shared" si="0"/>
        <v>108.03081517958957</v>
      </c>
    </row>
    <row r="12" spans="2:17">
      <c r="B12" s="77">
        <v>2016</v>
      </c>
      <c r="C12" s="78">
        <v>0</v>
      </c>
      <c r="D12" s="74">
        <v>0</v>
      </c>
      <c r="E12" s="74">
        <v>0</v>
      </c>
      <c r="F12" s="74">
        <v>0</v>
      </c>
      <c r="G12" s="74">
        <v>9.8651759401078465</v>
      </c>
      <c r="H12" s="74">
        <v>0</v>
      </c>
      <c r="I12" s="74">
        <v>9.8651759401078465</v>
      </c>
      <c r="J12" s="74">
        <v>0.46275527121228921</v>
      </c>
      <c r="K12" s="79">
        <v>0</v>
      </c>
      <c r="L12" s="78">
        <v>354.71018922337242</v>
      </c>
      <c r="M12" s="74">
        <v>99.243669957484926</v>
      </c>
      <c r="N12" s="74">
        <v>24.611017871637468</v>
      </c>
      <c r="O12" s="74">
        <v>104.31125507198244</v>
      </c>
      <c r="P12" s="79">
        <v>126.54424632226757</v>
      </c>
      <c r="Q12" s="76">
        <f t="shared" si="0"/>
        <v>116.21631511094743</v>
      </c>
    </row>
    <row r="13" spans="2:17">
      <c r="B13" s="77">
        <v>2017</v>
      </c>
      <c r="C13" s="78">
        <v>0</v>
      </c>
      <c r="D13" s="74">
        <v>0</v>
      </c>
      <c r="E13" s="74">
        <v>0</v>
      </c>
      <c r="F13" s="74">
        <v>0</v>
      </c>
      <c r="G13" s="74">
        <v>9.8651759401078465</v>
      </c>
      <c r="H13" s="74">
        <v>0</v>
      </c>
      <c r="I13" s="74">
        <v>9.8651759401078465</v>
      </c>
      <c r="J13" s="74">
        <v>0.51208115091282846</v>
      </c>
      <c r="K13" s="79">
        <v>0</v>
      </c>
      <c r="L13" s="78">
        <v>373.22556680359594</v>
      </c>
      <c r="M13" s="74">
        <v>97.665241807067673</v>
      </c>
      <c r="N13" s="74">
        <v>25.254850406676088</v>
      </c>
      <c r="O13" s="74">
        <v>106.211599489919</v>
      </c>
      <c r="P13" s="79">
        <v>144.09387509993317</v>
      </c>
      <c r="Q13" s="76">
        <f t="shared" si="0"/>
        <v>133.71661800891252</v>
      </c>
    </row>
    <row r="14" spans="2:17">
      <c r="B14" s="77">
        <v>2018</v>
      </c>
      <c r="C14" s="78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0.51208115091282846</v>
      </c>
      <c r="K14" s="79">
        <v>0</v>
      </c>
      <c r="L14" s="78">
        <v>352.86176678406804</v>
      </c>
      <c r="M14" s="74">
        <v>94.882223752384633</v>
      </c>
      <c r="N14" s="74">
        <v>27.6328770280284</v>
      </c>
      <c r="O14" s="74">
        <v>108.96346435742277</v>
      </c>
      <c r="P14" s="79">
        <v>121.38320164623227</v>
      </c>
      <c r="Q14" s="76">
        <f t="shared" si="0"/>
        <v>120.87112049531943</v>
      </c>
    </row>
    <row r="15" spans="2:17">
      <c r="B15" s="77">
        <v>2019</v>
      </c>
      <c r="C15" s="78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0.51208115091282846</v>
      </c>
      <c r="K15" s="79">
        <v>0</v>
      </c>
      <c r="L15" s="78">
        <v>344.28425591403743</v>
      </c>
      <c r="M15" s="74">
        <v>92.929957355815901</v>
      </c>
      <c r="N15" s="74">
        <v>24.943318534883208</v>
      </c>
      <c r="O15" s="74">
        <v>110.40689536339644</v>
      </c>
      <c r="P15" s="79">
        <v>116.00408465994187</v>
      </c>
      <c r="Q15" s="76">
        <f t="shared" si="0"/>
        <v>115.49200350902903</v>
      </c>
    </row>
    <row r="16" spans="2:17">
      <c r="B16" s="77">
        <v>2020</v>
      </c>
      <c r="C16" s="78">
        <v>0</v>
      </c>
      <c r="D16" s="74">
        <v>0</v>
      </c>
      <c r="E16" s="74">
        <v>0</v>
      </c>
      <c r="F16" s="74">
        <v>9.580207352583173</v>
      </c>
      <c r="G16" s="74">
        <v>13.532598364158464</v>
      </c>
      <c r="H16" s="74">
        <v>0</v>
      </c>
      <c r="I16" s="74">
        <v>23.112805716741637</v>
      </c>
      <c r="J16" s="74">
        <v>0.62764517949653664</v>
      </c>
      <c r="K16" s="79">
        <v>0</v>
      </c>
      <c r="L16" s="78">
        <v>375.37513671896676</v>
      </c>
      <c r="M16" s="74">
        <v>92.410737569494444</v>
      </c>
      <c r="N16" s="74">
        <v>21.225704864821516</v>
      </c>
      <c r="O16" s="74">
        <v>121.42473922913794</v>
      </c>
      <c r="P16" s="79">
        <v>140.31395505551288</v>
      </c>
      <c r="Q16" s="76">
        <f t="shared" si="0"/>
        <v>116.57350415927471</v>
      </c>
    </row>
    <row r="17" spans="2:17">
      <c r="B17" s="77">
        <v>2021</v>
      </c>
      <c r="C17" s="78">
        <v>0</v>
      </c>
      <c r="D17" s="74">
        <v>0</v>
      </c>
      <c r="E17" s="74">
        <v>0.35930009213445419</v>
      </c>
      <c r="F17" s="74">
        <v>292.47374338561838</v>
      </c>
      <c r="G17" s="74">
        <v>22.554330606930773</v>
      </c>
      <c r="H17" s="74">
        <v>0</v>
      </c>
      <c r="I17" s="74">
        <v>315.38737408468359</v>
      </c>
      <c r="J17" s="74">
        <v>2.2027855494592821</v>
      </c>
      <c r="K17" s="79">
        <v>0</v>
      </c>
      <c r="L17" s="78">
        <v>376.75626135058184</v>
      </c>
      <c r="M17" s="74">
        <v>90.583083921642896</v>
      </c>
      <c r="N17" s="74">
        <v>20.623409912688611</v>
      </c>
      <c r="O17" s="74">
        <v>131.1445336290758</v>
      </c>
      <c r="P17" s="79">
        <v>134.40523388717457</v>
      </c>
      <c r="Q17" s="76">
        <f t="shared" si="0"/>
        <v>-183.1849257469683</v>
      </c>
    </row>
    <row r="18" spans="2:17">
      <c r="B18" s="77">
        <v>2022</v>
      </c>
      <c r="C18" s="78">
        <v>0</v>
      </c>
      <c r="D18" s="74">
        <v>0</v>
      </c>
      <c r="E18" s="74">
        <v>0</v>
      </c>
      <c r="F18" s="74">
        <v>297.94814758709452</v>
      </c>
      <c r="G18" s="74">
        <v>27.227267475904412</v>
      </c>
      <c r="H18" s="74">
        <v>0</v>
      </c>
      <c r="I18" s="74">
        <v>325.17541506299892</v>
      </c>
      <c r="J18" s="74">
        <v>3.8286626247742768</v>
      </c>
      <c r="K18" s="79">
        <v>6.209868644404728</v>
      </c>
      <c r="L18" s="78">
        <v>381.04501678559717</v>
      </c>
      <c r="M18" s="74">
        <v>88.96311818831991</v>
      </c>
      <c r="N18" s="74">
        <v>20.748022661405766</v>
      </c>
      <c r="O18" s="74">
        <v>131.65336901967083</v>
      </c>
      <c r="P18" s="79">
        <v>139.68050691620067</v>
      </c>
      <c r="Q18" s="76">
        <f t="shared" si="0"/>
        <v>-195.53343941597726</v>
      </c>
    </row>
    <row r="19" spans="2:17">
      <c r="B19" s="77">
        <v>2023</v>
      </c>
      <c r="C19" s="78">
        <v>0</v>
      </c>
      <c r="D19" s="74">
        <v>0</v>
      </c>
      <c r="E19" s="74">
        <v>166.40237681974278</v>
      </c>
      <c r="F19" s="74">
        <v>288.36794023451131</v>
      </c>
      <c r="G19" s="74">
        <v>14.180881354508406</v>
      </c>
      <c r="H19" s="74">
        <v>0</v>
      </c>
      <c r="I19" s="74">
        <v>468.95119840876248</v>
      </c>
      <c r="J19" s="74">
        <v>6.0643824616905819</v>
      </c>
      <c r="K19" s="79">
        <v>12.419737288809461</v>
      </c>
      <c r="L19" s="78">
        <v>377.95046685912121</v>
      </c>
      <c r="M19" s="74">
        <v>86.49163200542975</v>
      </c>
      <c r="N19" s="74">
        <v>23.894494566513849</v>
      </c>
      <c r="O19" s="74">
        <v>135.50597983417609</v>
      </c>
      <c r="P19" s="79">
        <v>132.05836045300148</v>
      </c>
      <c r="Q19" s="76">
        <f t="shared" si="0"/>
        <v>-355.37695770626101</v>
      </c>
    </row>
    <row r="20" spans="2:17">
      <c r="B20" s="77">
        <v>2024</v>
      </c>
      <c r="C20" s="78">
        <v>0</v>
      </c>
      <c r="D20" s="74">
        <v>0</v>
      </c>
      <c r="E20" s="74">
        <v>219.33548497149081</v>
      </c>
      <c r="F20" s="74">
        <v>5.4744042014761005</v>
      </c>
      <c r="G20" s="74">
        <v>25.014707134710452</v>
      </c>
      <c r="H20" s="74">
        <v>0</v>
      </c>
      <c r="I20" s="74">
        <v>249.82459630767735</v>
      </c>
      <c r="J20" s="74">
        <v>7.2042460235933428</v>
      </c>
      <c r="K20" s="79">
        <v>18.629605933214187</v>
      </c>
      <c r="L20" s="78">
        <v>382.19768471123081</v>
      </c>
      <c r="M20" s="74">
        <v>84.736669127663177</v>
      </c>
      <c r="N20" s="74">
        <v>24.278717208391729</v>
      </c>
      <c r="O20" s="74">
        <v>139.18205592133208</v>
      </c>
      <c r="P20" s="79">
        <v>134.00024245384381</v>
      </c>
      <c r="Q20" s="76">
        <f t="shared" si="0"/>
        <v>-141.65820581064105</v>
      </c>
    </row>
    <row r="21" spans="2:17">
      <c r="B21" s="77">
        <v>2025</v>
      </c>
      <c r="C21" s="78">
        <v>0</v>
      </c>
      <c r="D21" s="74">
        <v>0</v>
      </c>
      <c r="E21" s="74">
        <v>29.957889667862251</v>
      </c>
      <c r="F21" s="74">
        <v>4.7901036762915865</v>
      </c>
      <c r="G21" s="74">
        <v>3.8896979420996649</v>
      </c>
      <c r="H21" s="74">
        <v>0</v>
      </c>
      <c r="I21" s="74">
        <v>38.637691286253506</v>
      </c>
      <c r="J21" s="74">
        <v>7.3974344800246108</v>
      </c>
      <c r="K21" s="79">
        <v>26.598054386130897</v>
      </c>
      <c r="L21" s="78">
        <v>319.93284793556063</v>
      </c>
      <c r="M21" s="74">
        <v>84.788591106295343</v>
      </c>
      <c r="N21" s="74">
        <v>28.214403188708442</v>
      </c>
      <c r="O21" s="74">
        <v>122.46317880178088</v>
      </c>
      <c r="P21" s="79">
        <v>84.466674838775958</v>
      </c>
      <c r="Q21" s="76">
        <f t="shared" si="0"/>
        <v>11.83349468636694</v>
      </c>
    </row>
    <row r="22" spans="2:17">
      <c r="B22" s="77">
        <v>2026</v>
      </c>
      <c r="C22" s="78">
        <v>0</v>
      </c>
      <c r="D22" s="74">
        <v>0</v>
      </c>
      <c r="E22" s="74">
        <v>73.387467845741284</v>
      </c>
      <c r="F22" s="74">
        <v>146.23687169280916</v>
      </c>
      <c r="G22" s="74">
        <v>9.7782684377783244</v>
      </c>
      <c r="H22" s="74">
        <v>0</v>
      </c>
      <c r="I22" s="74">
        <v>229.40260797632877</v>
      </c>
      <c r="J22" s="74">
        <v>8.5444475199062531</v>
      </c>
      <c r="K22" s="79">
        <v>26.59805438613089</v>
      </c>
      <c r="L22" s="78">
        <v>307.48195745957196</v>
      </c>
      <c r="M22" s="74">
        <v>83.802073512284551</v>
      </c>
      <c r="N22" s="74">
        <v>27.040966471621928</v>
      </c>
      <c r="O22" s="74">
        <v>123.1797021069045</v>
      </c>
      <c r="P22" s="79">
        <v>73.459215368760994</v>
      </c>
      <c r="Q22" s="76">
        <f t="shared" si="0"/>
        <v>-191.0858945136049</v>
      </c>
    </row>
    <row r="23" spans="2:17">
      <c r="B23" s="77">
        <v>2027</v>
      </c>
      <c r="C23" s="78">
        <v>0</v>
      </c>
      <c r="D23" s="74">
        <v>0</v>
      </c>
      <c r="E23" s="74">
        <v>102.30722465306559</v>
      </c>
      <c r="F23" s="74">
        <v>148.97407379354723</v>
      </c>
      <c r="G23" s="74">
        <v>88.607914987547048</v>
      </c>
      <c r="H23" s="74">
        <v>0</v>
      </c>
      <c r="I23" s="74">
        <v>339.88921343415984</v>
      </c>
      <c r="J23" s="74">
        <v>10.233509191350624</v>
      </c>
      <c r="K23" s="79">
        <v>29.702988708333255</v>
      </c>
      <c r="L23" s="78">
        <v>292.81919069385373</v>
      </c>
      <c r="M23" s="74">
        <v>81.46558447383795</v>
      </c>
      <c r="N23" s="74">
        <v>33.043147201498073</v>
      </c>
      <c r="O23" s="74">
        <v>127.29192281457051</v>
      </c>
      <c r="P23" s="79">
        <v>51.018536203947178</v>
      </c>
      <c r="Q23" s="76">
        <f t="shared" si="0"/>
        <v>-328.80717512989656</v>
      </c>
    </row>
    <row r="24" spans="2:17">
      <c r="B24" s="77">
        <v>2028</v>
      </c>
      <c r="C24" s="78">
        <v>0</v>
      </c>
      <c r="D24" s="74">
        <v>0</v>
      </c>
      <c r="E24" s="74">
        <v>15.204754299670732</v>
      </c>
      <c r="F24" s="74">
        <v>148.97407379354723</v>
      </c>
      <c r="G24" s="74">
        <v>21.528397637871063</v>
      </c>
      <c r="H24" s="74">
        <v>0</v>
      </c>
      <c r="I24" s="74">
        <v>185.70722573108901</v>
      </c>
      <c r="J24" s="74">
        <v>11.162045320006067</v>
      </c>
      <c r="K24" s="79">
        <v>36.80543928352381</v>
      </c>
      <c r="L24" s="78">
        <v>287.6269928306391</v>
      </c>
      <c r="M24" s="74">
        <v>79.731390387524257</v>
      </c>
      <c r="N24" s="74">
        <v>42.711019622803761</v>
      </c>
      <c r="O24" s="74">
        <v>130.35531955386716</v>
      </c>
      <c r="P24" s="79">
        <v>34.829263266443945</v>
      </c>
      <c r="Q24" s="76">
        <f t="shared" si="0"/>
        <v>-198.84544706817493</v>
      </c>
    </row>
    <row r="25" spans="2:17">
      <c r="B25" s="77">
        <v>2029</v>
      </c>
      <c r="C25" s="78">
        <v>0</v>
      </c>
      <c r="D25" s="74">
        <v>0</v>
      </c>
      <c r="E25" s="74">
        <v>74.493793096949275</v>
      </c>
      <c r="F25" s="74">
        <v>148.97407379354723</v>
      </c>
      <c r="G25" s="74">
        <v>21.609433011664805</v>
      </c>
      <c r="H25" s="74">
        <v>0</v>
      </c>
      <c r="I25" s="74">
        <v>245.07729990216131</v>
      </c>
      <c r="J25" s="74">
        <v>12.387431819516873</v>
      </c>
      <c r="K25" s="79">
        <v>39.910373605726171</v>
      </c>
      <c r="L25" s="78">
        <v>279.79715845291139</v>
      </c>
      <c r="M25" s="74">
        <v>78.152962237107005</v>
      </c>
      <c r="N25" s="74">
        <v>46.210560982610438</v>
      </c>
      <c r="O25" s="74">
        <v>134.01062684957029</v>
      </c>
      <c r="P25" s="79">
        <v>21.423008383623653</v>
      </c>
      <c r="Q25" s="76">
        <f t="shared" si="0"/>
        <v>-275.9520969437807</v>
      </c>
    </row>
    <row r="26" spans="2:17">
      <c r="B26" s="77">
        <v>2030</v>
      </c>
      <c r="C26" s="78">
        <v>0</v>
      </c>
      <c r="D26" s="74">
        <v>0</v>
      </c>
      <c r="E26" s="74">
        <v>101.74133049510266</v>
      </c>
      <c r="F26" s="74">
        <v>148.97407379354723</v>
      </c>
      <c r="G26" s="74">
        <v>21.609433011664805</v>
      </c>
      <c r="H26" s="74">
        <v>0</v>
      </c>
      <c r="I26" s="74">
        <v>272.3248373003147</v>
      </c>
      <c r="J26" s="74">
        <v>13.749056006018447</v>
      </c>
      <c r="K26" s="79">
        <v>43.015307927928532</v>
      </c>
      <c r="L26" s="78">
        <v>282.72555804776442</v>
      </c>
      <c r="M26" s="74">
        <v>77.259904204634083</v>
      </c>
      <c r="N26" s="74">
        <v>48.360130897981307</v>
      </c>
      <c r="O26" s="74">
        <v>135.33982950255321</v>
      </c>
      <c r="P26" s="79">
        <v>21.76569344259579</v>
      </c>
      <c r="Q26" s="76">
        <f t="shared" si="0"/>
        <v>-307.32350779166586</v>
      </c>
    </row>
    <row r="27" spans="2:17">
      <c r="B27" s="77">
        <v>2031</v>
      </c>
      <c r="C27" s="78">
        <v>0</v>
      </c>
      <c r="D27" s="74">
        <v>0</v>
      </c>
      <c r="E27" s="74">
        <v>90.674561244078703</v>
      </c>
      <c r="F27" s="74">
        <v>148.97407379354723</v>
      </c>
      <c r="G27" s="74">
        <v>21.609433011664805</v>
      </c>
      <c r="H27" s="74">
        <v>0</v>
      </c>
      <c r="I27" s="74">
        <v>261.25806804929073</v>
      </c>
      <c r="J27" s="74">
        <v>15.055346346264901</v>
      </c>
      <c r="K27" s="79">
        <v>50.104466476589259</v>
      </c>
      <c r="L27" s="78">
        <v>284.66744004860669</v>
      </c>
      <c r="M27" s="74">
        <v>76.044929904641862</v>
      </c>
      <c r="N27" s="74">
        <v>57.52955232441839</v>
      </c>
      <c r="O27" s="74">
        <v>137.30248029484835</v>
      </c>
      <c r="P27" s="79">
        <v>13.790477524698076</v>
      </c>
      <c r="Q27" s="76">
        <f t="shared" si="0"/>
        <v>-312.62740334744683</v>
      </c>
    </row>
    <row r="28" spans="2:17">
      <c r="B28" s="77">
        <v>2032</v>
      </c>
      <c r="C28" s="78">
        <v>0</v>
      </c>
      <c r="D28" s="74">
        <v>0</v>
      </c>
      <c r="E28" s="74">
        <v>102.76128733331601</v>
      </c>
      <c r="F28" s="74">
        <v>148.97407379354723</v>
      </c>
      <c r="G28" s="74">
        <v>83.086094151698973</v>
      </c>
      <c r="H28" s="74">
        <v>0</v>
      </c>
      <c r="I28" s="74">
        <v>334.82145527856221</v>
      </c>
      <c r="J28" s="74">
        <v>16.729453622657712</v>
      </c>
      <c r="K28" s="79">
        <v>53.215423748312965</v>
      </c>
      <c r="L28" s="78">
        <v>281.32366462469651</v>
      </c>
      <c r="M28" s="74">
        <v>74.944183957640348</v>
      </c>
      <c r="N28" s="74">
        <v>58.038387715013421</v>
      </c>
      <c r="O28" s="74">
        <v>140.68779330166433</v>
      </c>
      <c r="P28" s="79">
        <v>7.6532996503784148</v>
      </c>
      <c r="Q28" s="76">
        <f t="shared" si="0"/>
        <v>-397.11303299915448</v>
      </c>
    </row>
    <row r="29" spans="2:17">
      <c r="B29" s="77">
        <v>2033</v>
      </c>
      <c r="C29" s="78">
        <v>0</v>
      </c>
      <c r="D29" s="74">
        <v>0</v>
      </c>
      <c r="E29" s="74">
        <v>15.588693399242656</v>
      </c>
      <c r="F29" s="74">
        <v>148.97407379354723</v>
      </c>
      <c r="G29" s="74">
        <v>21.609433011664805</v>
      </c>
      <c r="H29" s="74">
        <v>0</v>
      </c>
      <c r="I29" s="74">
        <v>186.1722002044547</v>
      </c>
      <c r="J29" s="74">
        <v>17.660314623679987</v>
      </c>
      <c r="K29" s="79">
        <v>60.323897273024826</v>
      </c>
      <c r="L29" s="78">
        <v>286.64047523662828</v>
      </c>
      <c r="M29" s="74">
        <v>74.289967026875303</v>
      </c>
      <c r="N29" s="74">
        <v>61.330241160291521</v>
      </c>
      <c r="O29" s="74">
        <v>143.10735750592235</v>
      </c>
      <c r="P29" s="79">
        <v>7.9129095435390866</v>
      </c>
      <c r="Q29" s="76">
        <f t="shared" si="0"/>
        <v>-256.24350255762045</v>
      </c>
    </row>
    <row r="30" spans="2:17">
      <c r="B30" s="77">
        <v>2034</v>
      </c>
      <c r="C30" s="78">
        <v>0</v>
      </c>
      <c r="D30" s="74">
        <v>0</v>
      </c>
      <c r="E30" s="74">
        <v>76.374854722914449</v>
      </c>
      <c r="F30" s="74">
        <v>148.97407379354723</v>
      </c>
      <c r="G30" s="74">
        <v>21.609433011664805</v>
      </c>
      <c r="H30" s="74">
        <v>0</v>
      </c>
      <c r="I30" s="74">
        <v>246.95836152812649</v>
      </c>
      <c r="J30" s="74">
        <v>18.895106431320617</v>
      </c>
      <c r="K30" s="79">
        <v>63.434854544748532</v>
      </c>
      <c r="L30" s="78">
        <v>273.94035926320527</v>
      </c>
      <c r="M30" s="74">
        <v>72.514235357655878</v>
      </c>
      <c r="N30" s="74">
        <v>71.434258202107245</v>
      </c>
      <c r="O30" s="74">
        <v>145.95268193496398</v>
      </c>
      <c r="P30" s="79">
        <v>-15.960816231521818</v>
      </c>
      <c r="Q30" s="76">
        <f t="shared" si="0"/>
        <v>-345.24913873571745</v>
      </c>
    </row>
    <row r="31" spans="2:17">
      <c r="B31" s="77">
        <v>2035</v>
      </c>
      <c r="C31" s="78">
        <v>0</v>
      </c>
      <c r="D31" s="74">
        <v>0</v>
      </c>
      <c r="E31" s="74">
        <v>104.31042658502662</v>
      </c>
      <c r="F31" s="74">
        <v>148.97407379354723</v>
      </c>
      <c r="G31" s="74">
        <v>21.609433011664805</v>
      </c>
      <c r="H31" s="74">
        <v>0</v>
      </c>
      <c r="I31" s="74">
        <v>274.89393339023866</v>
      </c>
      <c r="J31" s="74">
        <v>20.269576098271813</v>
      </c>
      <c r="K31" s="79">
        <v>66.545811816472224</v>
      </c>
      <c r="L31" s="78">
        <v>261.54139076584869</v>
      </c>
      <c r="M31" s="74">
        <v>70.852732041427203</v>
      </c>
      <c r="N31" s="74">
        <v>77.436438931983375</v>
      </c>
      <c r="O31" s="74">
        <v>150.46989407596072</v>
      </c>
      <c r="P31" s="79">
        <v>-37.217674283522612</v>
      </c>
      <c r="Q31" s="76">
        <f t="shared" si="0"/>
        <v>-398.92699558850529</v>
      </c>
    </row>
    <row r="32" spans="2:17">
      <c r="B32" s="77">
        <v>2036</v>
      </c>
      <c r="C32" s="78">
        <v>0</v>
      </c>
      <c r="D32" s="74">
        <v>0</v>
      </c>
      <c r="E32" s="74">
        <v>92.964207542334535</v>
      </c>
      <c r="F32" s="74">
        <v>148.97407379354723</v>
      </c>
      <c r="G32" s="74">
        <v>21.609433011664805</v>
      </c>
      <c r="H32" s="74">
        <v>0</v>
      </c>
      <c r="I32" s="74">
        <v>263.54771434754656</v>
      </c>
      <c r="J32" s="74">
        <v>21.587314670009548</v>
      </c>
      <c r="K32" s="79">
        <v>73.634970365132943</v>
      </c>
      <c r="L32" s="78">
        <v>256.46342125562472</v>
      </c>
      <c r="M32" s="74">
        <v>69.513144992717812</v>
      </c>
      <c r="N32" s="74">
        <v>89.046193354131347</v>
      </c>
      <c r="O32" s="74">
        <v>153.3671404836345</v>
      </c>
      <c r="P32" s="79">
        <v>-55.463057574858922</v>
      </c>
      <c r="Q32" s="76">
        <f t="shared" si="0"/>
        <v>-414.233056957548</v>
      </c>
    </row>
    <row r="33" spans="2:17">
      <c r="B33" s="77">
        <v>2037</v>
      </c>
      <c r="C33" s="78">
        <v>0</v>
      </c>
      <c r="D33" s="74">
        <v>0</v>
      </c>
      <c r="E33" s="74">
        <v>105.3561386115415</v>
      </c>
      <c r="F33" s="74">
        <v>148.97407379354723</v>
      </c>
      <c r="G33" s="74">
        <v>21.609433011664805</v>
      </c>
      <c r="H33" s="74">
        <v>0</v>
      </c>
      <c r="I33" s="74">
        <v>275.93964541675354</v>
      </c>
      <c r="J33" s="74">
        <v>22.967012897093316</v>
      </c>
      <c r="K33" s="79">
        <v>76.745927636856621</v>
      </c>
      <c r="L33" s="78">
        <v>247.69899126251838</v>
      </c>
      <c r="M33" s="74">
        <v>68.24624871409344</v>
      </c>
      <c r="N33" s="74">
        <v>94.196853634440288</v>
      </c>
      <c r="O33" s="74">
        <v>157.57282075283837</v>
      </c>
      <c r="P33" s="79">
        <v>-72.316931838853719</v>
      </c>
      <c r="Q33" s="76">
        <f t="shared" si="0"/>
        <v>-447.96951778955724</v>
      </c>
    </row>
    <row r="34" spans="2:17">
      <c r="B34" s="77">
        <v>2038</v>
      </c>
      <c r="C34" s="78">
        <v>0</v>
      </c>
      <c r="D34" s="74">
        <v>0</v>
      </c>
      <c r="E34" s="74">
        <v>93.896173722946443</v>
      </c>
      <c r="F34" s="74">
        <v>148.97407379354723</v>
      </c>
      <c r="G34" s="74">
        <v>21.609433011664805</v>
      </c>
      <c r="H34" s="74">
        <v>0</v>
      </c>
      <c r="I34" s="74">
        <v>264.4796805281585</v>
      </c>
      <c r="J34" s="74">
        <v>24.289411299734105</v>
      </c>
      <c r="K34" s="79">
        <v>83.841109135038664</v>
      </c>
      <c r="L34" s="78">
        <v>246.65016729414901</v>
      </c>
      <c r="M34" s="74">
        <v>67.218193537176944</v>
      </c>
      <c r="N34" s="74">
        <v>103.70896011984954</v>
      </c>
      <c r="O34" s="74">
        <v>161.55004431606079</v>
      </c>
      <c r="P34" s="79">
        <v>-85.827030678938257</v>
      </c>
      <c r="Q34" s="76">
        <f t="shared" si="0"/>
        <v>-458.43723164186952</v>
      </c>
    </row>
    <row r="35" spans="2:17">
      <c r="B35" s="77">
        <v>2039</v>
      </c>
      <c r="C35" s="78">
        <v>0</v>
      </c>
      <c r="D35" s="74">
        <v>0</v>
      </c>
      <c r="E35" s="74">
        <v>106.41233390112217</v>
      </c>
      <c r="F35" s="74">
        <v>148.97407379354723</v>
      </c>
      <c r="G35" s="74">
        <v>83.086094151698973</v>
      </c>
      <c r="H35" s="74">
        <v>0</v>
      </c>
      <c r="I35" s="74">
        <v>338.47250184636835</v>
      </c>
      <c r="J35" s="74">
        <v>25.981773808965951</v>
      </c>
      <c r="K35" s="79">
        <v>86.95206640676237</v>
      </c>
      <c r="L35" s="78">
        <v>240.29491710957427</v>
      </c>
      <c r="M35" s="74">
        <v>66.075910007269712</v>
      </c>
      <c r="N35" s="74">
        <v>103.94780122155741</v>
      </c>
      <c r="O35" s="74">
        <v>176.66972449374188</v>
      </c>
      <c r="P35" s="79">
        <v>-106.39851861299475</v>
      </c>
      <c r="Q35" s="76">
        <f t="shared" si="0"/>
        <v>-557.80486067509139</v>
      </c>
    </row>
    <row r="36" spans="2:17">
      <c r="B36" s="77">
        <v>2040</v>
      </c>
      <c r="C36" s="78">
        <v>0</v>
      </c>
      <c r="D36" s="74">
        <v>0</v>
      </c>
      <c r="E36" s="74">
        <v>16.14255027481174</v>
      </c>
      <c r="F36" s="74">
        <v>158.55428114613036</v>
      </c>
      <c r="G36" s="74">
        <v>21.609433011664805</v>
      </c>
      <c r="H36" s="74">
        <v>0</v>
      </c>
      <c r="I36" s="74">
        <v>196.30626443260689</v>
      </c>
      <c r="J36" s="74">
        <v>26.963305131128983</v>
      </c>
      <c r="K36" s="79">
        <v>94.060539931474253</v>
      </c>
      <c r="L36" s="78">
        <v>242.98447560271947</v>
      </c>
      <c r="M36" s="74">
        <v>65.297080327787512</v>
      </c>
      <c r="N36" s="74">
        <v>109.51383733092352</v>
      </c>
      <c r="O36" s="74">
        <v>182.8069023680616</v>
      </c>
      <c r="P36" s="79">
        <v>-114.63334442405316</v>
      </c>
      <c r="Q36" s="76">
        <f t="shared" si="0"/>
        <v>-431.96345391926332</v>
      </c>
    </row>
    <row r="37" spans="2:17">
      <c r="B37" s="77">
        <v>2041</v>
      </c>
      <c r="C37" s="78">
        <v>0</v>
      </c>
      <c r="D37" s="74">
        <v>0</v>
      </c>
      <c r="E37" s="74">
        <v>79.088407252655742</v>
      </c>
      <c r="F37" s="74">
        <v>441.44781717916555</v>
      </c>
      <c r="G37" s="74">
        <v>21.609433011664805</v>
      </c>
      <c r="H37" s="74">
        <v>0</v>
      </c>
      <c r="I37" s="74">
        <v>542.14565744348613</v>
      </c>
      <c r="J37" s="74">
        <v>29.674033418346411</v>
      </c>
      <c r="K37" s="79">
        <v>97.165474253676621</v>
      </c>
      <c r="L37" s="78">
        <v>229.84821500878638</v>
      </c>
      <c r="M37" s="74">
        <v>63.791342947455263</v>
      </c>
      <c r="N37" s="74">
        <v>130.50070109403717</v>
      </c>
      <c r="O37" s="74">
        <v>180.84425157576646</v>
      </c>
      <c r="P37" s="79">
        <v>-145.28808060847251</v>
      </c>
      <c r="Q37" s="76">
        <f t="shared" si="0"/>
        <v>-814.27324572398174</v>
      </c>
    </row>
    <row r="38" spans="2:17">
      <c r="B38" s="77">
        <v>2042</v>
      </c>
      <c r="C38" s="78">
        <v>0</v>
      </c>
      <c r="D38" s="74">
        <v>0</v>
      </c>
      <c r="E38" s="74">
        <v>108.01651313622325</v>
      </c>
      <c r="F38" s="74">
        <v>446.92222138064176</v>
      </c>
      <c r="G38" s="74">
        <v>21.609433011664805</v>
      </c>
      <c r="H38" s="74">
        <v>0</v>
      </c>
      <c r="I38" s="74">
        <v>576.5481675285298</v>
      </c>
      <c r="J38" s="74">
        <v>32.556774255989062</v>
      </c>
      <c r="K38" s="79">
        <v>100.27040857587899</v>
      </c>
      <c r="L38" s="78">
        <v>218.87190872595062</v>
      </c>
      <c r="M38" s="74">
        <v>62.441371503019454</v>
      </c>
      <c r="N38" s="74">
        <v>139.58704735466279</v>
      </c>
      <c r="O38" s="74">
        <v>187.36565209196408</v>
      </c>
      <c r="P38" s="79">
        <v>-170.52216222369572</v>
      </c>
      <c r="Q38" s="76">
        <f t="shared" si="0"/>
        <v>-879.89751258409365</v>
      </c>
    </row>
    <row r="39" spans="2:17">
      <c r="B39" s="77">
        <v>2043</v>
      </c>
      <c r="C39" s="78">
        <v>0</v>
      </c>
      <c r="D39" s="74">
        <v>0</v>
      </c>
      <c r="E39" s="74">
        <v>96.267169773386883</v>
      </c>
      <c r="F39" s="74">
        <v>437.34201402805854</v>
      </c>
      <c r="G39" s="74">
        <v>21.44736226407732</v>
      </c>
      <c r="H39" s="74">
        <v>0</v>
      </c>
      <c r="I39" s="74">
        <v>555.05654606552275</v>
      </c>
      <c r="J39" s="74">
        <v>35.332056986316672</v>
      </c>
      <c r="K39" s="79">
        <v>107.35956712453969</v>
      </c>
      <c r="L39" s="78">
        <v>213.84586119435883</v>
      </c>
      <c r="M39" s="74">
        <v>61.27831918165937</v>
      </c>
      <c r="N39" s="74">
        <v>154.36404247337174</v>
      </c>
      <c r="O39" s="74">
        <v>191.48825719535651</v>
      </c>
      <c r="P39" s="79">
        <v>-193.2847576560288</v>
      </c>
      <c r="Q39" s="76">
        <f t="shared" si="0"/>
        <v>-891.03292783240795</v>
      </c>
    </row>
    <row r="40" spans="2:17">
      <c r="B40" s="77">
        <v>2044</v>
      </c>
      <c r="C40" s="78">
        <v>0</v>
      </c>
      <c r="D40" s="74">
        <v>0</v>
      </c>
      <c r="E40" s="74">
        <v>109.09937868041385</v>
      </c>
      <c r="F40" s="74">
        <v>154.44847799502332</v>
      </c>
      <c r="G40" s="74">
        <v>20.961150021314864</v>
      </c>
      <c r="H40" s="74">
        <v>0</v>
      </c>
      <c r="I40" s="74">
        <v>284.50900669675207</v>
      </c>
      <c r="J40" s="74">
        <v>36.754602019800437</v>
      </c>
      <c r="K40" s="79">
        <v>110.47052439626336</v>
      </c>
      <c r="L40" s="78">
        <v>209.15211432601276</v>
      </c>
      <c r="M40" s="74">
        <v>60.354107962007156</v>
      </c>
      <c r="N40" s="74">
        <v>160.2416104545307</v>
      </c>
      <c r="O40" s="74">
        <v>196.74276143292974</v>
      </c>
      <c r="P40" s="79">
        <v>-208.18636552345484</v>
      </c>
      <c r="Q40" s="76">
        <f t="shared" si="0"/>
        <v>-639.92049863627062</v>
      </c>
    </row>
    <row r="41" spans="2:17">
      <c r="B41" s="77">
        <v>2045</v>
      </c>
      <c r="C41" s="78">
        <v>0</v>
      </c>
      <c r="D41" s="74">
        <v>0</v>
      </c>
      <c r="E41" s="74">
        <v>52.040495917982739</v>
      </c>
      <c r="F41" s="74">
        <v>153.76417746983881</v>
      </c>
      <c r="G41" s="74">
        <v>19.664584040614976</v>
      </c>
      <c r="H41" s="74">
        <v>0</v>
      </c>
      <c r="I41" s="74">
        <v>225.46925742843652</v>
      </c>
      <c r="J41" s="74">
        <v>37.881948306942618</v>
      </c>
      <c r="K41" s="79">
        <v>117.56570589444539</v>
      </c>
      <c r="L41" s="78">
        <v>205.96410483799897</v>
      </c>
      <c r="M41" s="74">
        <v>59.284515202184942</v>
      </c>
      <c r="N41" s="74">
        <v>169.67064177412851</v>
      </c>
      <c r="O41" s="74">
        <v>205.42411626022465</v>
      </c>
      <c r="P41" s="79">
        <v>-228.41516839853912</v>
      </c>
      <c r="Q41" s="76">
        <f t="shared" si="0"/>
        <v>-609.33208002836363</v>
      </c>
    </row>
    <row r="42" spans="2:17">
      <c r="B42" s="77">
        <v>2046</v>
      </c>
      <c r="C42" s="78">
        <v>0</v>
      </c>
      <c r="D42" s="74">
        <v>0</v>
      </c>
      <c r="E42" s="74">
        <v>48.471595268150516</v>
      </c>
      <c r="F42" s="74">
        <v>290.42084181006481</v>
      </c>
      <c r="G42" s="74">
        <v>17.719735069565143</v>
      </c>
      <c r="H42" s="74">
        <v>0</v>
      </c>
      <c r="I42" s="74">
        <v>356.61217214778048</v>
      </c>
      <c r="J42" s="74">
        <v>39.665009167681518</v>
      </c>
      <c r="K42" s="79">
        <v>120.67666316616911</v>
      </c>
      <c r="L42" s="78">
        <v>201.39497071837008</v>
      </c>
      <c r="M42" s="74">
        <v>58.266844420994872</v>
      </c>
      <c r="N42" s="74">
        <v>170.59485299378073</v>
      </c>
      <c r="O42" s="74">
        <v>219.0172902661206</v>
      </c>
      <c r="P42" s="79">
        <v>-246.48401696252611</v>
      </c>
      <c r="Q42" s="76">
        <f t="shared" si="0"/>
        <v>-763.43786144415719</v>
      </c>
    </row>
    <row r="43" spans="2:17">
      <c r="B43" s="77">
        <v>2047</v>
      </c>
      <c r="C43" s="78">
        <v>0</v>
      </c>
      <c r="D43" s="74">
        <v>0</v>
      </c>
      <c r="E43" s="74">
        <v>7.3530495463383039</v>
      </c>
      <c r="F43" s="74">
        <v>151.71127589428528</v>
      </c>
      <c r="G43" s="74">
        <v>11.831164573886484</v>
      </c>
      <c r="H43" s="74">
        <v>0</v>
      </c>
      <c r="I43" s="74">
        <v>170.89549001451007</v>
      </c>
      <c r="J43" s="74">
        <v>40.519486617754069</v>
      </c>
      <c r="K43" s="79">
        <v>125.2288184632804</v>
      </c>
      <c r="L43" s="78">
        <v>195.22663965687107</v>
      </c>
      <c r="M43" s="74">
        <v>57.21802045262551</v>
      </c>
      <c r="N43" s="74">
        <v>176.20242668605258</v>
      </c>
      <c r="O43" s="74">
        <v>222.47529404302156</v>
      </c>
      <c r="P43" s="79">
        <v>-260.66910152482853</v>
      </c>
      <c r="Q43" s="76">
        <f t="shared" si="0"/>
        <v>-597.31289662037307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148.97407379354723</v>
      </c>
      <c r="G44" s="74">
        <v>6.0776530345307274</v>
      </c>
      <c r="H44" s="74">
        <v>0</v>
      </c>
      <c r="I44" s="74">
        <v>155.05172682807796</v>
      </c>
      <c r="J44" s="74">
        <v>40.519486617754069</v>
      </c>
      <c r="K44" s="79">
        <v>125.2288184632804</v>
      </c>
      <c r="L44" s="78">
        <v>200.86190507108003</v>
      </c>
      <c r="M44" s="74">
        <v>58.256460025268439</v>
      </c>
      <c r="N44" s="74">
        <v>172.15597381798727</v>
      </c>
      <c r="O44" s="74">
        <v>215.63890018978893</v>
      </c>
      <c r="P44" s="79">
        <v>-245.18942896196461</v>
      </c>
      <c r="Q44" s="76">
        <f t="shared" si="0"/>
        <v>-565.98946087107697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148.97407379354723</v>
      </c>
      <c r="G45" s="74">
        <v>9.9462113139015891</v>
      </c>
      <c r="H45" s="74">
        <v>0</v>
      </c>
      <c r="I45" s="74">
        <v>158.92028510744882</v>
      </c>
      <c r="J45" s="74">
        <v>40.519486617754069</v>
      </c>
      <c r="K45" s="79">
        <v>125.2288184632804</v>
      </c>
      <c r="L45" s="78">
        <v>200.86190507108003</v>
      </c>
      <c r="M45" s="74">
        <v>58.256460025268439</v>
      </c>
      <c r="N45" s="74">
        <v>172.15597381798727</v>
      </c>
      <c r="O45" s="74">
        <v>215.63890018978893</v>
      </c>
      <c r="P45" s="79">
        <v>-245.18942896196461</v>
      </c>
      <c r="Q45" s="76">
        <f t="shared" si="0"/>
        <v>-569.85801915044794</v>
      </c>
    </row>
    <row r="46" spans="2:17">
      <c r="B46" s="77">
        <v>2050</v>
      </c>
      <c r="C46" s="78">
        <v>0</v>
      </c>
      <c r="D46" s="74">
        <v>0</v>
      </c>
      <c r="E46" s="74">
        <v>0</v>
      </c>
      <c r="F46" s="74">
        <v>148.97407379354723</v>
      </c>
      <c r="G46" s="74">
        <v>9.8651759401078465</v>
      </c>
      <c r="H46" s="74">
        <v>0</v>
      </c>
      <c r="I46" s="74">
        <v>158.83924973365509</v>
      </c>
      <c r="J46" s="74">
        <v>40.519486617754069</v>
      </c>
      <c r="K46" s="79">
        <v>125.2288184632804</v>
      </c>
      <c r="L46" s="78">
        <v>200.86190507108003</v>
      </c>
      <c r="M46" s="74">
        <v>58.256460025268439</v>
      </c>
      <c r="N46" s="74">
        <v>172.15597381798727</v>
      </c>
      <c r="O46" s="74">
        <v>215.63890018978893</v>
      </c>
      <c r="P46" s="79">
        <v>-245.18942896196461</v>
      </c>
      <c r="Q46" s="76">
        <f t="shared" si="0"/>
        <v>-569.77698377665411</v>
      </c>
    </row>
    <row r="47" spans="2:17">
      <c r="B47" s="77">
        <v>2051</v>
      </c>
      <c r="C47" s="78">
        <v>0</v>
      </c>
      <c r="D47" s="74">
        <v>0</v>
      </c>
      <c r="E47" s="74">
        <v>0</v>
      </c>
      <c r="F47" s="74">
        <v>148.97407379354723</v>
      </c>
      <c r="G47" s="74">
        <v>9.8651759401078465</v>
      </c>
      <c r="H47" s="74">
        <v>0</v>
      </c>
      <c r="I47" s="74">
        <v>158.83924973365509</v>
      </c>
      <c r="J47" s="74">
        <v>40.519486617754069</v>
      </c>
      <c r="K47" s="79">
        <v>125.2288184632804</v>
      </c>
      <c r="L47" s="78">
        <v>200.86190507108003</v>
      </c>
      <c r="M47" s="74">
        <v>58.256460025268439</v>
      </c>
      <c r="N47" s="74">
        <v>172.15597381798727</v>
      </c>
      <c r="O47" s="74">
        <v>215.63890018978893</v>
      </c>
      <c r="P47" s="79">
        <v>-245.18942896196461</v>
      </c>
      <c r="Q47" s="76">
        <f t="shared" si="0"/>
        <v>-569.77698377665411</v>
      </c>
    </row>
    <row r="48" spans="2:17">
      <c r="B48" s="77">
        <v>2052</v>
      </c>
      <c r="C48" s="78">
        <v>0</v>
      </c>
      <c r="D48" s="74">
        <v>0</v>
      </c>
      <c r="E48" s="74">
        <v>0</v>
      </c>
      <c r="F48" s="74">
        <v>148.97407379354723</v>
      </c>
      <c r="G48" s="74">
        <v>9.8651759401078465</v>
      </c>
      <c r="H48" s="74">
        <v>0</v>
      </c>
      <c r="I48" s="74">
        <v>158.83924973365509</v>
      </c>
      <c r="J48" s="74">
        <v>40.519486617754069</v>
      </c>
      <c r="K48" s="79">
        <v>125.2288184632804</v>
      </c>
      <c r="L48" s="78">
        <v>200.86190507108003</v>
      </c>
      <c r="M48" s="74">
        <v>58.256460025268439</v>
      </c>
      <c r="N48" s="74">
        <v>172.15597381798727</v>
      </c>
      <c r="O48" s="74">
        <v>215.63890018978893</v>
      </c>
      <c r="P48" s="79">
        <v>-245.18942896196461</v>
      </c>
      <c r="Q48" s="76">
        <f t="shared" si="0"/>
        <v>-569.77698377665411</v>
      </c>
    </row>
    <row r="49" spans="2:17">
      <c r="B49" s="77">
        <v>2053</v>
      </c>
      <c r="C49" s="78">
        <v>0</v>
      </c>
      <c r="D49" s="74">
        <v>0</v>
      </c>
      <c r="E49" s="74">
        <v>144.59514579424123</v>
      </c>
      <c r="F49" s="74">
        <v>148.97407379354723</v>
      </c>
      <c r="G49" s="74">
        <v>0</v>
      </c>
      <c r="H49" s="74">
        <v>0</v>
      </c>
      <c r="I49" s="74">
        <v>293.56921958778844</v>
      </c>
      <c r="J49" s="74">
        <v>40.519486617754069</v>
      </c>
      <c r="K49" s="79">
        <v>125.2288184632804</v>
      </c>
      <c r="L49" s="78">
        <v>200.86190507108003</v>
      </c>
      <c r="M49" s="74">
        <v>58.256460025268439</v>
      </c>
      <c r="N49" s="74">
        <v>172.15597381798727</v>
      </c>
      <c r="O49" s="74">
        <v>215.63890018978893</v>
      </c>
      <c r="P49" s="79">
        <v>-245.18942896196461</v>
      </c>
      <c r="Q49" s="76">
        <f t="shared" si="0"/>
        <v>-704.50695363078751</v>
      </c>
    </row>
    <row r="50" spans="2:17">
      <c r="B50" s="77">
        <v>2054</v>
      </c>
      <c r="C50" s="78">
        <v>0</v>
      </c>
      <c r="D50" s="74">
        <v>0</v>
      </c>
      <c r="E50" s="74">
        <v>197.48360104436563</v>
      </c>
      <c r="F50" s="74">
        <v>148.97407379354723</v>
      </c>
      <c r="G50" s="74">
        <v>0</v>
      </c>
      <c r="H50" s="74">
        <v>0</v>
      </c>
      <c r="I50" s="74">
        <v>346.45767483791286</v>
      </c>
      <c r="J50" s="74">
        <v>40.519486617754069</v>
      </c>
      <c r="K50" s="79">
        <v>125.2288184632804</v>
      </c>
      <c r="L50" s="78">
        <v>200.86190507108003</v>
      </c>
      <c r="M50" s="74">
        <v>58.256460025268439</v>
      </c>
      <c r="N50" s="74">
        <v>172.15597381798727</v>
      </c>
      <c r="O50" s="74">
        <v>215.63890018978893</v>
      </c>
      <c r="P50" s="79">
        <v>-245.18942896196461</v>
      </c>
      <c r="Q50" s="76">
        <f t="shared" si="0"/>
        <v>-757.39540888091187</v>
      </c>
    </row>
    <row r="51" spans="2:17">
      <c r="B51" s="77">
        <v>2055</v>
      </c>
      <c r="C51" s="78">
        <v>0</v>
      </c>
      <c r="D51" s="74">
        <v>0</v>
      </c>
      <c r="E51" s="74">
        <v>29.957889667862251</v>
      </c>
      <c r="F51" s="74">
        <v>148.97407379354723</v>
      </c>
      <c r="G51" s="74">
        <v>3.3831495910396159</v>
      </c>
      <c r="H51" s="74">
        <v>0</v>
      </c>
      <c r="I51" s="74">
        <v>182.31511305244911</v>
      </c>
      <c r="J51" s="74">
        <v>40.519486617754069</v>
      </c>
      <c r="K51" s="79">
        <v>125.2288184632804</v>
      </c>
      <c r="L51" s="78">
        <v>200.86190507108003</v>
      </c>
      <c r="M51" s="74">
        <v>58.256460025268439</v>
      </c>
      <c r="N51" s="74">
        <v>172.15597381798727</v>
      </c>
      <c r="O51" s="74">
        <v>215.63890018978893</v>
      </c>
      <c r="P51" s="79">
        <v>-245.18942896196461</v>
      </c>
      <c r="Q51" s="76">
        <f t="shared" si="0"/>
        <v>-593.25284709544815</v>
      </c>
    </row>
    <row r="52" spans="2:17">
      <c r="B52" s="77">
        <v>2056</v>
      </c>
      <c r="C52" s="78">
        <v>0</v>
      </c>
      <c r="D52" s="74">
        <v>0</v>
      </c>
      <c r="E52" s="74">
        <v>73.387467845741284</v>
      </c>
      <c r="F52" s="74">
        <v>148.97407379354723</v>
      </c>
      <c r="G52" s="74">
        <v>5.6385826517326931</v>
      </c>
      <c r="H52" s="74">
        <v>0</v>
      </c>
      <c r="I52" s="74">
        <v>228.00012429102122</v>
      </c>
      <c r="J52" s="74">
        <v>40.519486617754069</v>
      </c>
      <c r="K52" s="79">
        <v>125.2288184632804</v>
      </c>
      <c r="L52" s="78">
        <v>200.86190507108003</v>
      </c>
      <c r="M52" s="74">
        <v>58.256460025268439</v>
      </c>
      <c r="N52" s="74">
        <v>172.15597381798727</v>
      </c>
      <c r="O52" s="74">
        <v>215.63890018978893</v>
      </c>
      <c r="P52" s="79">
        <v>-245.18942896196461</v>
      </c>
      <c r="Q52" s="76">
        <f t="shared" si="0"/>
        <v>-638.93785833402035</v>
      </c>
    </row>
    <row r="53" spans="2:17">
      <c r="B53" s="77">
        <v>2057</v>
      </c>
      <c r="C53" s="78">
        <v>0</v>
      </c>
      <c r="D53" s="74">
        <v>0</v>
      </c>
      <c r="E53" s="74">
        <v>100.23034550777973</v>
      </c>
      <c r="F53" s="74">
        <v>148.97407379354723</v>
      </c>
      <c r="G53" s="74">
        <v>6.8473345558729752</v>
      </c>
      <c r="H53" s="74">
        <v>0</v>
      </c>
      <c r="I53" s="74">
        <v>256.05175385719991</v>
      </c>
      <c r="J53" s="74">
        <v>40.519486617754069</v>
      </c>
      <c r="K53" s="79">
        <v>125.2288184632804</v>
      </c>
      <c r="L53" s="78">
        <v>200.86190507108003</v>
      </c>
      <c r="M53" s="74">
        <v>58.256460025268439</v>
      </c>
      <c r="N53" s="74">
        <v>172.15597381798727</v>
      </c>
      <c r="O53" s="74">
        <v>215.63890018978893</v>
      </c>
      <c r="P53" s="79">
        <v>-245.18942896196461</v>
      </c>
      <c r="Q53" s="76">
        <f t="shared" si="0"/>
        <v>-666.98948790019904</v>
      </c>
    </row>
    <row r="54" spans="2:17">
      <c r="B54" s="77">
        <v>2058</v>
      </c>
      <c r="C54" s="78">
        <v>0</v>
      </c>
      <c r="D54" s="74">
        <v>0</v>
      </c>
      <c r="E54" s="74">
        <v>15.204754299670732</v>
      </c>
      <c r="F54" s="74">
        <v>148.97407379354723</v>
      </c>
      <c r="G54" s="74">
        <v>3.7883264600083315</v>
      </c>
      <c r="H54" s="74">
        <v>0</v>
      </c>
      <c r="I54" s="74">
        <v>167.96715455322629</v>
      </c>
      <c r="J54" s="74">
        <v>40.519486617754069</v>
      </c>
      <c r="K54" s="79">
        <v>125.2288184632804</v>
      </c>
      <c r="L54" s="78">
        <v>200.86190507108003</v>
      </c>
      <c r="M54" s="74">
        <v>58.256460025268439</v>
      </c>
      <c r="N54" s="74">
        <v>172.15597381798727</v>
      </c>
      <c r="O54" s="74">
        <v>215.63890018978893</v>
      </c>
      <c r="P54" s="79">
        <v>-245.18942896196461</v>
      </c>
      <c r="Q54" s="76">
        <f t="shared" si="0"/>
        <v>-578.90488859622542</v>
      </c>
    </row>
    <row r="55" spans="2:17">
      <c r="B55" s="77">
        <v>2059</v>
      </c>
      <c r="C55" s="78">
        <v>0</v>
      </c>
      <c r="D55" s="74">
        <v>0</v>
      </c>
      <c r="E55" s="74">
        <v>74.493793096949275</v>
      </c>
      <c r="F55" s="74">
        <v>148.97407379354723</v>
      </c>
      <c r="G55" s="74">
        <v>20.416026936764691</v>
      </c>
      <c r="H55" s="74">
        <v>0</v>
      </c>
      <c r="I55" s="74">
        <v>243.8838938272612</v>
      </c>
      <c r="J55" s="74">
        <v>40.519486617754069</v>
      </c>
      <c r="K55" s="79">
        <v>125.2288184632804</v>
      </c>
      <c r="L55" s="78">
        <v>200.86190507108003</v>
      </c>
      <c r="M55" s="74">
        <v>58.256460025268439</v>
      </c>
      <c r="N55" s="74">
        <v>172.15597381798727</v>
      </c>
      <c r="O55" s="74">
        <v>215.63890018978893</v>
      </c>
      <c r="P55" s="79">
        <v>-245.18942896196461</v>
      </c>
      <c r="Q55" s="76">
        <f t="shared" si="0"/>
        <v>-654.82162787026027</v>
      </c>
    </row>
    <row r="56" spans="2:17">
      <c r="B56" s="77">
        <v>2060</v>
      </c>
      <c r="C56" s="78">
        <v>0</v>
      </c>
      <c r="D56" s="74">
        <v>0</v>
      </c>
      <c r="E56" s="74">
        <v>101.74133049510266</v>
      </c>
      <c r="F56" s="74">
        <v>158.55428114613036</v>
      </c>
      <c r="G56" s="74">
        <v>1.7017428496686036</v>
      </c>
      <c r="H56" s="74">
        <v>0</v>
      </c>
      <c r="I56" s="74">
        <v>261.99735449090161</v>
      </c>
      <c r="J56" s="74">
        <v>40.519486617754069</v>
      </c>
      <c r="K56" s="79">
        <v>125.2288184632804</v>
      </c>
      <c r="L56" s="78">
        <v>200.86190507108003</v>
      </c>
      <c r="M56" s="74">
        <v>58.256460025268439</v>
      </c>
      <c r="N56" s="74">
        <v>172.15597381798727</v>
      </c>
      <c r="O56" s="74">
        <v>215.63890018978893</v>
      </c>
      <c r="P56" s="79">
        <v>-245.18942896196461</v>
      </c>
      <c r="Q56" s="76">
        <f t="shared" si="0"/>
        <v>-672.93508853390063</v>
      </c>
    </row>
    <row r="57" spans="2:17">
      <c r="B57" s="77">
        <v>2061</v>
      </c>
      <c r="C57" s="78">
        <v>0</v>
      </c>
      <c r="D57" s="74">
        <v>0</v>
      </c>
      <c r="E57" s="74">
        <v>90.674561244078703</v>
      </c>
      <c r="F57" s="74">
        <v>441.44781717916555</v>
      </c>
      <c r="G57" s="74">
        <v>2.728190917722682</v>
      </c>
      <c r="H57" s="74">
        <v>0</v>
      </c>
      <c r="I57" s="74">
        <v>534.85056934096701</v>
      </c>
      <c r="J57" s="74">
        <v>40.519486617754069</v>
      </c>
      <c r="K57" s="79">
        <v>125.2288184632804</v>
      </c>
      <c r="L57" s="78">
        <v>200.86190507108003</v>
      </c>
      <c r="M57" s="74">
        <v>58.256460025268439</v>
      </c>
      <c r="N57" s="74">
        <v>172.15597381798727</v>
      </c>
      <c r="O57" s="74">
        <v>215.63890018978893</v>
      </c>
      <c r="P57" s="79">
        <v>-245.18942896196461</v>
      </c>
      <c r="Q57" s="76">
        <f t="shared" si="0"/>
        <v>-945.78830338396608</v>
      </c>
    </row>
    <row r="58" spans="2:17">
      <c r="B58" s="77">
        <v>2062</v>
      </c>
      <c r="C58" s="78">
        <v>0</v>
      </c>
      <c r="D58" s="74">
        <v>0</v>
      </c>
      <c r="E58" s="74">
        <v>102.76128733331601</v>
      </c>
      <c r="F58" s="74">
        <v>446.92222138064176</v>
      </c>
      <c r="G58" s="74">
        <v>58.750796821449242</v>
      </c>
      <c r="H58" s="74">
        <v>0</v>
      </c>
      <c r="I58" s="74">
        <v>608.43430553540702</v>
      </c>
      <c r="J58" s="74">
        <v>40.519486617754069</v>
      </c>
      <c r="K58" s="79">
        <v>125.2288184632804</v>
      </c>
      <c r="L58" s="78">
        <v>200.86190507108003</v>
      </c>
      <c r="M58" s="74">
        <v>58.256460025268439</v>
      </c>
      <c r="N58" s="74">
        <v>172.15597381798727</v>
      </c>
      <c r="O58" s="74">
        <v>215.63890018978893</v>
      </c>
      <c r="P58" s="79">
        <v>-245.18942896196461</v>
      </c>
      <c r="Q58" s="76">
        <f t="shared" si="0"/>
        <v>-1019.3720395784061</v>
      </c>
    </row>
    <row r="59" spans="2:17">
      <c r="B59" s="77">
        <v>2063</v>
      </c>
      <c r="C59" s="78">
        <v>0</v>
      </c>
      <c r="D59" s="74">
        <v>0</v>
      </c>
      <c r="E59" s="74">
        <v>15.588693399242656</v>
      </c>
      <c r="F59" s="74">
        <v>437.34201402805854</v>
      </c>
      <c r="G59" s="74">
        <v>5.4023582529162004</v>
      </c>
      <c r="H59" s="74">
        <v>0</v>
      </c>
      <c r="I59" s="74">
        <v>458.33306568021737</v>
      </c>
      <c r="J59" s="74">
        <v>40.519486617754069</v>
      </c>
      <c r="K59" s="79">
        <v>125.2288184632804</v>
      </c>
      <c r="L59" s="78">
        <v>200.86190507108003</v>
      </c>
      <c r="M59" s="74">
        <v>58.256460025268439</v>
      </c>
      <c r="N59" s="74">
        <v>172.15597381798727</v>
      </c>
      <c r="O59" s="74">
        <v>215.63890018978893</v>
      </c>
      <c r="P59" s="79">
        <v>-245.18942896196461</v>
      </c>
      <c r="Q59" s="76">
        <f t="shared" si="0"/>
        <v>-869.27079972321644</v>
      </c>
    </row>
    <row r="60" spans="2:17">
      <c r="B60" s="77">
        <v>2064</v>
      </c>
      <c r="C60" s="78">
        <v>0</v>
      </c>
      <c r="D60" s="74">
        <v>0</v>
      </c>
      <c r="E60" s="74">
        <v>76.374854722914449</v>
      </c>
      <c r="F60" s="74">
        <v>154.44847799502332</v>
      </c>
      <c r="G60" s="74">
        <v>5.4023582529162004</v>
      </c>
      <c r="H60" s="74">
        <v>0</v>
      </c>
      <c r="I60" s="74">
        <v>236.22569097085398</v>
      </c>
      <c r="J60" s="74">
        <v>40.519486617754069</v>
      </c>
      <c r="K60" s="79">
        <v>125.2288184632804</v>
      </c>
      <c r="L60" s="78">
        <v>200.86190507108003</v>
      </c>
      <c r="M60" s="74">
        <v>58.256460025268439</v>
      </c>
      <c r="N60" s="74">
        <v>172.15597381798727</v>
      </c>
      <c r="O60" s="74">
        <v>215.63890018978893</v>
      </c>
      <c r="P60" s="79">
        <v>-245.18942896196461</v>
      </c>
      <c r="Q60" s="76">
        <f t="shared" si="0"/>
        <v>-647.16342501385304</v>
      </c>
    </row>
    <row r="61" spans="2:17">
      <c r="B61" s="77">
        <v>2065</v>
      </c>
      <c r="C61" s="78">
        <v>0</v>
      </c>
      <c r="D61" s="74">
        <v>0</v>
      </c>
      <c r="E61" s="74">
        <v>104.31042658502662</v>
      </c>
      <c r="F61" s="74">
        <v>153.76417746983881</v>
      </c>
      <c r="G61" s="74">
        <v>5.4023582529162004</v>
      </c>
      <c r="H61" s="74">
        <v>0</v>
      </c>
      <c r="I61" s="74">
        <v>263.4769623077816</v>
      </c>
      <c r="J61" s="74">
        <v>40.519486617754069</v>
      </c>
      <c r="K61" s="79">
        <v>125.2288184632804</v>
      </c>
      <c r="L61" s="78">
        <v>200.86190507108003</v>
      </c>
      <c r="M61" s="74">
        <v>58.256460025268439</v>
      </c>
      <c r="N61" s="74">
        <v>172.15597381798727</v>
      </c>
      <c r="O61" s="74">
        <v>215.63890018978893</v>
      </c>
      <c r="P61" s="79">
        <v>-245.18942896196461</v>
      </c>
      <c r="Q61" s="76">
        <f t="shared" si="0"/>
        <v>-674.41469635078067</v>
      </c>
    </row>
    <row r="62" spans="2:17">
      <c r="B62" s="77">
        <v>2066</v>
      </c>
      <c r="C62" s="78">
        <v>0</v>
      </c>
      <c r="D62" s="74">
        <v>0</v>
      </c>
      <c r="E62" s="74">
        <v>92.964207542334535</v>
      </c>
      <c r="F62" s="74">
        <v>290.42084181006481</v>
      </c>
      <c r="G62" s="74">
        <v>5.4023582529162004</v>
      </c>
      <c r="H62" s="74">
        <v>0</v>
      </c>
      <c r="I62" s="74">
        <v>388.78740760531554</v>
      </c>
      <c r="J62" s="74">
        <v>40.519486617754069</v>
      </c>
      <c r="K62" s="79">
        <v>125.2288184632804</v>
      </c>
      <c r="L62" s="78">
        <v>200.86190507108003</v>
      </c>
      <c r="M62" s="74">
        <v>58.256460025268439</v>
      </c>
      <c r="N62" s="74">
        <v>172.15597381798727</v>
      </c>
      <c r="O62" s="74">
        <v>215.63890018978893</v>
      </c>
      <c r="P62" s="79">
        <v>-245.18942896196461</v>
      </c>
      <c r="Q62" s="76">
        <f t="shared" si="0"/>
        <v>-799.72514164831455</v>
      </c>
    </row>
    <row r="63" spans="2:17">
      <c r="B63" s="77">
        <v>2067</v>
      </c>
      <c r="C63" s="78">
        <v>0</v>
      </c>
      <c r="D63" s="74">
        <v>0</v>
      </c>
      <c r="E63" s="74">
        <v>105.3561386115415</v>
      </c>
      <c r="F63" s="74">
        <v>151.71127589428528</v>
      </c>
      <c r="G63" s="74">
        <v>51.509854107941834</v>
      </c>
      <c r="H63" s="74">
        <v>0</v>
      </c>
      <c r="I63" s="74">
        <v>308.57726861376864</v>
      </c>
      <c r="J63" s="74">
        <v>40.519486617754069</v>
      </c>
      <c r="K63" s="79">
        <v>125.2288184632804</v>
      </c>
      <c r="L63" s="78">
        <v>200.86190507108003</v>
      </c>
      <c r="M63" s="74">
        <v>58.256460025268439</v>
      </c>
      <c r="N63" s="74">
        <v>172.15597381798727</v>
      </c>
      <c r="O63" s="74">
        <v>215.63890018978893</v>
      </c>
      <c r="P63" s="79">
        <v>-245.18942896196461</v>
      </c>
      <c r="Q63" s="76">
        <f t="shared" si="0"/>
        <v>-719.51500265676771</v>
      </c>
    </row>
    <row r="64" spans="2:17">
      <c r="B64" s="77">
        <v>2068</v>
      </c>
      <c r="C64" s="78">
        <v>0</v>
      </c>
      <c r="D64" s="74">
        <v>0</v>
      </c>
      <c r="E64" s="74">
        <v>93.896173722946443</v>
      </c>
      <c r="F64" s="74">
        <v>148.97407379354723</v>
      </c>
      <c r="G64" s="74">
        <v>5.4023582529162004</v>
      </c>
      <c r="H64" s="74">
        <v>0</v>
      </c>
      <c r="I64" s="74">
        <v>248.27260576940989</v>
      </c>
      <c r="J64" s="74">
        <v>40.519486617754069</v>
      </c>
      <c r="K64" s="79">
        <v>125.2288184632804</v>
      </c>
      <c r="L64" s="78">
        <v>200.86190507108003</v>
      </c>
      <c r="M64" s="74">
        <v>58.256460025268439</v>
      </c>
      <c r="N64" s="74">
        <v>172.15597381798727</v>
      </c>
      <c r="O64" s="74">
        <v>215.63890018978893</v>
      </c>
      <c r="P64" s="79">
        <v>-245.18942896196461</v>
      </c>
      <c r="Q64" s="76">
        <f t="shared" si="0"/>
        <v>-659.21033981240896</v>
      </c>
    </row>
    <row r="65" spans="2:17">
      <c r="B65" s="77">
        <v>2069</v>
      </c>
      <c r="C65" s="78">
        <v>0</v>
      </c>
      <c r="D65" s="74">
        <v>0</v>
      </c>
      <c r="E65" s="74">
        <v>106.41233390112217</v>
      </c>
      <c r="F65" s="74">
        <v>148.97407379354723</v>
      </c>
      <c r="G65" s="74">
        <v>5.4023582529162004</v>
      </c>
      <c r="H65" s="74">
        <v>0</v>
      </c>
      <c r="I65" s="74">
        <v>260.7887659475856</v>
      </c>
      <c r="J65" s="74">
        <v>40.519486617754069</v>
      </c>
      <c r="K65" s="79">
        <v>125.2288184632804</v>
      </c>
      <c r="L65" s="78">
        <v>200.86190507108003</v>
      </c>
      <c r="M65" s="74">
        <v>58.256460025268439</v>
      </c>
      <c r="N65" s="74">
        <v>172.15597381798727</v>
      </c>
      <c r="O65" s="74">
        <v>215.63890018978893</v>
      </c>
      <c r="P65" s="79">
        <v>-245.18942896196461</v>
      </c>
      <c r="Q65" s="76">
        <f t="shared" si="0"/>
        <v>-671.72649999058467</v>
      </c>
    </row>
    <row r="66" spans="2:17">
      <c r="B66" s="77">
        <v>2070</v>
      </c>
      <c r="C66" s="78">
        <v>0</v>
      </c>
      <c r="D66" s="74">
        <v>0</v>
      </c>
      <c r="E66" s="74">
        <v>16.14255027481174</v>
      </c>
      <c r="F66" s="74">
        <v>148.97407379354723</v>
      </c>
      <c r="G66" s="74">
        <v>15.551807026035046</v>
      </c>
      <c r="H66" s="74">
        <v>0</v>
      </c>
      <c r="I66" s="74">
        <v>180.66843109439404</v>
      </c>
      <c r="J66" s="74">
        <v>40.519486617754069</v>
      </c>
      <c r="K66" s="79">
        <v>125.2288184632804</v>
      </c>
      <c r="L66" s="78">
        <v>200.86190507108003</v>
      </c>
      <c r="M66" s="74">
        <v>58.256460025268439</v>
      </c>
      <c r="N66" s="74">
        <v>172.15597381798727</v>
      </c>
      <c r="O66" s="74">
        <v>215.63890018978893</v>
      </c>
      <c r="P66" s="79">
        <v>-245.18942896196461</v>
      </c>
      <c r="Q66" s="76">
        <f t="shared" si="0"/>
        <v>-591.60616513739308</v>
      </c>
    </row>
    <row r="67" spans="2:17">
      <c r="B67" s="77">
        <v>2071</v>
      </c>
      <c r="C67" s="78">
        <v>0</v>
      </c>
      <c r="D67" s="74">
        <v>0</v>
      </c>
      <c r="E67" s="74">
        <v>79.088407252655742</v>
      </c>
      <c r="F67" s="74">
        <v>148.97407379354723</v>
      </c>
      <c r="G67" s="74">
        <v>22.31810620811428</v>
      </c>
      <c r="H67" s="74">
        <v>0</v>
      </c>
      <c r="I67" s="74">
        <v>250.38058725431725</v>
      </c>
      <c r="J67" s="74">
        <v>40.519486617754069</v>
      </c>
      <c r="K67" s="79">
        <v>125.2288184632804</v>
      </c>
      <c r="L67" s="78">
        <v>200.86190507108003</v>
      </c>
      <c r="M67" s="74">
        <v>58.256460025268439</v>
      </c>
      <c r="N67" s="74">
        <v>172.15597381798727</v>
      </c>
      <c r="O67" s="74">
        <v>215.63890018978893</v>
      </c>
      <c r="P67" s="79">
        <v>-245.18942896196461</v>
      </c>
      <c r="Q67" s="76">
        <f t="shared" si="0"/>
        <v>-661.31832129731629</v>
      </c>
    </row>
    <row r="68" spans="2:17">
      <c r="B68" s="77">
        <v>2072</v>
      </c>
      <c r="C68" s="78">
        <v>0</v>
      </c>
      <c r="D68" s="74">
        <v>0</v>
      </c>
      <c r="E68" s="74">
        <v>108.01651313622325</v>
      </c>
      <c r="F68" s="74">
        <v>148.97407379354723</v>
      </c>
      <c r="G68" s="74">
        <v>25.782291172947637</v>
      </c>
      <c r="H68" s="74">
        <v>0</v>
      </c>
      <c r="I68" s="74">
        <v>282.7728781027181</v>
      </c>
      <c r="J68" s="74">
        <v>40.519486617754069</v>
      </c>
      <c r="K68" s="79">
        <v>125.2288184632804</v>
      </c>
      <c r="L68" s="78">
        <v>200.86190507108003</v>
      </c>
      <c r="M68" s="74">
        <v>58.256460025268439</v>
      </c>
      <c r="N68" s="74">
        <v>172.15597381798727</v>
      </c>
      <c r="O68" s="74">
        <v>215.63890018978893</v>
      </c>
      <c r="P68" s="79">
        <v>-245.18942896196461</v>
      </c>
      <c r="Q68" s="76">
        <f t="shared" si="0"/>
        <v>-693.71061214571716</v>
      </c>
    </row>
    <row r="69" spans="2:17">
      <c r="B69" s="77">
        <v>2073</v>
      </c>
      <c r="C69" s="78">
        <v>0</v>
      </c>
      <c r="D69" s="74">
        <v>0</v>
      </c>
      <c r="E69" s="74">
        <v>96.267169773386883</v>
      </c>
      <c r="F69" s="74">
        <v>148.97407379354723</v>
      </c>
      <c r="G69" s="74">
        <v>15.794913147416278</v>
      </c>
      <c r="H69" s="74">
        <v>0</v>
      </c>
      <c r="I69" s="74">
        <v>261.0361567143504</v>
      </c>
      <c r="J69" s="74">
        <v>40.519486617754069</v>
      </c>
      <c r="K69" s="79">
        <v>125.2288184632804</v>
      </c>
      <c r="L69" s="78">
        <v>200.86190507108003</v>
      </c>
      <c r="M69" s="74">
        <v>58.256460025268439</v>
      </c>
      <c r="N69" s="74">
        <v>172.15597381798727</v>
      </c>
      <c r="O69" s="74">
        <v>215.63890018978893</v>
      </c>
      <c r="P69" s="79">
        <v>-245.18942896196461</v>
      </c>
      <c r="Q69" s="76">
        <f t="shared" si="0"/>
        <v>-671.97389075734941</v>
      </c>
    </row>
    <row r="70" spans="2:17">
      <c r="B70" s="77">
        <v>2074</v>
      </c>
      <c r="C70" s="78">
        <v>0</v>
      </c>
      <c r="D70" s="74">
        <v>0</v>
      </c>
      <c r="E70" s="74">
        <v>109.09937868041385</v>
      </c>
      <c r="F70" s="74">
        <v>148.97407379354723</v>
      </c>
      <c r="G70" s="74">
        <v>56.108534305887595</v>
      </c>
      <c r="H70" s="74">
        <v>0</v>
      </c>
      <c r="I70" s="74">
        <v>314.18198677984867</v>
      </c>
      <c r="J70" s="74">
        <v>40.519486617754069</v>
      </c>
      <c r="K70" s="79">
        <v>125.2288184632804</v>
      </c>
      <c r="L70" s="78">
        <v>200.86190507108003</v>
      </c>
      <c r="M70" s="74">
        <v>58.256460025268439</v>
      </c>
      <c r="N70" s="74">
        <v>172.15597381798727</v>
      </c>
      <c r="O70" s="74">
        <v>215.63890018978893</v>
      </c>
      <c r="P70" s="79">
        <v>-245.18942896196461</v>
      </c>
      <c r="Q70" s="76">
        <f t="shared" si="0"/>
        <v>-725.11972082284774</v>
      </c>
    </row>
    <row r="71" spans="2:17">
      <c r="B71" s="77">
        <v>2075</v>
      </c>
      <c r="C71" s="78">
        <v>0</v>
      </c>
      <c r="D71" s="74">
        <v>0</v>
      </c>
      <c r="E71" s="74">
        <v>52.040495917982739</v>
      </c>
      <c r="F71" s="74">
        <v>148.97407379354723</v>
      </c>
      <c r="G71" s="74">
        <v>7.590313345347262</v>
      </c>
      <c r="H71" s="74">
        <v>0</v>
      </c>
      <c r="I71" s="74">
        <v>208.60488305687724</v>
      </c>
      <c r="J71" s="74">
        <v>40.519486617754069</v>
      </c>
      <c r="K71" s="79">
        <v>125.2288184632804</v>
      </c>
      <c r="L71" s="78">
        <v>200.86190507108003</v>
      </c>
      <c r="M71" s="74">
        <v>58.256460025268439</v>
      </c>
      <c r="N71" s="74">
        <v>172.15597381798727</v>
      </c>
      <c r="O71" s="74">
        <v>215.63890018978893</v>
      </c>
      <c r="P71" s="79">
        <v>-245.18942896196461</v>
      </c>
      <c r="Q71" s="76">
        <f t="shared" si="0"/>
        <v>-619.54261709987634</v>
      </c>
    </row>
    <row r="72" spans="2:17">
      <c r="B72" s="77">
        <v>2076</v>
      </c>
      <c r="C72" s="78">
        <v>0</v>
      </c>
      <c r="D72" s="74">
        <v>0</v>
      </c>
      <c r="E72" s="74">
        <v>48.471595268150516</v>
      </c>
      <c r="F72" s="74">
        <v>148.97407379354723</v>
      </c>
      <c r="G72" s="74">
        <v>12.452435772971842</v>
      </c>
      <c r="H72" s="74">
        <v>0</v>
      </c>
      <c r="I72" s="74">
        <v>209.8981048346696</v>
      </c>
      <c r="J72" s="74">
        <v>40.519486617754069</v>
      </c>
      <c r="K72" s="79">
        <v>125.2288184632804</v>
      </c>
      <c r="L72" s="78">
        <v>200.86190507108003</v>
      </c>
      <c r="M72" s="74">
        <v>58.256460025268439</v>
      </c>
      <c r="N72" s="74">
        <v>172.15597381798727</v>
      </c>
      <c r="O72" s="74">
        <v>215.63890018978893</v>
      </c>
      <c r="P72" s="79">
        <v>-245.18942896196461</v>
      </c>
      <c r="Q72" s="76">
        <f t="shared" si="0"/>
        <v>-620.83583887766872</v>
      </c>
    </row>
    <row r="73" spans="2:17">
      <c r="B73" s="77">
        <v>2077</v>
      </c>
      <c r="C73" s="78">
        <v>0</v>
      </c>
      <c r="D73" s="74">
        <v>0</v>
      </c>
      <c r="E73" s="74">
        <v>7.3530495463383039</v>
      </c>
      <c r="F73" s="74">
        <v>148.97407379354723</v>
      </c>
      <c r="G73" s="74">
        <v>35.259476419014014</v>
      </c>
      <c r="H73" s="74">
        <v>0</v>
      </c>
      <c r="I73" s="74">
        <v>191.58659975889955</v>
      </c>
      <c r="J73" s="74">
        <v>40.519486617754069</v>
      </c>
      <c r="K73" s="79">
        <v>125.2288184632804</v>
      </c>
      <c r="L73" s="78">
        <v>200.86190507108003</v>
      </c>
      <c r="M73" s="74">
        <v>58.256460025268439</v>
      </c>
      <c r="N73" s="74">
        <v>172.15597381798727</v>
      </c>
      <c r="O73" s="74">
        <v>215.63890018978893</v>
      </c>
      <c r="P73" s="79">
        <v>-245.18942896196461</v>
      </c>
      <c r="Q73" s="76">
        <f t="shared" ref="Q73:Q87" si="1">P73-K73-J73-I73</f>
        <v>-602.52433380189859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148.97407379354723</v>
      </c>
      <c r="G74" s="74">
        <v>21.44736226407732</v>
      </c>
      <c r="H74" s="74">
        <v>0</v>
      </c>
      <c r="I74" s="74">
        <v>170.42143605762456</v>
      </c>
      <c r="J74" s="74">
        <v>40.519486617754069</v>
      </c>
      <c r="K74" s="79">
        <v>125.2288184632804</v>
      </c>
      <c r="L74" s="78">
        <v>200.86190507108003</v>
      </c>
      <c r="M74" s="74">
        <v>58.256460025268439</v>
      </c>
      <c r="N74" s="74">
        <v>172.15597381798727</v>
      </c>
      <c r="O74" s="74">
        <v>215.63890018978893</v>
      </c>
      <c r="P74" s="79">
        <v>-245.18942896196461</v>
      </c>
      <c r="Q74" s="76">
        <f t="shared" si="1"/>
        <v>-581.3591701006236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148.97407379354723</v>
      </c>
      <c r="G75" s="74">
        <v>21.204256142696092</v>
      </c>
      <c r="H75" s="74">
        <v>0</v>
      </c>
      <c r="I75" s="74">
        <v>170.17832993624333</v>
      </c>
      <c r="J75" s="74">
        <v>40.519486617754069</v>
      </c>
      <c r="K75" s="79">
        <v>125.2288184632804</v>
      </c>
      <c r="L75" s="78">
        <v>200.86190507108003</v>
      </c>
      <c r="M75" s="74">
        <v>58.256460025268439</v>
      </c>
      <c r="N75" s="74">
        <v>172.15597381798727</v>
      </c>
      <c r="O75" s="74">
        <v>215.63890018978893</v>
      </c>
      <c r="P75" s="79">
        <v>-245.18942896196461</v>
      </c>
      <c r="Q75" s="76">
        <f t="shared" si="1"/>
        <v>-581.11606397924243</v>
      </c>
    </row>
    <row r="76" spans="2:17">
      <c r="B76" s="77">
        <v>2080</v>
      </c>
      <c r="C76" s="78">
        <v>0</v>
      </c>
      <c r="D76" s="74">
        <v>0</v>
      </c>
      <c r="E76" s="74">
        <v>0</v>
      </c>
      <c r="F76" s="74">
        <v>158.55428114613036</v>
      </c>
      <c r="G76" s="74">
        <v>20.880114647521122</v>
      </c>
      <c r="H76" s="74">
        <v>0</v>
      </c>
      <c r="I76" s="74">
        <v>179.43439579365148</v>
      </c>
      <c r="J76" s="74">
        <v>40.519486617754069</v>
      </c>
      <c r="K76" s="79">
        <v>125.2288184632804</v>
      </c>
      <c r="L76" s="78">
        <v>200.86190507108003</v>
      </c>
      <c r="M76" s="74">
        <v>58.256460025268439</v>
      </c>
      <c r="N76" s="74">
        <v>172.15597381798727</v>
      </c>
      <c r="O76" s="74">
        <v>215.63890018978893</v>
      </c>
      <c r="P76" s="79">
        <v>-245.18942896196461</v>
      </c>
      <c r="Q76" s="76">
        <f t="shared" si="1"/>
        <v>-590.37212983665052</v>
      </c>
    </row>
    <row r="77" spans="2:17">
      <c r="B77" s="77">
        <v>2081</v>
      </c>
      <c r="C77" s="78">
        <v>0</v>
      </c>
      <c r="D77" s="74">
        <v>0</v>
      </c>
      <c r="E77" s="74">
        <v>0</v>
      </c>
      <c r="F77" s="74">
        <v>441.44781717916555</v>
      </c>
      <c r="G77" s="74">
        <v>19.907690161996204</v>
      </c>
      <c r="H77" s="74">
        <v>0</v>
      </c>
      <c r="I77" s="74">
        <v>461.35550734116174</v>
      </c>
      <c r="J77" s="74">
        <v>40.519486617754069</v>
      </c>
      <c r="K77" s="79">
        <v>125.2288184632804</v>
      </c>
      <c r="L77" s="78">
        <v>200.86190507108003</v>
      </c>
      <c r="M77" s="74">
        <v>58.256460025268439</v>
      </c>
      <c r="N77" s="74">
        <v>172.15597381798727</v>
      </c>
      <c r="O77" s="74">
        <v>215.63890018978893</v>
      </c>
      <c r="P77" s="79">
        <v>-245.18942896196461</v>
      </c>
      <c r="Q77" s="76">
        <f t="shared" si="1"/>
        <v>-872.29324138416086</v>
      </c>
    </row>
    <row r="78" spans="2:17">
      <c r="B78" s="77">
        <v>2082</v>
      </c>
      <c r="C78" s="78">
        <v>0</v>
      </c>
      <c r="D78" s="74">
        <v>0</v>
      </c>
      <c r="E78" s="74">
        <v>0</v>
      </c>
      <c r="F78" s="74">
        <v>446.92222138064176</v>
      </c>
      <c r="G78" s="74">
        <v>34.250407378950669</v>
      </c>
      <c r="H78" s="74">
        <v>0</v>
      </c>
      <c r="I78" s="74">
        <v>481.17262875959244</v>
      </c>
      <c r="J78" s="74">
        <v>40.519486617754069</v>
      </c>
      <c r="K78" s="79">
        <v>125.2288184632804</v>
      </c>
      <c r="L78" s="78">
        <v>200.86190507108003</v>
      </c>
      <c r="M78" s="74">
        <v>58.256460025268439</v>
      </c>
      <c r="N78" s="74">
        <v>172.15597381798727</v>
      </c>
      <c r="O78" s="74">
        <v>215.63890018978893</v>
      </c>
      <c r="P78" s="79">
        <v>-245.18942896196461</v>
      </c>
      <c r="Q78" s="76">
        <f t="shared" si="1"/>
        <v>-892.11036280259145</v>
      </c>
    </row>
    <row r="79" spans="2:17">
      <c r="B79" s="77">
        <v>2083</v>
      </c>
      <c r="C79" s="78">
        <v>0</v>
      </c>
      <c r="D79" s="74">
        <v>0</v>
      </c>
      <c r="E79" s="74">
        <v>144.59514579424123</v>
      </c>
      <c r="F79" s="74">
        <v>437.34201402805854</v>
      </c>
      <c r="G79" s="74">
        <v>17.665711487035985</v>
      </c>
      <c r="H79" s="74">
        <v>0</v>
      </c>
      <c r="I79" s="74">
        <v>599.6028713093358</v>
      </c>
      <c r="J79" s="74">
        <v>40.519486617754069</v>
      </c>
      <c r="K79" s="79">
        <v>125.2288184632804</v>
      </c>
      <c r="L79" s="78">
        <v>200.86190507108003</v>
      </c>
      <c r="M79" s="74">
        <v>58.256460025268439</v>
      </c>
      <c r="N79" s="74">
        <v>172.15597381798727</v>
      </c>
      <c r="O79" s="74">
        <v>215.63890018978893</v>
      </c>
      <c r="P79" s="79">
        <v>-245.18942896196461</v>
      </c>
      <c r="Q79" s="76">
        <f t="shared" si="1"/>
        <v>-1010.5406053523349</v>
      </c>
    </row>
    <row r="80" spans="2:17">
      <c r="B80" s="77">
        <v>2084</v>
      </c>
      <c r="C80" s="78">
        <v>0</v>
      </c>
      <c r="D80" s="74">
        <v>0</v>
      </c>
      <c r="E80" s="74">
        <v>197.48360104436563</v>
      </c>
      <c r="F80" s="74">
        <v>154.44847799502332</v>
      </c>
      <c r="G80" s="74">
        <v>25.991215325062711</v>
      </c>
      <c r="H80" s="74">
        <v>0</v>
      </c>
      <c r="I80" s="74">
        <v>377.92329436445164</v>
      </c>
      <c r="J80" s="74">
        <v>40.519486617754069</v>
      </c>
      <c r="K80" s="79">
        <v>125.2288184632804</v>
      </c>
      <c r="L80" s="78">
        <v>200.86190507108003</v>
      </c>
      <c r="M80" s="74">
        <v>58.256460025268439</v>
      </c>
      <c r="N80" s="74">
        <v>172.15597381798727</v>
      </c>
      <c r="O80" s="74">
        <v>215.63890018978893</v>
      </c>
      <c r="P80" s="79">
        <v>-245.18942896196461</v>
      </c>
      <c r="Q80" s="76">
        <f t="shared" si="1"/>
        <v>-788.8610284074507</v>
      </c>
    </row>
    <row r="81" spans="1:17">
      <c r="B81" s="77">
        <v>2085</v>
      </c>
      <c r="C81" s="78">
        <v>0</v>
      </c>
      <c r="D81" s="74">
        <v>0</v>
      </c>
      <c r="E81" s="74">
        <v>29.957889667862251</v>
      </c>
      <c r="F81" s="74">
        <v>153.76417746983881</v>
      </c>
      <c r="G81" s="74">
        <v>25.829144577475226</v>
      </c>
      <c r="H81" s="74">
        <v>0</v>
      </c>
      <c r="I81" s="74">
        <v>209.55121171517629</v>
      </c>
      <c r="J81" s="74">
        <v>40.519486617754069</v>
      </c>
      <c r="K81" s="79">
        <v>125.2288184632804</v>
      </c>
      <c r="L81" s="78">
        <v>200.86190507108003</v>
      </c>
      <c r="M81" s="74">
        <v>58.256460025268439</v>
      </c>
      <c r="N81" s="74">
        <v>172.15597381798727</v>
      </c>
      <c r="O81" s="74">
        <v>215.63890018978893</v>
      </c>
      <c r="P81" s="79">
        <v>-245.18942896196461</v>
      </c>
      <c r="Q81" s="76">
        <f t="shared" si="1"/>
        <v>-620.4889457581753</v>
      </c>
    </row>
    <row r="82" spans="1:17">
      <c r="B82" s="77">
        <v>2086</v>
      </c>
      <c r="C82" s="78">
        <v>0</v>
      </c>
      <c r="D82" s="74">
        <v>0</v>
      </c>
      <c r="E82" s="74">
        <v>73.387467845741284</v>
      </c>
      <c r="F82" s="74">
        <v>290.42084181006481</v>
      </c>
      <c r="G82" s="74">
        <v>24.856720091950308</v>
      </c>
      <c r="H82" s="74">
        <v>0</v>
      </c>
      <c r="I82" s="74">
        <v>388.66502974775642</v>
      </c>
      <c r="J82" s="74">
        <v>40.519486617754069</v>
      </c>
      <c r="K82" s="79">
        <v>125.2288184632804</v>
      </c>
      <c r="L82" s="78">
        <v>200.86190507108003</v>
      </c>
      <c r="M82" s="74">
        <v>58.256460025268439</v>
      </c>
      <c r="N82" s="74">
        <v>172.15597381798727</v>
      </c>
      <c r="O82" s="74">
        <v>215.63890018978893</v>
      </c>
      <c r="P82" s="79">
        <v>-245.18942896196461</v>
      </c>
      <c r="Q82" s="76">
        <f t="shared" si="1"/>
        <v>-799.60276379075549</v>
      </c>
    </row>
    <row r="83" spans="1:17">
      <c r="B83" s="77">
        <v>2087</v>
      </c>
      <c r="C83" s="78">
        <v>0</v>
      </c>
      <c r="D83" s="74">
        <v>0</v>
      </c>
      <c r="E83" s="74">
        <v>100.23034550777973</v>
      </c>
      <c r="F83" s="74">
        <v>151.71127589428528</v>
      </c>
      <c r="G83" s="74">
        <v>23.88429560642539</v>
      </c>
      <c r="H83" s="74">
        <v>0</v>
      </c>
      <c r="I83" s="74">
        <v>275.82591700849042</v>
      </c>
      <c r="J83" s="74">
        <v>40.519486617754069</v>
      </c>
      <c r="K83" s="79">
        <v>125.2288184632804</v>
      </c>
      <c r="L83" s="78">
        <v>200.86190507108003</v>
      </c>
      <c r="M83" s="74">
        <v>58.256460025268439</v>
      </c>
      <c r="N83" s="74">
        <v>172.15597381798727</v>
      </c>
      <c r="O83" s="74">
        <v>215.63890018978893</v>
      </c>
      <c r="P83" s="79">
        <v>-245.18942896196461</v>
      </c>
      <c r="Q83" s="76">
        <f t="shared" si="1"/>
        <v>-686.76365105148943</v>
      </c>
    </row>
    <row r="84" spans="1:17">
      <c r="B84" s="77">
        <v>2088</v>
      </c>
      <c r="C84" s="78">
        <v>0</v>
      </c>
      <c r="D84" s="74">
        <v>0</v>
      </c>
      <c r="E84" s="74">
        <v>15.204754299670732</v>
      </c>
      <c r="F84" s="74">
        <v>148.97407379354723</v>
      </c>
      <c r="G84" s="74">
        <v>9.1569972386929646</v>
      </c>
      <c r="H84" s="74">
        <v>0</v>
      </c>
      <c r="I84" s="74">
        <v>173.33582533191091</v>
      </c>
      <c r="J84" s="74">
        <v>40.519486617754069</v>
      </c>
      <c r="K84" s="79">
        <v>125.2288184632804</v>
      </c>
      <c r="L84" s="78">
        <v>200.86190507108003</v>
      </c>
      <c r="M84" s="74">
        <v>58.256460025268439</v>
      </c>
      <c r="N84" s="74">
        <v>172.15597381798727</v>
      </c>
      <c r="O84" s="74">
        <v>215.63890018978893</v>
      </c>
      <c r="P84" s="79">
        <v>-245.18942896196461</v>
      </c>
      <c r="Q84" s="76">
        <f t="shared" si="1"/>
        <v>-584.27355937490995</v>
      </c>
    </row>
    <row r="85" spans="1:17">
      <c r="B85" s="77">
        <v>2089</v>
      </c>
      <c r="C85" s="78">
        <v>0</v>
      </c>
      <c r="D85" s="74">
        <v>0</v>
      </c>
      <c r="E85" s="74">
        <v>0</v>
      </c>
      <c r="F85" s="74">
        <v>144.18397011725565</v>
      </c>
      <c r="G85" s="74">
        <v>19.988181591251895</v>
      </c>
      <c r="H85" s="74">
        <v>0</v>
      </c>
      <c r="I85" s="74">
        <v>164.17215170850756</v>
      </c>
      <c r="J85" s="74">
        <v>40.519486617754069</v>
      </c>
      <c r="K85" s="79">
        <v>125.2288184632804</v>
      </c>
      <c r="L85" s="78">
        <v>200.86190507108003</v>
      </c>
      <c r="M85" s="74">
        <v>58.256460025268439</v>
      </c>
      <c r="N85" s="74">
        <v>172.15597381798727</v>
      </c>
      <c r="O85" s="74">
        <v>215.63890018978893</v>
      </c>
      <c r="P85" s="79">
        <v>-245.18942896196461</v>
      </c>
      <c r="Q85" s="76">
        <f t="shared" si="1"/>
        <v>-575.10988575150668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2.7372021007380503</v>
      </c>
      <c r="G86" s="82">
        <v>8.1035373793743024E-2</v>
      </c>
      <c r="H86" s="82">
        <v>0</v>
      </c>
      <c r="I86" s="82">
        <v>2.8182374745317933</v>
      </c>
      <c r="J86" s="74">
        <v>40.519486617754069</v>
      </c>
      <c r="K86" s="79">
        <v>125.2288184632804</v>
      </c>
      <c r="L86" s="81">
        <v>200.86190507108003</v>
      </c>
      <c r="M86" s="82">
        <v>58.256460025268439</v>
      </c>
      <c r="N86" s="82">
        <v>172.15597381798727</v>
      </c>
      <c r="O86" s="82">
        <v>215.63890018978893</v>
      </c>
      <c r="P86" s="83">
        <v>-245.18942896196461</v>
      </c>
      <c r="Q86" s="76">
        <f t="shared" si="1"/>
        <v>-413.75597151753084</v>
      </c>
    </row>
    <row r="87" spans="1:17" ht="15.75" thickBot="1">
      <c r="B87" s="84" t="s">
        <v>4</v>
      </c>
      <c r="C87" s="85">
        <v>0</v>
      </c>
      <c r="D87" s="86">
        <v>0</v>
      </c>
      <c r="E87" s="86">
        <v>21.345053762636866</v>
      </c>
      <c r="F87" s="86">
        <v>52.689324598985955</v>
      </c>
      <c r="G87" s="86">
        <v>9.7056670248935664</v>
      </c>
      <c r="H87" s="86">
        <v>0</v>
      </c>
      <c r="I87" s="86">
        <v>83.7400453865164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-83.7400453865164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0</v>
      </c>
      <c r="D89" s="92">
        <v>62.955526422134305</v>
      </c>
      <c r="E89" s="92">
        <v>1026.2630572124269</v>
      </c>
      <c r="F89" s="92">
        <v>2582.1196515691308</v>
      </c>
      <c r="G89" s="92">
        <v>374.98264067826887</v>
      </c>
      <c r="H89" s="92">
        <v>0</v>
      </c>
      <c r="I89" s="92">
        <v>4046.3208758819619</v>
      </c>
      <c r="J89" s="92">
        <v>315.52322590995061</v>
      </c>
      <c r="K89" s="58">
        <v>974.12067133441383</v>
      </c>
      <c r="L89" s="91">
        <v>5994.474296512305</v>
      </c>
      <c r="M89" s="96">
        <v>1620.8204316659753</v>
      </c>
      <c r="N89" s="92">
        <v>1437.4276786654955</v>
      </c>
      <c r="O89" s="92">
        <v>2992.9191713792584</v>
      </c>
      <c r="P89" s="58">
        <v>-56.692985198425816</v>
      </c>
    </row>
    <row r="90" spans="1:17" ht="15.75" thickBot="1">
      <c r="N90" t="s">
        <v>112</v>
      </c>
      <c r="P90" s="93">
        <v>-5392.6577583247517</v>
      </c>
      <c r="Q90" s="94">
        <f>(NPV(0.0505,Q9:Q86)+Q8)*(1+0.0505)^2-Q87</f>
        <v>-5392.6577583247508</v>
      </c>
    </row>
    <row r="91" spans="1:17">
      <c r="I91" s="107" t="s">
        <v>127</v>
      </c>
      <c r="J91" s="98">
        <f>(NPV(0.0505,J9:J58)+J8)*(1+0.0505)^2</f>
        <v>259.10383027063426</v>
      </c>
      <c r="K91" s="99"/>
      <c r="L91" s="99"/>
      <c r="M91" s="100">
        <f>(NPV(0.0505,M9:M58)+M8)*(1+0.0505)^2</f>
        <v>1539.7040469072531</v>
      </c>
      <c r="P91" s="100"/>
      <c r="Q91" s="100">
        <f>(NPV(0.0505,Q9:Q58)+Q8)*(1+0.0505)^2</f>
        <v>-4511.2906452162679</v>
      </c>
    </row>
    <row r="92" spans="1:17">
      <c r="I92" s="108" t="s">
        <v>128</v>
      </c>
      <c r="J92" s="17">
        <f>(NPV(0.0505,J9:J43)+J8)*(1+0.0505)^2</f>
        <v>176.63106095902583</v>
      </c>
      <c r="K92" s="11"/>
      <c r="L92" s="11"/>
      <c r="M92" s="102">
        <f>(NPV(0.0505,M9:M43)+M8)*(1+0.0505)^2</f>
        <v>1421.129701829798</v>
      </c>
      <c r="P92" s="102"/>
      <c r="Q92" s="102">
        <f>(NPV(0.0505,Q9:Q43)+Q8)*(1+0.0505)^2</f>
        <v>-3182.4884294037211</v>
      </c>
    </row>
    <row r="93" spans="1:17" ht="15.75" thickBot="1">
      <c r="I93" s="109" t="s">
        <v>129</v>
      </c>
      <c r="J93" s="104">
        <f>(NPV(0.0505,J9:J28)+J8)*(1+0.0505)^2</f>
        <v>60.944275318541337</v>
      </c>
      <c r="K93" s="105"/>
      <c r="L93" s="105"/>
      <c r="M93" s="106">
        <f>(NPV(0.0505,M9:M28)+M8)*(1+0.0505)^2</f>
        <v>1139.0183280099027</v>
      </c>
      <c r="P93" s="102"/>
      <c r="Q93" s="106">
        <f>(NPV(0.0505,Q9:Q28)+Q8)*(1+0.0505)^2</f>
        <v>-899.76223051806107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7</v>
      </c>
      <c r="G1" s="114" t="s">
        <v>118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2.8037868461359143</v>
      </c>
      <c r="I9" s="74">
        <v>2.8037868461359143</v>
      </c>
      <c r="J9" s="74">
        <v>1.4018934230679571E-2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-2.8178057803665939</v>
      </c>
    </row>
    <row r="10" spans="2:17">
      <c r="B10" s="77">
        <v>2014</v>
      </c>
      <c r="C10" s="78">
        <v>0</v>
      </c>
      <c r="D10" s="74">
        <v>221.40621631538605</v>
      </c>
      <c r="E10" s="74">
        <v>0</v>
      </c>
      <c r="F10" s="74">
        <v>0</v>
      </c>
      <c r="G10" s="74">
        <v>21.007120884235871</v>
      </c>
      <c r="H10" s="74">
        <v>3.9726025071241651</v>
      </c>
      <c r="I10" s="74">
        <v>246.38593970674606</v>
      </c>
      <c r="J10" s="74">
        <v>1.2459486327644098</v>
      </c>
      <c r="K10" s="79">
        <v>0</v>
      </c>
      <c r="L10" s="78">
        <v>312.2172419108237</v>
      </c>
      <c r="M10" s="74">
        <v>102.98205241899949</v>
      </c>
      <c r="N10" s="74">
        <v>19.823811441753556</v>
      </c>
      <c r="O10" s="74">
        <v>97.945620491681254</v>
      </c>
      <c r="P10" s="79">
        <v>91.465757558389399</v>
      </c>
      <c r="Q10" s="76">
        <f t="shared" si="0"/>
        <v>-156.16613078112107</v>
      </c>
    </row>
    <row r="11" spans="2:17">
      <c r="B11" s="77">
        <v>2015</v>
      </c>
      <c r="C11" s="78">
        <v>0</v>
      </c>
      <c r="D11" s="74">
        <v>485.83357818250295</v>
      </c>
      <c r="E11" s="74">
        <v>0</v>
      </c>
      <c r="F11" s="74">
        <v>0</v>
      </c>
      <c r="G11" s="74">
        <v>18.918217044843423</v>
      </c>
      <c r="H11" s="74">
        <v>2.7218539638543873</v>
      </c>
      <c r="I11" s="74">
        <v>507.47364919120076</v>
      </c>
      <c r="J11" s="74">
        <v>3.7833168787204134</v>
      </c>
      <c r="K11" s="79">
        <v>0</v>
      </c>
      <c r="L11" s="78">
        <v>343.07966600977159</v>
      </c>
      <c r="M11" s="74">
        <v>101.10247679251577</v>
      </c>
      <c r="N11" s="74">
        <v>23.520656320362392</v>
      </c>
      <c r="O11" s="74">
        <v>102.0682255950737</v>
      </c>
      <c r="P11" s="79">
        <v>116.38830730181971</v>
      </c>
      <c r="Q11" s="76">
        <f t="shared" si="0"/>
        <v>-394.86865876810145</v>
      </c>
    </row>
    <row r="12" spans="2:17">
      <c r="B12" s="77">
        <v>2016</v>
      </c>
      <c r="C12" s="78">
        <v>0</v>
      </c>
      <c r="D12" s="74">
        <v>643.31613273884557</v>
      </c>
      <c r="E12" s="74">
        <v>0</v>
      </c>
      <c r="F12" s="74">
        <v>0</v>
      </c>
      <c r="G12" s="74">
        <v>25.888800423833732</v>
      </c>
      <c r="H12" s="74">
        <v>3.9598816223592896</v>
      </c>
      <c r="I12" s="74">
        <v>673.16481478503852</v>
      </c>
      <c r="J12" s="74">
        <v>7.149140952645606</v>
      </c>
      <c r="K12" s="79">
        <v>0</v>
      </c>
      <c r="L12" s="78">
        <v>352.80984480543589</v>
      </c>
      <c r="M12" s="74">
        <v>99.254054353211359</v>
      </c>
      <c r="N12" s="74">
        <v>24.590249080184609</v>
      </c>
      <c r="O12" s="74">
        <v>104.39433023779388</v>
      </c>
      <c r="P12" s="79">
        <v>124.57121113424604</v>
      </c>
      <c r="Q12" s="76">
        <f t="shared" si="0"/>
        <v>-555.74274460343804</v>
      </c>
    </row>
    <row r="13" spans="2:17">
      <c r="B13" s="77">
        <v>2017</v>
      </c>
      <c r="C13" s="78">
        <v>0</v>
      </c>
      <c r="D13" s="74">
        <v>779.64870896659124</v>
      </c>
      <c r="E13" s="74">
        <v>0</v>
      </c>
      <c r="F13" s="74">
        <v>0</v>
      </c>
      <c r="G13" s="74">
        <v>37.882609935634548</v>
      </c>
      <c r="H13" s="74">
        <v>5.939822433538934</v>
      </c>
      <c r="I13" s="74">
        <v>823.47114133576474</v>
      </c>
      <c r="J13" s="74">
        <v>11.26649665932443</v>
      </c>
      <c r="K13" s="79">
        <v>0</v>
      </c>
      <c r="L13" s="78">
        <v>368.02298454465478</v>
      </c>
      <c r="M13" s="74">
        <v>97.301787956642656</v>
      </c>
      <c r="N13" s="74">
        <v>26.282905583592587</v>
      </c>
      <c r="O13" s="74">
        <v>107.35388301982623</v>
      </c>
      <c r="P13" s="79">
        <v>137.08440798459327</v>
      </c>
      <c r="Q13" s="76">
        <f t="shared" si="0"/>
        <v>-697.65323001049592</v>
      </c>
    </row>
    <row r="14" spans="2:17">
      <c r="B14" s="77">
        <v>2018</v>
      </c>
      <c r="C14" s="78">
        <v>0</v>
      </c>
      <c r="D14" s="74">
        <v>549.74112750638972</v>
      </c>
      <c r="E14" s="74">
        <v>0</v>
      </c>
      <c r="F14" s="74">
        <v>0</v>
      </c>
      <c r="G14" s="74">
        <v>39.823564215331416</v>
      </c>
      <c r="H14" s="74">
        <v>17.819467300616804</v>
      </c>
      <c r="I14" s="74">
        <v>607.38415902233794</v>
      </c>
      <c r="J14" s="74">
        <v>14.303417454436119</v>
      </c>
      <c r="K14" s="79">
        <v>0</v>
      </c>
      <c r="L14" s="78">
        <v>347.69033771230619</v>
      </c>
      <c r="M14" s="74">
        <v>94.612229463497457</v>
      </c>
      <c r="N14" s="74">
        <v>28.795929349388484</v>
      </c>
      <c r="O14" s="74">
        <v>109.29576502066851</v>
      </c>
      <c r="P14" s="79">
        <v>114.98641387875176</v>
      </c>
      <c r="Q14" s="76">
        <f t="shared" si="0"/>
        <v>-506.70116259802228</v>
      </c>
    </row>
    <row r="15" spans="2:17">
      <c r="B15" s="77">
        <v>2019</v>
      </c>
      <c r="C15" s="78">
        <v>0</v>
      </c>
      <c r="D15" s="74">
        <v>393.18900269682428</v>
      </c>
      <c r="E15" s="74">
        <v>0</v>
      </c>
      <c r="F15" s="74">
        <v>0</v>
      </c>
      <c r="G15" s="74">
        <v>47.180813102987877</v>
      </c>
      <c r="H15" s="74">
        <v>17.819467300616804</v>
      </c>
      <c r="I15" s="74">
        <v>458.18928310042895</v>
      </c>
      <c r="J15" s="74">
        <v>16.594363869938263</v>
      </c>
      <c r="K15" s="79">
        <v>13.007053546297513</v>
      </c>
      <c r="L15" s="78">
        <v>371.77175140189581</v>
      </c>
      <c r="M15" s="74">
        <v>94.248775613072439</v>
      </c>
      <c r="N15" s="74">
        <v>28.941310889558494</v>
      </c>
      <c r="O15" s="74">
        <v>109.45153095656495</v>
      </c>
      <c r="P15" s="79">
        <v>139.1301339426999</v>
      </c>
      <c r="Q15" s="76">
        <f t="shared" si="0"/>
        <v>-348.66056657396484</v>
      </c>
    </row>
    <row r="16" spans="2:17">
      <c r="B16" s="77">
        <v>2020</v>
      </c>
      <c r="C16" s="78">
        <v>0</v>
      </c>
      <c r="D16" s="74">
        <v>160.55461106093196</v>
      </c>
      <c r="E16" s="74">
        <v>0.35930009213445419</v>
      </c>
      <c r="F16" s="74">
        <v>0</v>
      </c>
      <c r="G16" s="74">
        <v>8.9240900774001913E-3</v>
      </c>
      <c r="H16" s="74">
        <v>18.47944757101002</v>
      </c>
      <c r="I16" s="74">
        <v>179.40228281415384</v>
      </c>
      <c r="J16" s="74">
        <v>17.48957878354836</v>
      </c>
      <c r="K16" s="79">
        <v>13.224186276427201</v>
      </c>
      <c r="L16" s="78">
        <v>584.78686093814031</v>
      </c>
      <c r="M16" s="74">
        <v>102.5978297771216</v>
      </c>
      <c r="N16" s="74">
        <v>20.768791452858622</v>
      </c>
      <c r="O16" s="74">
        <v>110.79111800527433</v>
      </c>
      <c r="P16" s="79">
        <v>350.62912170288575</v>
      </c>
      <c r="Q16" s="76">
        <f t="shared" si="0"/>
        <v>140.51307382875635</v>
      </c>
    </row>
    <row r="17" spans="2:17">
      <c r="B17" s="77">
        <v>2021</v>
      </c>
      <c r="C17" s="78">
        <v>0</v>
      </c>
      <c r="D17" s="74">
        <v>55.713576723933087</v>
      </c>
      <c r="E17" s="74">
        <v>0</v>
      </c>
      <c r="F17" s="74">
        <v>0</v>
      </c>
      <c r="G17" s="74">
        <v>0</v>
      </c>
      <c r="H17" s="74">
        <v>0</v>
      </c>
      <c r="I17" s="74">
        <v>55.713576723933087</v>
      </c>
      <c r="J17" s="74">
        <v>17.768146667168022</v>
      </c>
      <c r="K17" s="79">
        <v>12.979240686922751</v>
      </c>
      <c r="L17" s="78">
        <v>651.09122765139148</v>
      </c>
      <c r="M17" s="74">
        <v>103.17935593780165</v>
      </c>
      <c r="N17" s="74">
        <v>21.256858052000801</v>
      </c>
      <c r="O17" s="74">
        <v>117.30213412574551</v>
      </c>
      <c r="P17" s="79">
        <v>409.3528795358435</v>
      </c>
      <c r="Q17" s="76">
        <f t="shared" si="0"/>
        <v>322.89191545781961</v>
      </c>
    </row>
    <row r="18" spans="2:17">
      <c r="B18" s="77">
        <v>2022</v>
      </c>
      <c r="C18" s="78">
        <v>0</v>
      </c>
      <c r="D18" s="74">
        <v>0</v>
      </c>
      <c r="E18" s="74">
        <v>93.745114505223569</v>
      </c>
      <c r="F18" s="74">
        <v>0</v>
      </c>
      <c r="G18" s="74">
        <v>0</v>
      </c>
      <c r="H18" s="74">
        <v>0</v>
      </c>
      <c r="I18" s="74">
        <v>93.745114505223569</v>
      </c>
      <c r="J18" s="74">
        <v>18.127836084566635</v>
      </c>
      <c r="K18" s="79">
        <v>13.196373417052442</v>
      </c>
      <c r="L18" s="78">
        <v>643.15754931639947</v>
      </c>
      <c r="M18" s="74">
        <v>101.73592493182797</v>
      </c>
      <c r="N18" s="74">
        <v>20.986863763113639</v>
      </c>
      <c r="O18" s="74">
        <v>119.46208843684281</v>
      </c>
      <c r="P18" s="79">
        <v>400.97267218461502</v>
      </c>
      <c r="Q18" s="76">
        <f t="shared" si="0"/>
        <v>275.90334817777239</v>
      </c>
    </row>
    <row r="19" spans="2:17">
      <c r="B19" s="77">
        <v>2023</v>
      </c>
      <c r="C19" s="78">
        <v>0</v>
      </c>
      <c r="D19" s="74">
        <v>0</v>
      </c>
      <c r="E19" s="74">
        <v>120.05777880876803</v>
      </c>
      <c r="F19" s="74">
        <v>0</v>
      </c>
      <c r="G19" s="74">
        <v>9.2794960211372324</v>
      </c>
      <c r="H19" s="74">
        <v>0</v>
      </c>
      <c r="I19" s="74">
        <v>129.33727482990525</v>
      </c>
      <c r="J19" s="74">
        <v>18.665486303588654</v>
      </c>
      <c r="K19" s="79">
        <v>13.022667232948688</v>
      </c>
      <c r="L19" s="78">
        <v>635.89885670362537</v>
      </c>
      <c r="M19" s="74">
        <v>100.65594777627933</v>
      </c>
      <c r="N19" s="74">
        <v>17.68462592210912</v>
      </c>
      <c r="O19" s="74">
        <v>121.88165264110083</v>
      </c>
      <c r="P19" s="79">
        <v>395.67663036413603</v>
      </c>
      <c r="Q19" s="76">
        <f t="shared" si="0"/>
        <v>234.65120199769348</v>
      </c>
    </row>
    <row r="20" spans="2:17">
      <c r="B20" s="77">
        <v>2024</v>
      </c>
      <c r="C20" s="78">
        <v>0</v>
      </c>
      <c r="D20" s="74">
        <v>0</v>
      </c>
      <c r="E20" s="74">
        <v>14.904422720329482</v>
      </c>
      <c r="F20" s="74">
        <v>0</v>
      </c>
      <c r="G20" s="74">
        <v>0</v>
      </c>
      <c r="H20" s="74">
        <v>0</v>
      </c>
      <c r="I20" s="74">
        <v>14.904422720329482</v>
      </c>
      <c r="J20" s="74">
        <v>18.7400084171903</v>
      </c>
      <c r="K20" s="79">
        <v>16.959691888575449</v>
      </c>
      <c r="L20" s="78">
        <v>629.30476541734276</v>
      </c>
      <c r="M20" s="74">
        <v>98.817909732701324</v>
      </c>
      <c r="N20" s="74">
        <v>28.78554495366205</v>
      </c>
      <c r="O20" s="74">
        <v>124.18698849236814</v>
      </c>
      <c r="P20" s="79">
        <v>377.51432223861127</v>
      </c>
      <c r="Q20" s="76">
        <f t="shared" si="0"/>
        <v>326.91019921251603</v>
      </c>
    </row>
    <row r="21" spans="2:17">
      <c r="B21" s="77">
        <v>2025</v>
      </c>
      <c r="C21" s="78">
        <v>0</v>
      </c>
      <c r="D21" s="74">
        <v>0</v>
      </c>
      <c r="E21" s="74">
        <v>4.4652901623646039E-2</v>
      </c>
      <c r="F21" s="74">
        <v>0</v>
      </c>
      <c r="G21" s="74">
        <v>0</v>
      </c>
      <c r="H21" s="74">
        <v>0</v>
      </c>
      <c r="I21" s="74">
        <v>4.4652901623646039E-2</v>
      </c>
      <c r="J21" s="74">
        <v>18.7400084171903</v>
      </c>
      <c r="K21" s="79">
        <v>16.742679077447612</v>
      </c>
      <c r="L21" s="78">
        <v>517.61020498386904</v>
      </c>
      <c r="M21" s="74">
        <v>96.574880255792607</v>
      </c>
      <c r="N21" s="74">
        <v>21.807231025501554</v>
      </c>
      <c r="O21" s="74">
        <v>118.02904182659557</v>
      </c>
      <c r="P21" s="79">
        <v>281.19905187597931</v>
      </c>
      <c r="Q21" s="76">
        <f t="shared" si="0"/>
        <v>245.67171147971774</v>
      </c>
    </row>
    <row r="22" spans="2:17">
      <c r="B22" s="77">
        <v>2026</v>
      </c>
      <c r="C22" s="78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18.7400084171903</v>
      </c>
      <c r="K22" s="79">
        <v>16.330246809203054</v>
      </c>
      <c r="L22" s="78">
        <v>493.79878558316659</v>
      </c>
      <c r="M22" s="74">
        <v>94.290313195978143</v>
      </c>
      <c r="N22" s="74">
        <v>24.746015016081049</v>
      </c>
      <c r="O22" s="74">
        <v>122.48394759323374</v>
      </c>
      <c r="P22" s="79">
        <v>252.27850977787369</v>
      </c>
      <c r="Q22" s="76">
        <f t="shared" si="0"/>
        <v>217.20825455148034</v>
      </c>
    </row>
    <row r="23" spans="2:17">
      <c r="B23" s="77">
        <v>2027</v>
      </c>
      <c r="C23" s="78">
        <v>0</v>
      </c>
      <c r="D23" s="74">
        <v>0</v>
      </c>
      <c r="E23" s="74">
        <v>73.754405184969968</v>
      </c>
      <c r="F23" s="74">
        <v>0</v>
      </c>
      <c r="G23" s="74">
        <v>0</v>
      </c>
      <c r="H23" s="74">
        <v>0</v>
      </c>
      <c r="I23" s="74">
        <v>73.754405184969968</v>
      </c>
      <c r="J23" s="74">
        <v>19.108780443115151</v>
      </c>
      <c r="K23" s="79">
        <v>16.352080001217871</v>
      </c>
      <c r="L23" s="78">
        <v>459.90411793210137</v>
      </c>
      <c r="M23" s="74">
        <v>92.234202842145137</v>
      </c>
      <c r="N23" s="74">
        <v>26.895584931451918</v>
      </c>
      <c r="O23" s="74">
        <v>124.7373614658689</v>
      </c>
      <c r="P23" s="79">
        <v>216.03696869263541</v>
      </c>
      <c r="Q23" s="76">
        <f t="shared" si="0"/>
        <v>106.82170306333241</v>
      </c>
    </row>
    <row r="24" spans="2:17">
      <c r="B24" s="77">
        <v>2028</v>
      </c>
      <c r="C24" s="78">
        <v>0</v>
      </c>
      <c r="D24" s="74">
        <v>0</v>
      </c>
      <c r="E24" s="74">
        <v>102.80837638060446</v>
      </c>
      <c r="F24" s="74">
        <v>0</v>
      </c>
      <c r="G24" s="74">
        <v>73.076135010412969</v>
      </c>
      <c r="H24" s="74">
        <v>0</v>
      </c>
      <c r="I24" s="74">
        <v>175.88451139101744</v>
      </c>
      <c r="J24" s="74">
        <v>19.977818604343806</v>
      </c>
      <c r="K24" s="79">
        <v>16.417339739258622</v>
      </c>
      <c r="L24" s="78">
        <v>442.83217135785156</v>
      </c>
      <c r="M24" s="74">
        <v>90.427317985746441</v>
      </c>
      <c r="N24" s="74">
        <v>31.111649596382218</v>
      </c>
      <c r="O24" s="74">
        <v>129.17149844105421</v>
      </c>
      <c r="P24" s="79">
        <v>192.12170533466866</v>
      </c>
      <c r="Q24" s="76">
        <f t="shared" si="0"/>
        <v>-20.157964399951226</v>
      </c>
    </row>
    <row r="25" spans="2:17">
      <c r="B25" s="77">
        <v>2029</v>
      </c>
      <c r="C25" s="78">
        <v>0</v>
      </c>
      <c r="D25" s="74">
        <v>0</v>
      </c>
      <c r="E25" s="74">
        <v>168.84449479734695</v>
      </c>
      <c r="F25" s="74">
        <v>0</v>
      </c>
      <c r="G25" s="74">
        <v>0</v>
      </c>
      <c r="H25" s="74">
        <v>0</v>
      </c>
      <c r="I25" s="74">
        <v>168.84449479734695</v>
      </c>
      <c r="J25" s="74">
        <v>20.822041078330546</v>
      </c>
      <c r="K25" s="79">
        <v>23.111708402556058</v>
      </c>
      <c r="L25" s="78">
        <v>433.36160245534802</v>
      </c>
      <c r="M25" s="74">
        <v>88.693123899432749</v>
      </c>
      <c r="N25" s="74">
        <v>43.022551494596641</v>
      </c>
      <c r="O25" s="74">
        <v>133.61601981196597</v>
      </c>
      <c r="P25" s="79">
        <v>168.02990724935265</v>
      </c>
      <c r="Q25" s="76">
        <f t="shared" si="0"/>
        <v>-44.748337028880897</v>
      </c>
    </row>
    <row r="26" spans="2:17">
      <c r="B26" s="77">
        <v>2030</v>
      </c>
      <c r="C26" s="78">
        <v>0</v>
      </c>
      <c r="D26" s="74">
        <v>0</v>
      </c>
      <c r="E26" s="74">
        <v>221.85158200785008</v>
      </c>
      <c r="F26" s="74">
        <v>0</v>
      </c>
      <c r="G26" s="74">
        <v>0</v>
      </c>
      <c r="H26" s="74">
        <v>0</v>
      </c>
      <c r="I26" s="74">
        <v>221.85158200785008</v>
      </c>
      <c r="J26" s="74">
        <v>21.931298988369797</v>
      </c>
      <c r="K26" s="79">
        <v>19.177223937681493</v>
      </c>
      <c r="L26" s="78">
        <v>432.31277848697869</v>
      </c>
      <c r="M26" s="74">
        <v>87.779297075506975</v>
      </c>
      <c r="N26" s="74">
        <v>46.709011977479044</v>
      </c>
      <c r="O26" s="74">
        <v>136.25365632647902</v>
      </c>
      <c r="P26" s="79">
        <v>161.57081310751363</v>
      </c>
      <c r="Q26" s="76">
        <f t="shared" si="0"/>
        <v>-101.38929182638776</v>
      </c>
    </row>
    <row r="27" spans="2:17">
      <c r="B27" s="77">
        <v>2031</v>
      </c>
      <c r="C27" s="78">
        <v>0</v>
      </c>
      <c r="D27" s="74">
        <v>0</v>
      </c>
      <c r="E27" s="74">
        <v>99.362983006885443</v>
      </c>
      <c r="F27" s="74">
        <v>0</v>
      </c>
      <c r="G27" s="74">
        <v>9.2794960211372324</v>
      </c>
      <c r="H27" s="74">
        <v>0</v>
      </c>
      <c r="I27" s="74">
        <v>108.64247902802268</v>
      </c>
      <c r="J27" s="74">
        <v>22.474511383509906</v>
      </c>
      <c r="K27" s="79">
        <v>19.177223937681497</v>
      </c>
      <c r="L27" s="78">
        <v>446.44594107064898</v>
      </c>
      <c r="M27" s="74">
        <v>88.360823236187017</v>
      </c>
      <c r="N27" s="74">
        <v>40.011076733932143</v>
      </c>
      <c r="O27" s="74">
        <v>135.71366774870469</v>
      </c>
      <c r="P27" s="79">
        <v>182.36037335182513</v>
      </c>
      <c r="Q27" s="76">
        <f t="shared" si="0"/>
        <v>32.066159002611045</v>
      </c>
    </row>
    <row r="28" spans="2:17">
      <c r="B28" s="77">
        <v>2032</v>
      </c>
      <c r="C28" s="78">
        <v>0</v>
      </c>
      <c r="D28" s="74">
        <v>0</v>
      </c>
      <c r="E28" s="74">
        <v>7.3068144820916965</v>
      </c>
      <c r="F28" s="74">
        <v>0</v>
      </c>
      <c r="G28" s="74">
        <v>0</v>
      </c>
      <c r="H28" s="74">
        <v>0</v>
      </c>
      <c r="I28" s="74">
        <v>7.3068144820916965</v>
      </c>
      <c r="J28" s="74">
        <v>22.511045455920367</v>
      </c>
      <c r="K28" s="79">
        <v>26.0919887769683</v>
      </c>
      <c r="L28" s="78">
        <v>473.14422248329873</v>
      </c>
      <c r="M28" s="74">
        <v>85.795877491758986</v>
      </c>
      <c r="N28" s="74">
        <v>97.301787956642656</v>
      </c>
      <c r="O28" s="74">
        <v>131.36260593933079</v>
      </c>
      <c r="P28" s="79">
        <v>158.6839510955663</v>
      </c>
      <c r="Q28" s="76">
        <f t="shared" si="0"/>
        <v>102.77410238058594</v>
      </c>
    </row>
    <row r="29" spans="2:17">
      <c r="B29" s="77">
        <v>2033</v>
      </c>
      <c r="C29" s="78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22.511045455920367</v>
      </c>
      <c r="K29" s="79">
        <v>26.098011726489631</v>
      </c>
      <c r="L29" s="78">
        <v>461.11909223209358</v>
      </c>
      <c r="M29" s="74">
        <v>84.290140111426723</v>
      </c>
      <c r="N29" s="74">
        <v>105.1835443130025</v>
      </c>
      <c r="O29" s="74">
        <v>135.43328906409107</v>
      </c>
      <c r="P29" s="79">
        <v>136.21211874357328</v>
      </c>
      <c r="Q29" s="76">
        <f t="shared" si="0"/>
        <v>87.603061561163287</v>
      </c>
    </row>
    <row r="30" spans="2:17">
      <c r="B30" s="77">
        <v>2034</v>
      </c>
      <c r="C30" s="78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22.511045455920367</v>
      </c>
      <c r="K30" s="79">
        <v>26.104034676010961</v>
      </c>
      <c r="L30" s="78">
        <v>449.98702001336136</v>
      </c>
      <c r="M30" s="74">
        <v>82.805171522547326</v>
      </c>
      <c r="N30" s="74">
        <v>114.21796859499599</v>
      </c>
      <c r="O30" s="74">
        <v>140.17895791106926</v>
      </c>
      <c r="P30" s="79">
        <v>112.78492198474879</v>
      </c>
      <c r="Q30" s="76">
        <f t="shared" si="0"/>
        <v>64.169841852817456</v>
      </c>
    </row>
    <row r="31" spans="2:17">
      <c r="B31" s="77">
        <v>2035</v>
      </c>
      <c r="C31" s="78">
        <v>0</v>
      </c>
      <c r="D31" s="74">
        <v>0</v>
      </c>
      <c r="E31" s="74">
        <v>158.22859997356878</v>
      </c>
      <c r="F31" s="74">
        <v>0</v>
      </c>
      <c r="G31" s="74">
        <v>0</v>
      </c>
      <c r="H31" s="74">
        <v>0</v>
      </c>
      <c r="I31" s="74">
        <v>158.22859997356878</v>
      </c>
      <c r="J31" s="74">
        <v>23.302188455788208</v>
      </c>
      <c r="K31" s="79">
        <v>25.451331205501347</v>
      </c>
      <c r="L31" s="78">
        <v>385.60376650949962</v>
      </c>
      <c r="M31" s="74">
        <v>80.800983147346471</v>
      </c>
      <c r="N31" s="74">
        <v>114.363350135166</v>
      </c>
      <c r="O31" s="74">
        <v>138.20592272304771</v>
      </c>
      <c r="P31" s="79">
        <v>52.233510503939442</v>
      </c>
      <c r="Q31" s="76">
        <f t="shared" si="0"/>
        <v>-154.74860913091888</v>
      </c>
    </row>
    <row r="32" spans="2:17">
      <c r="B32" s="77">
        <v>2036</v>
      </c>
      <c r="C32" s="78">
        <v>0</v>
      </c>
      <c r="D32" s="74">
        <v>0</v>
      </c>
      <c r="E32" s="74">
        <v>228.59088052431508</v>
      </c>
      <c r="F32" s="74">
        <v>0</v>
      </c>
      <c r="G32" s="74">
        <v>0</v>
      </c>
      <c r="H32" s="74">
        <v>0</v>
      </c>
      <c r="I32" s="74">
        <v>228.59088052431508</v>
      </c>
      <c r="J32" s="74">
        <v>24.445142858409785</v>
      </c>
      <c r="K32" s="79">
        <v>25.457354155022678</v>
      </c>
      <c r="L32" s="78">
        <v>359.88161829513422</v>
      </c>
      <c r="M32" s="74">
        <v>79.326398954193508</v>
      </c>
      <c r="N32" s="74">
        <v>122.48394759323374</v>
      </c>
      <c r="O32" s="74">
        <v>138.99513679825634</v>
      </c>
      <c r="P32" s="79">
        <v>19.076134949450648</v>
      </c>
      <c r="Q32" s="76">
        <f t="shared" si="0"/>
        <v>-259.41724258829692</v>
      </c>
    </row>
    <row r="33" spans="2:17">
      <c r="B33" s="77">
        <v>2037</v>
      </c>
      <c r="C33" s="78">
        <v>0</v>
      </c>
      <c r="D33" s="74">
        <v>0</v>
      </c>
      <c r="E33" s="74">
        <v>102.3813829565696</v>
      </c>
      <c r="F33" s="74">
        <v>0</v>
      </c>
      <c r="G33" s="74">
        <v>0</v>
      </c>
      <c r="H33" s="74">
        <v>0</v>
      </c>
      <c r="I33" s="74">
        <v>102.3813829565696</v>
      </c>
      <c r="J33" s="74">
        <v>24.957049773192637</v>
      </c>
      <c r="K33" s="79">
        <v>25.457354155022674</v>
      </c>
      <c r="L33" s="78">
        <v>369.35218719763776</v>
      </c>
      <c r="M33" s="74">
        <v>79.762543574703543</v>
      </c>
      <c r="N33" s="74">
        <v>117.95635105651056</v>
      </c>
      <c r="O33" s="74">
        <v>136.41980665810189</v>
      </c>
      <c r="P33" s="79">
        <v>35.213485908321758</v>
      </c>
      <c r="Q33" s="76">
        <f t="shared" si="0"/>
        <v>-117.58230097646315</v>
      </c>
    </row>
    <row r="34" spans="2:17">
      <c r="B34" s="77">
        <v>2038</v>
      </c>
      <c r="C34" s="78">
        <v>0</v>
      </c>
      <c r="D34" s="74">
        <v>0</v>
      </c>
      <c r="E34" s="74">
        <v>168.14269320440519</v>
      </c>
      <c r="F34" s="74">
        <v>0</v>
      </c>
      <c r="G34" s="74">
        <v>0</v>
      </c>
      <c r="H34" s="74">
        <v>0</v>
      </c>
      <c r="I34" s="74">
        <v>168.14269320440519</v>
      </c>
      <c r="J34" s="74">
        <v>25.79776323921466</v>
      </c>
      <c r="K34" s="79">
        <v>32.372118994309481</v>
      </c>
      <c r="L34" s="78">
        <v>395.52086442823963</v>
      </c>
      <c r="M34" s="74">
        <v>77.332594974719086</v>
      </c>
      <c r="N34" s="74">
        <v>183.66880721335525</v>
      </c>
      <c r="O34" s="74">
        <v>134.90368488204319</v>
      </c>
      <c r="P34" s="79">
        <v>-0.38422264187789779</v>
      </c>
      <c r="Q34" s="76">
        <f t="shared" si="0"/>
        <v>-226.69679807980722</v>
      </c>
    </row>
    <row r="35" spans="2:17">
      <c r="B35" s="77">
        <v>2039</v>
      </c>
      <c r="C35" s="78">
        <v>0</v>
      </c>
      <c r="D35" s="74">
        <v>0</v>
      </c>
      <c r="E35" s="74">
        <v>232.03691662207916</v>
      </c>
      <c r="F35" s="74">
        <v>0</v>
      </c>
      <c r="G35" s="74">
        <v>0</v>
      </c>
      <c r="H35" s="74">
        <v>0</v>
      </c>
      <c r="I35" s="74">
        <v>232.03691662207916</v>
      </c>
      <c r="J35" s="74">
        <v>26.957947822325053</v>
      </c>
      <c r="K35" s="79">
        <v>35.268163886541117</v>
      </c>
      <c r="L35" s="78">
        <v>383.23612428387378</v>
      </c>
      <c r="M35" s="74">
        <v>75.951470343103992</v>
      </c>
      <c r="N35" s="74">
        <v>196.21315725088184</v>
      </c>
      <c r="O35" s="74">
        <v>145.7449940204354</v>
      </c>
      <c r="P35" s="79">
        <v>-34.673497330547463</v>
      </c>
      <c r="Q35" s="76">
        <f t="shared" si="0"/>
        <v>-328.93652566149279</v>
      </c>
    </row>
    <row r="36" spans="2:17">
      <c r="B36" s="77">
        <v>2040</v>
      </c>
      <c r="C36" s="78">
        <v>0</v>
      </c>
      <c r="D36" s="74">
        <v>0</v>
      </c>
      <c r="E36" s="74">
        <v>103.9247951023127</v>
      </c>
      <c r="F36" s="74">
        <v>0</v>
      </c>
      <c r="G36" s="74">
        <v>61.47676498399143</v>
      </c>
      <c r="H36" s="74">
        <v>0</v>
      </c>
      <c r="I36" s="74">
        <v>165.40156008630413</v>
      </c>
      <c r="J36" s="74">
        <v>27.784955622756573</v>
      </c>
      <c r="K36" s="79">
        <v>32.372118994309488</v>
      </c>
      <c r="L36" s="78">
        <v>379.77812050697281</v>
      </c>
      <c r="M36" s="74">
        <v>75.36994418242395</v>
      </c>
      <c r="N36" s="74">
        <v>201.95572808759724</v>
      </c>
      <c r="O36" s="74">
        <v>147.9464859144384</v>
      </c>
      <c r="P36" s="79">
        <v>-45.494037677486745</v>
      </c>
      <c r="Q36" s="76">
        <f t="shared" si="0"/>
        <v>-271.05267238085696</v>
      </c>
    </row>
    <row r="37" spans="2:17">
      <c r="B37" s="77">
        <v>2041</v>
      </c>
      <c r="C37" s="78">
        <v>0</v>
      </c>
      <c r="D37" s="74">
        <v>0</v>
      </c>
      <c r="E37" s="74">
        <v>7.6422745666700669</v>
      </c>
      <c r="F37" s="74">
        <v>0</v>
      </c>
      <c r="G37" s="74">
        <v>0</v>
      </c>
      <c r="H37" s="74">
        <v>0</v>
      </c>
      <c r="I37" s="74">
        <v>7.6422745666700669</v>
      </c>
      <c r="J37" s="74">
        <v>27.823166995589929</v>
      </c>
      <c r="K37" s="79">
        <v>39.300175860126103</v>
      </c>
      <c r="L37" s="78">
        <v>410.45362548284498</v>
      </c>
      <c r="M37" s="74">
        <v>73.490368555940236</v>
      </c>
      <c r="N37" s="74">
        <v>266.78551060769547</v>
      </c>
      <c r="O37" s="74">
        <v>143.74080564523453</v>
      </c>
      <c r="P37" s="79">
        <v>-73.56305932602524</v>
      </c>
      <c r="Q37" s="76">
        <f t="shared" si="0"/>
        <v>-148.32867674841134</v>
      </c>
    </row>
    <row r="38" spans="2:17">
      <c r="B38" s="77">
        <v>2042</v>
      </c>
      <c r="C38" s="78">
        <v>0</v>
      </c>
      <c r="D38" s="74">
        <v>0</v>
      </c>
      <c r="E38" s="74">
        <v>163.85036670940622</v>
      </c>
      <c r="F38" s="74">
        <v>0</v>
      </c>
      <c r="G38" s="74">
        <v>0</v>
      </c>
      <c r="H38" s="74">
        <v>0</v>
      </c>
      <c r="I38" s="74">
        <v>163.85036670940622</v>
      </c>
      <c r="J38" s="74">
        <v>28.642418829136961</v>
      </c>
      <c r="K38" s="79">
        <v>39.300175860126117</v>
      </c>
      <c r="L38" s="78">
        <v>396.47622883507114</v>
      </c>
      <c r="M38" s="74">
        <v>71.704252490994392</v>
      </c>
      <c r="N38" s="74">
        <v>288.56158844601771</v>
      </c>
      <c r="O38" s="74">
        <v>149.41068571186491</v>
      </c>
      <c r="P38" s="79">
        <v>-113.20029781380589</v>
      </c>
      <c r="Q38" s="76">
        <f t="shared" si="0"/>
        <v>-344.99325921247521</v>
      </c>
    </row>
    <row r="39" spans="2:17">
      <c r="B39" s="77">
        <v>2043</v>
      </c>
      <c r="C39" s="78">
        <v>0</v>
      </c>
      <c r="D39" s="74">
        <v>0</v>
      </c>
      <c r="E39" s="74">
        <v>236.71257665549527</v>
      </c>
      <c r="F39" s="74">
        <v>0</v>
      </c>
      <c r="G39" s="74">
        <v>0</v>
      </c>
      <c r="H39" s="74">
        <v>0</v>
      </c>
      <c r="I39" s="74">
        <v>236.71257665549527</v>
      </c>
      <c r="J39" s="74">
        <v>29.825981712414436</v>
      </c>
      <c r="K39" s="79">
        <v>39.300175860126124</v>
      </c>
      <c r="L39" s="78">
        <v>386.19567706590607</v>
      </c>
      <c r="M39" s="74">
        <v>70.385434233737882</v>
      </c>
      <c r="N39" s="74">
        <v>304.80278336215315</v>
      </c>
      <c r="O39" s="74">
        <v>153.89674466568238</v>
      </c>
      <c r="P39" s="79">
        <v>-142.88928519566736</v>
      </c>
      <c r="Q39" s="76">
        <f t="shared" si="0"/>
        <v>-448.72801942370319</v>
      </c>
    </row>
    <row r="40" spans="2:17">
      <c r="B40" s="77">
        <v>2044</v>
      </c>
      <c r="C40" s="78">
        <v>0</v>
      </c>
      <c r="D40" s="74">
        <v>0</v>
      </c>
      <c r="E40" s="74">
        <v>106.01893175097477</v>
      </c>
      <c r="F40" s="74">
        <v>0</v>
      </c>
      <c r="G40" s="74">
        <v>0</v>
      </c>
      <c r="H40" s="74">
        <v>0</v>
      </c>
      <c r="I40" s="74">
        <v>106.01893175097477</v>
      </c>
      <c r="J40" s="74">
        <v>30.356076371169312</v>
      </c>
      <c r="K40" s="79">
        <v>41.037802795465097</v>
      </c>
      <c r="L40" s="78">
        <v>370.4529331446393</v>
      </c>
      <c r="M40" s="74">
        <v>69.886983238869263</v>
      </c>
      <c r="N40" s="74">
        <v>302.37283476216874</v>
      </c>
      <c r="O40" s="74">
        <v>155.23633171439178</v>
      </c>
      <c r="P40" s="79">
        <v>-157.04321657079049</v>
      </c>
      <c r="Q40" s="76">
        <f t="shared" si="0"/>
        <v>-334.45602748839968</v>
      </c>
    </row>
    <row r="41" spans="2:17">
      <c r="B41" s="77">
        <v>2045</v>
      </c>
      <c r="C41" s="78">
        <v>0</v>
      </c>
      <c r="D41" s="74">
        <v>0</v>
      </c>
      <c r="E41" s="74">
        <v>7.7962702251021687</v>
      </c>
      <c r="F41" s="74">
        <v>0</v>
      </c>
      <c r="G41" s="74">
        <v>0</v>
      </c>
      <c r="H41" s="74">
        <v>0</v>
      </c>
      <c r="I41" s="74">
        <v>7.7962702251021687</v>
      </c>
      <c r="J41" s="74">
        <v>30.395057722294823</v>
      </c>
      <c r="K41" s="79">
        <v>47.958590584273232</v>
      </c>
      <c r="L41" s="78">
        <v>394.5758844171346</v>
      </c>
      <c r="M41" s="74">
        <v>67.581647387601961</v>
      </c>
      <c r="N41" s="74">
        <v>379.02005961894343</v>
      </c>
      <c r="O41" s="74">
        <v>153.63713477252168</v>
      </c>
      <c r="P41" s="79">
        <v>-205.66295736193246</v>
      </c>
      <c r="Q41" s="76">
        <f t="shared" si="0"/>
        <v>-291.81287589360267</v>
      </c>
    </row>
    <row r="42" spans="2:17">
      <c r="B42" s="77">
        <v>2046</v>
      </c>
      <c r="C42" s="78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30.395057722294823</v>
      </c>
      <c r="K42" s="79">
        <v>47.964613533794569</v>
      </c>
      <c r="L42" s="78">
        <v>399.93423261197211</v>
      </c>
      <c r="M42" s="74">
        <v>67.768566510677701</v>
      </c>
      <c r="N42" s="74">
        <v>377.08856201382758</v>
      </c>
      <c r="O42" s="74">
        <v>151.89255629048154</v>
      </c>
      <c r="P42" s="79">
        <v>-196.81545220301473</v>
      </c>
      <c r="Q42" s="76">
        <f t="shared" si="0"/>
        <v>-275.1751234591041</v>
      </c>
    </row>
    <row r="43" spans="2:17">
      <c r="B43" s="77">
        <v>2047</v>
      </c>
      <c r="C43" s="78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30.395057722294823</v>
      </c>
      <c r="K43" s="79">
        <v>47.101823015646396</v>
      </c>
      <c r="L43" s="78">
        <v>370.08947929421424</v>
      </c>
      <c r="M43" s="74">
        <v>65.80591571838255</v>
      </c>
      <c r="N43" s="74">
        <v>400.48460558547288</v>
      </c>
      <c r="O43" s="74">
        <v>158.19588449642413</v>
      </c>
      <c r="P43" s="79">
        <v>-254.39692650606531</v>
      </c>
      <c r="Q43" s="76">
        <f t="shared" si="0"/>
        <v>-331.89380724400655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30.395057722294823</v>
      </c>
      <c r="K44" s="79">
        <v>46.239032497498236</v>
      </c>
      <c r="L44" s="78">
        <v>388.19986544110697</v>
      </c>
      <c r="M44" s="74">
        <v>67.052043205554071</v>
      </c>
      <c r="N44" s="74">
        <v>385.53107573941463</v>
      </c>
      <c r="O44" s="74">
        <v>154.57519185314243</v>
      </c>
      <c r="P44" s="79">
        <v>-218.95844535700417</v>
      </c>
      <c r="Q44" s="76">
        <f t="shared" si="0"/>
        <v>-295.59253557679722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0</v>
      </c>
      <c r="G45" s="74">
        <v>10.591877365321189</v>
      </c>
      <c r="H45" s="74">
        <v>0.16303501290494019</v>
      </c>
      <c r="I45" s="74">
        <v>10.754912378226129</v>
      </c>
      <c r="J45" s="74">
        <v>30.395057722294823</v>
      </c>
      <c r="K45" s="79">
        <v>49.135077389729879</v>
      </c>
      <c r="L45" s="78">
        <v>388.19986544110697</v>
      </c>
      <c r="M45" s="74">
        <v>67.052043205554071</v>
      </c>
      <c r="N45" s="74">
        <v>385.53107573941463</v>
      </c>
      <c r="O45" s="74">
        <v>154.57519185314243</v>
      </c>
      <c r="P45" s="79">
        <v>-218.95844535700417</v>
      </c>
      <c r="Q45" s="76">
        <f t="shared" si="0"/>
        <v>-309.24349284725503</v>
      </c>
    </row>
    <row r="46" spans="2:17">
      <c r="B46" s="77">
        <v>2050</v>
      </c>
      <c r="C46" s="78">
        <v>0</v>
      </c>
      <c r="D46" s="74">
        <v>0</v>
      </c>
      <c r="E46" s="74">
        <v>0</v>
      </c>
      <c r="F46" s="74">
        <v>0</v>
      </c>
      <c r="G46" s="74">
        <v>10.2730893139393</v>
      </c>
      <c r="H46" s="74">
        <v>0.32607002580988037</v>
      </c>
      <c r="I46" s="74">
        <v>10.59915933974918</v>
      </c>
      <c r="J46" s="74">
        <v>30.395057722294823</v>
      </c>
      <c r="K46" s="79">
        <v>46.239032497498236</v>
      </c>
      <c r="L46" s="78">
        <v>388.19986544110697</v>
      </c>
      <c r="M46" s="74">
        <v>67.052043205554071</v>
      </c>
      <c r="N46" s="74">
        <v>385.53107573941463</v>
      </c>
      <c r="O46" s="74">
        <v>154.57519185314243</v>
      </c>
      <c r="P46" s="79">
        <v>-218.95844535700417</v>
      </c>
      <c r="Q46" s="76">
        <f t="shared" si="0"/>
        <v>-306.1916949165464</v>
      </c>
    </row>
    <row r="47" spans="2:17">
      <c r="B47" s="77">
        <v>2051</v>
      </c>
      <c r="C47" s="78">
        <v>0</v>
      </c>
      <c r="D47" s="74">
        <v>0</v>
      </c>
      <c r="E47" s="74">
        <v>0</v>
      </c>
      <c r="F47" s="74">
        <v>0</v>
      </c>
      <c r="G47" s="74">
        <v>24.849056778775477</v>
      </c>
      <c r="H47" s="74">
        <v>0.97821007742964117</v>
      </c>
      <c r="I47" s="74">
        <v>25.827266856205117</v>
      </c>
      <c r="J47" s="74">
        <v>30.395057722294823</v>
      </c>
      <c r="K47" s="79">
        <v>46.239032497498236</v>
      </c>
      <c r="L47" s="78">
        <v>388.19986544110697</v>
      </c>
      <c r="M47" s="74">
        <v>67.052043205554071</v>
      </c>
      <c r="N47" s="74">
        <v>385.53107573941463</v>
      </c>
      <c r="O47" s="74">
        <v>154.57519185314243</v>
      </c>
      <c r="P47" s="79">
        <v>-218.95844535700417</v>
      </c>
      <c r="Q47" s="76">
        <f t="shared" si="0"/>
        <v>-321.41980243300236</v>
      </c>
    </row>
    <row r="48" spans="2:17">
      <c r="B48" s="77">
        <v>2052</v>
      </c>
      <c r="C48" s="78">
        <v>0</v>
      </c>
      <c r="D48" s="74">
        <v>0</v>
      </c>
      <c r="E48" s="74">
        <v>71.937883479722018</v>
      </c>
      <c r="F48" s="74">
        <v>0</v>
      </c>
      <c r="G48" s="74">
        <v>28.868285118867352</v>
      </c>
      <c r="H48" s="74">
        <v>1.4673151161444615</v>
      </c>
      <c r="I48" s="74">
        <v>102.27348371473383</v>
      </c>
      <c r="J48" s="74">
        <v>30.395057722294823</v>
      </c>
      <c r="K48" s="79">
        <v>46.239032497498236</v>
      </c>
      <c r="L48" s="78">
        <v>388.19986544110697</v>
      </c>
      <c r="M48" s="74">
        <v>67.052043205554071</v>
      </c>
      <c r="N48" s="74">
        <v>385.53107573941463</v>
      </c>
      <c r="O48" s="74">
        <v>154.57519185314243</v>
      </c>
      <c r="P48" s="79">
        <v>-218.95844535700417</v>
      </c>
      <c r="Q48" s="76">
        <f t="shared" si="0"/>
        <v>-397.86601929153107</v>
      </c>
    </row>
    <row r="49" spans="2:17">
      <c r="B49" s="77">
        <v>2053</v>
      </c>
      <c r="C49" s="78">
        <v>0</v>
      </c>
      <c r="D49" s="74">
        <v>0</v>
      </c>
      <c r="E49" s="74">
        <v>98.250547783266484</v>
      </c>
      <c r="F49" s="74">
        <v>0</v>
      </c>
      <c r="G49" s="74">
        <v>20.543189074577317</v>
      </c>
      <c r="H49" s="74">
        <v>4.4019453484333848</v>
      </c>
      <c r="I49" s="74">
        <v>123.19568220627718</v>
      </c>
      <c r="J49" s="74">
        <v>30.395057722294823</v>
      </c>
      <c r="K49" s="79">
        <v>46.239032497498236</v>
      </c>
      <c r="L49" s="78">
        <v>388.19986544110697</v>
      </c>
      <c r="M49" s="74">
        <v>67.052043205554071</v>
      </c>
      <c r="N49" s="74">
        <v>385.53107573941463</v>
      </c>
      <c r="O49" s="74">
        <v>154.57519185314243</v>
      </c>
      <c r="P49" s="79">
        <v>-218.95844535700417</v>
      </c>
      <c r="Q49" s="76">
        <f t="shared" si="0"/>
        <v>-418.7882177830744</v>
      </c>
    </row>
    <row r="50" spans="2:17">
      <c r="B50" s="77">
        <v>2054</v>
      </c>
      <c r="C50" s="78">
        <v>0</v>
      </c>
      <c r="D50" s="74">
        <v>0</v>
      </c>
      <c r="E50" s="74">
        <v>14.904422720329482</v>
      </c>
      <c r="F50" s="74">
        <v>0</v>
      </c>
      <c r="G50" s="74">
        <v>16.758697569932778</v>
      </c>
      <c r="H50" s="74">
        <v>4.4019453484333848</v>
      </c>
      <c r="I50" s="74">
        <v>36.065065638695643</v>
      </c>
      <c r="J50" s="74">
        <v>30.395057722294823</v>
      </c>
      <c r="K50" s="79">
        <v>46.239032497498236</v>
      </c>
      <c r="L50" s="78">
        <v>388.19986544110697</v>
      </c>
      <c r="M50" s="74">
        <v>67.052043205554071</v>
      </c>
      <c r="N50" s="74">
        <v>385.53107573941463</v>
      </c>
      <c r="O50" s="74">
        <v>154.57519185314243</v>
      </c>
      <c r="P50" s="79">
        <v>-218.95844535700417</v>
      </c>
      <c r="Q50" s="76">
        <f t="shared" si="0"/>
        <v>-331.65760121549283</v>
      </c>
    </row>
    <row r="51" spans="2:17">
      <c r="B51" s="77">
        <v>2055</v>
      </c>
      <c r="C51" s="78">
        <v>0</v>
      </c>
      <c r="D51" s="74">
        <v>0</v>
      </c>
      <c r="E51" s="74">
        <v>0</v>
      </c>
      <c r="F51" s="74">
        <v>0</v>
      </c>
      <c r="G51" s="74">
        <v>0</v>
      </c>
      <c r="H51" s="74">
        <v>4.5649803613383257</v>
      </c>
      <c r="I51" s="74">
        <v>4.5649803613383257</v>
      </c>
      <c r="J51" s="74">
        <v>30.395057722294823</v>
      </c>
      <c r="K51" s="79">
        <v>46.239032497498236</v>
      </c>
      <c r="L51" s="78">
        <v>388.19986544110697</v>
      </c>
      <c r="M51" s="74">
        <v>67.052043205554071</v>
      </c>
      <c r="N51" s="74">
        <v>385.53107573941463</v>
      </c>
      <c r="O51" s="74">
        <v>154.57519185314243</v>
      </c>
      <c r="P51" s="79">
        <v>-218.95844535700417</v>
      </c>
      <c r="Q51" s="76">
        <f t="shared" si="0"/>
        <v>-300.15751593813553</v>
      </c>
    </row>
    <row r="52" spans="2:17">
      <c r="B52" s="77">
        <v>2056</v>
      </c>
      <c r="C52" s="78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30.395057722294823</v>
      </c>
      <c r="K52" s="79">
        <v>61.732872670937475</v>
      </c>
      <c r="L52" s="78">
        <v>388.19986544110697</v>
      </c>
      <c r="M52" s="74">
        <v>67.052043205554071</v>
      </c>
      <c r="N52" s="74">
        <v>385.53107573941463</v>
      </c>
      <c r="O52" s="74">
        <v>154.57519185314243</v>
      </c>
      <c r="P52" s="79">
        <v>-218.95844535700417</v>
      </c>
      <c r="Q52" s="76">
        <f t="shared" si="0"/>
        <v>-311.08637575023647</v>
      </c>
    </row>
    <row r="53" spans="2:17">
      <c r="B53" s="77">
        <v>2057</v>
      </c>
      <c r="C53" s="78">
        <v>0</v>
      </c>
      <c r="D53" s="74">
        <v>0</v>
      </c>
      <c r="E53" s="74">
        <v>73.754405184969968</v>
      </c>
      <c r="F53" s="74">
        <v>0</v>
      </c>
      <c r="G53" s="74">
        <v>0</v>
      </c>
      <c r="H53" s="74">
        <v>0</v>
      </c>
      <c r="I53" s="74">
        <v>73.754405184969968</v>
      </c>
      <c r="J53" s="74">
        <v>30.395057722294823</v>
      </c>
      <c r="K53" s="79">
        <v>46.239032497498236</v>
      </c>
      <c r="L53" s="78">
        <v>388.19986544110697</v>
      </c>
      <c r="M53" s="74">
        <v>67.052043205554071</v>
      </c>
      <c r="N53" s="74">
        <v>385.53107573941463</v>
      </c>
      <c r="O53" s="74">
        <v>154.57519185314243</v>
      </c>
      <c r="P53" s="79">
        <v>-218.95844535700417</v>
      </c>
      <c r="Q53" s="76">
        <f t="shared" si="0"/>
        <v>-369.3469407617672</v>
      </c>
    </row>
    <row r="54" spans="2:17">
      <c r="B54" s="77">
        <v>2058</v>
      </c>
      <c r="C54" s="78">
        <v>0</v>
      </c>
      <c r="D54" s="74">
        <v>0</v>
      </c>
      <c r="E54" s="74">
        <v>100.7314972353186</v>
      </c>
      <c r="F54" s="74">
        <v>0</v>
      </c>
      <c r="G54" s="74">
        <v>9.2794960211372324</v>
      </c>
      <c r="H54" s="74">
        <v>0</v>
      </c>
      <c r="I54" s="74">
        <v>110.01099325645583</v>
      </c>
      <c r="J54" s="74">
        <v>30.395057722294823</v>
      </c>
      <c r="K54" s="79">
        <v>61.732872670937475</v>
      </c>
      <c r="L54" s="78">
        <v>388.19986544110697</v>
      </c>
      <c r="M54" s="74">
        <v>67.052043205554071</v>
      </c>
      <c r="N54" s="74">
        <v>385.53107573941463</v>
      </c>
      <c r="O54" s="74">
        <v>154.57519185314243</v>
      </c>
      <c r="P54" s="79">
        <v>-218.95844535700417</v>
      </c>
      <c r="Q54" s="76">
        <f t="shared" si="0"/>
        <v>-421.0973690066923</v>
      </c>
    </row>
    <row r="55" spans="2:17">
      <c r="B55" s="77">
        <v>2059</v>
      </c>
      <c r="C55" s="78">
        <v>0</v>
      </c>
      <c r="D55" s="74">
        <v>0</v>
      </c>
      <c r="E55" s="74">
        <v>168.84449479734695</v>
      </c>
      <c r="F55" s="74">
        <v>0</v>
      </c>
      <c r="G55" s="74">
        <v>0</v>
      </c>
      <c r="H55" s="74">
        <v>0</v>
      </c>
      <c r="I55" s="74">
        <v>168.84449479734695</v>
      </c>
      <c r="J55" s="74">
        <v>30.395057722294823</v>
      </c>
      <c r="K55" s="79">
        <v>49.135077389729879</v>
      </c>
      <c r="L55" s="78">
        <v>388.19986544110697</v>
      </c>
      <c r="M55" s="74">
        <v>67.052043205554071</v>
      </c>
      <c r="N55" s="74">
        <v>385.53107573941463</v>
      </c>
      <c r="O55" s="74">
        <v>154.57519185314243</v>
      </c>
      <c r="P55" s="79">
        <v>-218.95844535700417</v>
      </c>
      <c r="Q55" s="76">
        <f t="shared" si="0"/>
        <v>-467.33307526637583</v>
      </c>
    </row>
    <row r="56" spans="2:17">
      <c r="B56" s="77">
        <v>2060</v>
      </c>
      <c r="C56" s="78">
        <v>0</v>
      </c>
      <c r="D56" s="74">
        <v>0</v>
      </c>
      <c r="E56" s="74">
        <v>221.85158200785008</v>
      </c>
      <c r="F56" s="74">
        <v>0</v>
      </c>
      <c r="G56" s="74">
        <v>0</v>
      </c>
      <c r="H56" s="74">
        <v>0</v>
      </c>
      <c r="I56" s="74">
        <v>221.85158200785008</v>
      </c>
      <c r="J56" s="74">
        <v>30.395057722294823</v>
      </c>
      <c r="K56" s="79">
        <v>61.732872670937475</v>
      </c>
      <c r="L56" s="78">
        <v>388.19986544110697</v>
      </c>
      <c r="M56" s="74">
        <v>67.052043205554071</v>
      </c>
      <c r="N56" s="74">
        <v>385.53107573941463</v>
      </c>
      <c r="O56" s="74">
        <v>154.57519185314243</v>
      </c>
      <c r="P56" s="79">
        <v>-218.95844535700417</v>
      </c>
      <c r="Q56" s="76">
        <f t="shared" si="0"/>
        <v>-532.93795775808655</v>
      </c>
    </row>
    <row r="57" spans="2:17">
      <c r="B57" s="77">
        <v>2061</v>
      </c>
      <c r="C57" s="78">
        <v>0</v>
      </c>
      <c r="D57" s="74">
        <v>0</v>
      </c>
      <c r="E57" s="74">
        <v>99.362983006885443</v>
      </c>
      <c r="F57" s="74">
        <v>0</v>
      </c>
      <c r="G57" s="74">
        <v>0</v>
      </c>
      <c r="H57" s="74">
        <v>0</v>
      </c>
      <c r="I57" s="74">
        <v>99.362983006885443</v>
      </c>
      <c r="J57" s="74">
        <v>30.395057722294823</v>
      </c>
      <c r="K57" s="79">
        <v>46.239032497498236</v>
      </c>
      <c r="L57" s="78">
        <v>388.19986544110697</v>
      </c>
      <c r="M57" s="74">
        <v>67.052043205554071</v>
      </c>
      <c r="N57" s="74">
        <v>385.53107573941463</v>
      </c>
      <c r="O57" s="74">
        <v>154.57519185314243</v>
      </c>
      <c r="P57" s="79">
        <v>-218.95844535700417</v>
      </c>
      <c r="Q57" s="76">
        <f t="shared" si="0"/>
        <v>-394.95551858368265</v>
      </c>
    </row>
    <row r="58" spans="2:17">
      <c r="B58" s="77">
        <v>2062</v>
      </c>
      <c r="C58" s="78">
        <v>0</v>
      </c>
      <c r="D58" s="74">
        <v>0</v>
      </c>
      <c r="E58" s="74">
        <v>7.3068144820916965</v>
      </c>
      <c r="F58" s="74">
        <v>0</v>
      </c>
      <c r="G58" s="74">
        <v>0</v>
      </c>
      <c r="H58" s="74">
        <v>0</v>
      </c>
      <c r="I58" s="74">
        <v>7.3068144820916965</v>
      </c>
      <c r="J58" s="74">
        <v>30.395057722294823</v>
      </c>
      <c r="K58" s="79">
        <v>61.732872670937475</v>
      </c>
      <c r="L58" s="78">
        <v>388.19986544110697</v>
      </c>
      <c r="M58" s="74">
        <v>67.052043205554071</v>
      </c>
      <c r="N58" s="74">
        <v>385.53107573941463</v>
      </c>
      <c r="O58" s="74">
        <v>154.57519185314243</v>
      </c>
      <c r="P58" s="79">
        <v>-218.95844535700417</v>
      </c>
      <c r="Q58" s="76">
        <f t="shared" si="0"/>
        <v>-318.39319023232815</v>
      </c>
    </row>
    <row r="59" spans="2:17">
      <c r="B59" s="77">
        <v>2063</v>
      </c>
      <c r="C59" s="78">
        <v>0</v>
      </c>
      <c r="D59" s="74">
        <v>0</v>
      </c>
      <c r="E59" s="74">
        <v>0</v>
      </c>
      <c r="F59" s="74">
        <v>0</v>
      </c>
      <c r="G59" s="74">
        <v>54.807075296820415</v>
      </c>
      <c r="H59" s="74">
        <v>2.8037868461359143</v>
      </c>
      <c r="I59" s="74">
        <v>57.610862142956329</v>
      </c>
      <c r="J59" s="74">
        <v>30.395057722294823</v>
      </c>
      <c r="K59" s="79">
        <v>46.239032497498236</v>
      </c>
      <c r="L59" s="78">
        <v>388.19986544110697</v>
      </c>
      <c r="M59" s="74">
        <v>67.052043205554071</v>
      </c>
      <c r="N59" s="74">
        <v>385.53107573941463</v>
      </c>
      <c r="O59" s="74">
        <v>154.57519185314243</v>
      </c>
      <c r="P59" s="79">
        <v>-218.95844535700417</v>
      </c>
      <c r="Q59" s="76">
        <f t="shared" si="0"/>
        <v>-353.20339771975353</v>
      </c>
    </row>
    <row r="60" spans="2:17">
      <c r="B60" s="77">
        <v>2064</v>
      </c>
      <c r="C60" s="78">
        <v>0</v>
      </c>
      <c r="D60" s="74">
        <v>0</v>
      </c>
      <c r="E60" s="74">
        <v>0</v>
      </c>
      <c r="F60" s="74">
        <v>0</v>
      </c>
      <c r="G60" s="74">
        <v>10.415243518914682</v>
      </c>
      <c r="H60" s="74">
        <v>3.809567494219225</v>
      </c>
      <c r="I60" s="74">
        <v>14.224811013133907</v>
      </c>
      <c r="J60" s="74">
        <v>30.395057722294823</v>
      </c>
      <c r="K60" s="79">
        <v>61.732872670937475</v>
      </c>
      <c r="L60" s="78">
        <v>388.19986544110697</v>
      </c>
      <c r="M60" s="74">
        <v>67.052043205554071</v>
      </c>
      <c r="N60" s="74">
        <v>385.53107573941463</v>
      </c>
      <c r="O60" s="74">
        <v>154.57519185314243</v>
      </c>
      <c r="P60" s="79">
        <v>-218.95844535700417</v>
      </c>
      <c r="Q60" s="76">
        <f t="shared" si="0"/>
        <v>-325.31118676337036</v>
      </c>
    </row>
    <row r="61" spans="2:17">
      <c r="B61" s="77">
        <v>2065</v>
      </c>
      <c r="C61" s="78">
        <v>0</v>
      </c>
      <c r="D61" s="74">
        <v>0</v>
      </c>
      <c r="E61" s="74">
        <v>158.22859997356878</v>
      </c>
      <c r="F61" s="74">
        <v>0</v>
      </c>
      <c r="G61" s="74">
        <v>8.6451277309041235</v>
      </c>
      <c r="H61" s="74">
        <v>2.3957839380445067</v>
      </c>
      <c r="I61" s="74">
        <v>169.26951164251741</v>
      </c>
      <c r="J61" s="74">
        <v>30.395057722294823</v>
      </c>
      <c r="K61" s="79">
        <v>46.239032497498236</v>
      </c>
      <c r="L61" s="78">
        <v>388.19986544110697</v>
      </c>
      <c r="M61" s="74">
        <v>67.052043205554071</v>
      </c>
      <c r="N61" s="74">
        <v>385.53107573941463</v>
      </c>
      <c r="O61" s="74">
        <v>154.57519185314243</v>
      </c>
      <c r="P61" s="79">
        <v>-218.95844535700417</v>
      </c>
      <c r="Q61" s="76">
        <f t="shared" si="0"/>
        <v>-464.8620472193146</v>
      </c>
    </row>
    <row r="62" spans="2:17">
      <c r="B62" s="77">
        <v>2066</v>
      </c>
      <c r="C62" s="78">
        <v>0</v>
      </c>
      <c r="D62" s="74">
        <v>0</v>
      </c>
      <c r="E62" s="74">
        <v>228.59088052431508</v>
      </c>
      <c r="F62" s="74">
        <v>0</v>
      </c>
      <c r="G62" s="74">
        <v>10.319239666195489</v>
      </c>
      <c r="H62" s="74">
        <v>2.9816715449296485</v>
      </c>
      <c r="I62" s="74">
        <v>241.89179173544022</v>
      </c>
      <c r="J62" s="74">
        <v>30.395057722294823</v>
      </c>
      <c r="K62" s="79">
        <v>61.732872670937475</v>
      </c>
      <c r="L62" s="78">
        <v>388.19986544110697</v>
      </c>
      <c r="M62" s="74">
        <v>67.052043205554071</v>
      </c>
      <c r="N62" s="74">
        <v>385.53107573941463</v>
      </c>
      <c r="O62" s="74">
        <v>154.57519185314243</v>
      </c>
      <c r="P62" s="79">
        <v>-218.95844535700417</v>
      </c>
      <c r="Q62" s="76">
        <f t="shared" si="0"/>
        <v>-552.97816748567675</v>
      </c>
    </row>
    <row r="63" spans="2:17">
      <c r="B63" s="77">
        <v>2067</v>
      </c>
      <c r="C63" s="78">
        <v>0</v>
      </c>
      <c r="D63" s="74">
        <v>0</v>
      </c>
      <c r="E63" s="74">
        <v>102.3813829565696</v>
      </c>
      <c r="F63" s="74">
        <v>0</v>
      </c>
      <c r="G63" s="74">
        <v>9.0143248167671892</v>
      </c>
      <c r="H63" s="74">
        <v>4.4725073173944727</v>
      </c>
      <c r="I63" s="74">
        <v>115.86821509073125</v>
      </c>
      <c r="J63" s="74">
        <v>30.395057722294823</v>
      </c>
      <c r="K63" s="79">
        <v>46.239032497498236</v>
      </c>
      <c r="L63" s="78">
        <v>388.19986544110697</v>
      </c>
      <c r="M63" s="74">
        <v>67.052043205554071</v>
      </c>
      <c r="N63" s="74">
        <v>385.53107573941463</v>
      </c>
      <c r="O63" s="74">
        <v>154.57519185314243</v>
      </c>
      <c r="P63" s="79">
        <v>-218.95844535700417</v>
      </c>
      <c r="Q63" s="76">
        <f t="shared" si="0"/>
        <v>-411.46075066752849</v>
      </c>
    </row>
    <row r="64" spans="2:17">
      <c r="B64" s="77">
        <v>2068</v>
      </c>
      <c r="C64" s="78">
        <v>0</v>
      </c>
      <c r="D64" s="74">
        <v>0</v>
      </c>
      <c r="E64" s="74">
        <v>168.14269320440519</v>
      </c>
      <c r="F64" s="74">
        <v>0</v>
      </c>
      <c r="G64" s="74">
        <v>19.280375140754096</v>
      </c>
      <c r="H64" s="74">
        <v>13.417521952183419</v>
      </c>
      <c r="I64" s="74">
        <v>200.84059029734271</v>
      </c>
      <c r="J64" s="74">
        <v>30.395057722294823</v>
      </c>
      <c r="K64" s="79">
        <v>61.732872670937475</v>
      </c>
      <c r="L64" s="78">
        <v>388.19986544110697</v>
      </c>
      <c r="M64" s="74">
        <v>67.052043205554071</v>
      </c>
      <c r="N64" s="74">
        <v>385.53107573941463</v>
      </c>
      <c r="O64" s="74">
        <v>154.57519185314243</v>
      </c>
      <c r="P64" s="79">
        <v>-218.95844535700417</v>
      </c>
      <c r="Q64" s="76">
        <f t="shared" si="0"/>
        <v>-511.92696604757919</v>
      </c>
    </row>
    <row r="65" spans="2:17">
      <c r="B65" s="77">
        <v>2069</v>
      </c>
      <c r="C65" s="78">
        <v>0</v>
      </c>
      <c r="D65" s="74">
        <v>0</v>
      </c>
      <c r="E65" s="74">
        <v>232.03691662207916</v>
      </c>
      <c r="F65" s="74">
        <v>0</v>
      </c>
      <c r="G65" s="74">
        <v>30.422115533055102</v>
      </c>
      <c r="H65" s="74">
        <v>13.417521952183419</v>
      </c>
      <c r="I65" s="74">
        <v>275.87655410731765</v>
      </c>
      <c r="J65" s="74">
        <v>30.395057722294823</v>
      </c>
      <c r="K65" s="79">
        <v>49.135077389729879</v>
      </c>
      <c r="L65" s="78">
        <v>388.19986544110697</v>
      </c>
      <c r="M65" s="74">
        <v>67.052043205554071</v>
      </c>
      <c r="N65" s="74">
        <v>385.53107573941463</v>
      </c>
      <c r="O65" s="74">
        <v>154.57519185314243</v>
      </c>
      <c r="P65" s="79">
        <v>-218.95844535700417</v>
      </c>
      <c r="Q65" s="76">
        <f t="shared" si="0"/>
        <v>-574.36513457634646</v>
      </c>
    </row>
    <row r="66" spans="2:17">
      <c r="B66" s="77">
        <v>2070</v>
      </c>
      <c r="C66" s="78">
        <v>0</v>
      </c>
      <c r="D66" s="74">
        <v>0</v>
      </c>
      <c r="E66" s="74">
        <v>103.9247951023127</v>
      </c>
      <c r="F66" s="74">
        <v>0</v>
      </c>
      <c r="G66" s="74">
        <v>8.9240900774001913E-3</v>
      </c>
      <c r="H66" s="74">
        <v>13.914467209671693</v>
      </c>
      <c r="I66" s="74">
        <v>117.8481864020618</v>
      </c>
      <c r="J66" s="74">
        <v>30.395057722294823</v>
      </c>
      <c r="K66" s="79">
        <v>47.976659432837231</v>
      </c>
      <c r="L66" s="78">
        <v>388.19986544110697</v>
      </c>
      <c r="M66" s="74">
        <v>67.052043205554071</v>
      </c>
      <c r="N66" s="74">
        <v>385.53107573941463</v>
      </c>
      <c r="O66" s="74">
        <v>154.57519185314243</v>
      </c>
      <c r="P66" s="79">
        <v>-218.95844535700417</v>
      </c>
      <c r="Q66" s="76">
        <f t="shared" si="0"/>
        <v>-415.17834891419801</v>
      </c>
    </row>
    <row r="67" spans="2:17">
      <c r="B67" s="77">
        <v>2071</v>
      </c>
      <c r="C67" s="78">
        <v>0</v>
      </c>
      <c r="D67" s="74">
        <v>0</v>
      </c>
      <c r="E67" s="74">
        <v>7.6422745666700669</v>
      </c>
      <c r="F67" s="74">
        <v>0</v>
      </c>
      <c r="G67" s="74">
        <v>0</v>
      </c>
      <c r="H67" s="74">
        <v>0</v>
      </c>
      <c r="I67" s="74">
        <v>7.6422745666700669</v>
      </c>
      <c r="J67" s="74">
        <v>30.395057722294823</v>
      </c>
      <c r="K67" s="79">
        <v>47.976659432837231</v>
      </c>
      <c r="L67" s="78">
        <v>388.19986544110697</v>
      </c>
      <c r="M67" s="74">
        <v>67.052043205554071</v>
      </c>
      <c r="N67" s="74">
        <v>385.53107573941463</v>
      </c>
      <c r="O67" s="74">
        <v>154.57519185314243</v>
      </c>
      <c r="P67" s="79">
        <v>-218.95844535700417</v>
      </c>
      <c r="Q67" s="76">
        <f t="shared" si="0"/>
        <v>-304.97243707880625</v>
      </c>
    </row>
    <row r="68" spans="2:17">
      <c r="B68" s="77">
        <v>2072</v>
      </c>
      <c r="C68" s="78">
        <v>0</v>
      </c>
      <c r="D68" s="74">
        <v>0</v>
      </c>
      <c r="E68" s="74">
        <v>163.85036670940622</v>
      </c>
      <c r="F68" s="74">
        <v>0</v>
      </c>
      <c r="G68" s="74">
        <v>0</v>
      </c>
      <c r="H68" s="74">
        <v>0</v>
      </c>
      <c r="I68" s="74">
        <v>163.85036670940622</v>
      </c>
      <c r="J68" s="74">
        <v>30.395057722294823</v>
      </c>
      <c r="K68" s="79">
        <v>47.976659432837231</v>
      </c>
      <c r="L68" s="78">
        <v>388.19986544110697</v>
      </c>
      <c r="M68" s="74">
        <v>67.052043205554071</v>
      </c>
      <c r="N68" s="74">
        <v>385.53107573941463</v>
      </c>
      <c r="O68" s="74">
        <v>154.57519185314243</v>
      </c>
      <c r="P68" s="79">
        <v>-218.95844535700417</v>
      </c>
      <c r="Q68" s="76">
        <f t="shared" si="0"/>
        <v>-461.18052922154243</v>
      </c>
    </row>
    <row r="69" spans="2:17">
      <c r="B69" s="77">
        <v>2073</v>
      </c>
      <c r="C69" s="78">
        <v>0</v>
      </c>
      <c r="D69" s="74">
        <v>0</v>
      </c>
      <c r="E69" s="74">
        <v>236.71257665549527</v>
      </c>
      <c r="F69" s="74">
        <v>0</v>
      </c>
      <c r="G69" s="74">
        <v>0</v>
      </c>
      <c r="H69" s="74">
        <v>0</v>
      </c>
      <c r="I69" s="74">
        <v>236.71257665549527</v>
      </c>
      <c r="J69" s="74">
        <v>30.395057722294823</v>
      </c>
      <c r="K69" s="79">
        <v>47.107845965167733</v>
      </c>
      <c r="L69" s="78">
        <v>388.19986544110697</v>
      </c>
      <c r="M69" s="74">
        <v>67.052043205554071</v>
      </c>
      <c r="N69" s="74">
        <v>385.53107573941463</v>
      </c>
      <c r="O69" s="74">
        <v>154.57519185314243</v>
      </c>
      <c r="P69" s="79">
        <v>-218.95844535700417</v>
      </c>
      <c r="Q69" s="76">
        <f t="shared" si="0"/>
        <v>-533.17392569996196</v>
      </c>
    </row>
    <row r="70" spans="2:17">
      <c r="B70" s="77">
        <v>2074</v>
      </c>
      <c r="C70" s="78">
        <v>0</v>
      </c>
      <c r="D70" s="74">
        <v>0</v>
      </c>
      <c r="E70" s="74">
        <v>106.01893175097477</v>
      </c>
      <c r="F70" s="74">
        <v>0</v>
      </c>
      <c r="G70" s="74">
        <v>0</v>
      </c>
      <c r="H70" s="74">
        <v>0</v>
      </c>
      <c r="I70" s="74">
        <v>106.01893175097477</v>
      </c>
      <c r="J70" s="74">
        <v>30.395057722294823</v>
      </c>
      <c r="K70" s="79">
        <v>46.239032497498236</v>
      </c>
      <c r="L70" s="78">
        <v>388.19986544110697</v>
      </c>
      <c r="M70" s="74">
        <v>67.052043205554071</v>
      </c>
      <c r="N70" s="74">
        <v>385.53107573941463</v>
      </c>
      <c r="O70" s="74">
        <v>154.57519185314243</v>
      </c>
      <c r="P70" s="79">
        <v>-218.95844535700417</v>
      </c>
      <c r="Q70" s="76">
        <f t="shared" si="0"/>
        <v>-401.611467327772</v>
      </c>
    </row>
    <row r="71" spans="2:17">
      <c r="B71" s="77">
        <v>2075</v>
      </c>
      <c r="C71" s="78">
        <v>0</v>
      </c>
      <c r="D71" s="74">
        <v>0</v>
      </c>
      <c r="E71" s="74">
        <v>7.7962702251021687</v>
      </c>
      <c r="F71" s="74">
        <v>0</v>
      </c>
      <c r="G71" s="74">
        <v>46.107547777004257</v>
      </c>
      <c r="H71" s="74">
        <v>0</v>
      </c>
      <c r="I71" s="74">
        <v>53.903818002106426</v>
      </c>
      <c r="J71" s="74">
        <v>30.395057722294823</v>
      </c>
      <c r="K71" s="79">
        <v>46.239032497498236</v>
      </c>
      <c r="L71" s="78">
        <v>388.19986544110697</v>
      </c>
      <c r="M71" s="74">
        <v>67.052043205554071</v>
      </c>
      <c r="N71" s="74">
        <v>385.53107573941463</v>
      </c>
      <c r="O71" s="74">
        <v>154.57519185314243</v>
      </c>
      <c r="P71" s="79">
        <v>-218.95844535700417</v>
      </c>
      <c r="Q71" s="76">
        <f t="shared" si="0"/>
        <v>-349.49635357890367</v>
      </c>
    </row>
    <row r="72" spans="2:17">
      <c r="B72" s="77">
        <v>2076</v>
      </c>
      <c r="C72" s="78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30.395057722294823</v>
      </c>
      <c r="K72" s="79">
        <v>46.239032497498236</v>
      </c>
      <c r="L72" s="78">
        <v>388.19986544110697</v>
      </c>
      <c r="M72" s="74">
        <v>67.052043205554071</v>
      </c>
      <c r="N72" s="74">
        <v>385.53107573941463</v>
      </c>
      <c r="O72" s="74">
        <v>154.57519185314243</v>
      </c>
      <c r="P72" s="79">
        <v>-218.95844535700417</v>
      </c>
      <c r="Q72" s="76">
        <f t="shared" si="0"/>
        <v>-295.59253557679722</v>
      </c>
    </row>
    <row r="73" spans="2:17">
      <c r="B73" s="77">
        <v>2077</v>
      </c>
      <c r="C73" s="78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30.395057722294823</v>
      </c>
      <c r="K73" s="79">
        <v>46.239032497498236</v>
      </c>
      <c r="L73" s="78">
        <v>388.19986544110697</v>
      </c>
      <c r="M73" s="74">
        <v>67.052043205554071</v>
      </c>
      <c r="N73" s="74">
        <v>385.53107573941463</v>
      </c>
      <c r="O73" s="74">
        <v>154.57519185314243</v>
      </c>
      <c r="P73" s="79">
        <v>-218.95844535700417</v>
      </c>
      <c r="Q73" s="76">
        <f t="shared" ref="Q73:Q87" si="1">P73-K73-J73-I73</f>
        <v>-295.59253557679722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18.269059713592561</v>
      </c>
      <c r="H74" s="74">
        <v>0</v>
      </c>
      <c r="I74" s="74">
        <v>18.269059713592561</v>
      </c>
      <c r="J74" s="74">
        <v>30.395057722294823</v>
      </c>
      <c r="K74" s="79">
        <v>46.239032497498236</v>
      </c>
      <c r="L74" s="78">
        <v>388.19986544110697</v>
      </c>
      <c r="M74" s="74">
        <v>67.052043205554071</v>
      </c>
      <c r="N74" s="74">
        <v>385.53107573941463</v>
      </c>
      <c r="O74" s="74">
        <v>154.57519185314243</v>
      </c>
      <c r="P74" s="79">
        <v>-218.95844535700417</v>
      </c>
      <c r="Q74" s="76">
        <f t="shared" si="1"/>
        <v>-313.8615952903898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30.395057722294823</v>
      </c>
      <c r="K75" s="79">
        <v>49.135077389729879</v>
      </c>
      <c r="L75" s="78">
        <v>388.19986544110697</v>
      </c>
      <c r="M75" s="74">
        <v>67.052043205554071</v>
      </c>
      <c r="N75" s="74">
        <v>385.53107573941463</v>
      </c>
      <c r="O75" s="74">
        <v>154.57519185314243</v>
      </c>
      <c r="P75" s="79">
        <v>-218.95844535700417</v>
      </c>
      <c r="Q75" s="76">
        <f t="shared" si="1"/>
        <v>-298.48858046902888</v>
      </c>
    </row>
    <row r="76" spans="2:17">
      <c r="B76" s="77">
        <v>2080</v>
      </c>
      <c r="C76" s="78"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30.395057722294823</v>
      </c>
      <c r="K76" s="79">
        <v>46.239032497498236</v>
      </c>
      <c r="L76" s="78">
        <v>388.19986544110697</v>
      </c>
      <c r="M76" s="74">
        <v>67.052043205554071</v>
      </c>
      <c r="N76" s="74">
        <v>385.53107573941463</v>
      </c>
      <c r="O76" s="74">
        <v>154.57519185314243</v>
      </c>
      <c r="P76" s="79">
        <v>-218.95844535700417</v>
      </c>
      <c r="Q76" s="76">
        <f t="shared" si="1"/>
        <v>-295.59253557679722</v>
      </c>
    </row>
    <row r="77" spans="2:17">
      <c r="B77" s="77">
        <v>2081</v>
      </c>
      <c r="C77" s="78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30.395057722294823</v>
      </c>
      <c r="K77" s="79">
        <v>46.239032497498236</v>
      </c>
      <c r="L77" s="78">
        <v>388.19986544110697</v>
      </c>
      <c r="M77" s="74">
        <v>67.052043205554071</v>
      </c>
      <c r="N77" s="74">
        <v>385.53107573941463</v>
      </c>
      <c r="O77" s="74">
        <v>154.57519185314243</v>
      </c>
      <c r="P77" s="79">
        <v>-218.95844535700417</v>
      </c>
      <c r="Q77" s="76">
        <f t="shared" si="1"/>
        <v>-295.59253557679722</v>
      </c>
    </row>
    <row r="78" spans="2:17">
      <c r="B78" s="77">
        <v>2082</v>
      </c>
      <c r="C78" s="78">
        <v>0</v>
      </c>
      <c r="D78" s="74">
        <v>0</v>
      </c>
      <c r="E78" s="74">
        <v>71.937883479722018</v>
      </c>
      <c r="F78" s="74">
        <v>0</v>
      </c>
      <c r="G78" s="74">
        <v>0</v>
      </c>
      <c r="H78" s="74">
        <v>0</v>
      </c>
      <c r="I78" s="74">
        <v>71.937883479722018</v>
      </c>
      <c r="J78" s="74">
        <v>30.395057722294823</v>
      </c>
      <c r="K78" s="79">
        <v>46.239032497498236</v>
      </c>
      <c r="L78" s="78">
        <v>388.19986544110697</v>
      </c>
      <c r="M78" s="74">
        <v>67.052043205554071</v>
      </c>
      <c r="N78" s="74">
        <v>385.53107573941463</v>
      </c>
      <c r="O78" s="74">
        <v>154.57519185314243</v>
      </c>
      <c r="P78" s="79">
        <v>-218.95844535700417</v>
      </c>
      <c r="Q78" s="76">
        <f t="shared" si="1"/>
        <v>-367.53041905651924</v>
      </c>
    </row>
    <row r="79" spans="2:17">
      <c r="B79" s="77">
        <v>2083</v>
      </c>
      <c r="C79" s="78">
        <v>0</v>
      </c>
      <c r="D79" s="74">
        <v>0</v>
      </c>
      <c r="E79" s="74">
        <v>98.250547783266484</v>
      </c>
      <c r="F79" s="74">
        <v>0</v>
      </c>
      <c r="G79" s="74">
        <v>0</v>
      </c>
      <c r="H79" s="74">
        <v>0</v>
      </c>
      <c r="I79" s="74">
        <v>98.250547783266484</v>
      </c>
      <c r="J79" s="74">
        <v>30.395057722294823</v>
      </c>
      <c r="K79" s="79">
        <v>46.239032497498236</v>
      </c>
      <c r="L79" s="78">
        <v>388.19986544110697</v>
      </c>
      <c r="M79" s="74">
        <v>67.052043205554071</v>
      </c>
      <c r="N79" s="74">
        <v>385.53107573941463</v>
      </c>
      <c r="O79" s="74">
        <v>154.57519185314243</v>
      </c>
      <c r="P79" s="79">
        <v>-218.95844535700417</v>
      </c>
      <c r="Q79" s="76">
        <f t="shared" si="1"/>
        <v>-393.8430833600637</v>
      </c>
    </row>
    <row r="80" spans="2:17">
      <c r="B80" s="77">
        <v>2084</v>
      </c>
      <c r="C80" s="78">
        <v>0</v>
      </c>
      <c r="D80" s="74">
        <v>0</v>
      </c>
      <c r="E80" s="74">
        <v>14.904422720329482</v>
      </c>
      <c r="F80" s="74">
        <v>0</v>
      </c>
      <c r="G80" s="74">
        <v>10.591877365321189</v>
      </c>
      <c r="H80" s="74">
        <v>0.16303501290494019</v>
      </c>
      <c r="I80" s="74">
        <v>25.659335098555612</v>
      </c>
      <c r="J80" s="74">
        <v>30.395057722294823</v>
      </c>
      <c r="K80" s="79">
        <v>46.239032497498236</v>
      </c>
      <c r="L80" s="78">
        <v>388.19986544110697</v>
      </c>
      <c r="M80" s="74">
        <v>67.052043205554071</v>
      </c>
      <c r="N80" s="74">
        <v>385.53107573941463</v>
      </c>
      <c r="O80" s="74">
        <v>154.57519185314243</v>
      </c>
      <c r="P80" s="79">
        <v>-218.95844535700417</v>
      </c>
      <c r="Q80" s="76">
        <f t="shared" si="1"/>
        <v>-321.25187067535285</v>
      </c>
    </row>
    <row r="81" spans="1:17">
      <c r="B81" s="77">
        <v>2085</v>
      </c>
      <c r="C81" s="78">
        <v>0</v>
      </c>
      <c r="D81" s="74">
        <v>0</v>
      </c>
      <c r="E81" s="74">
        <v>0</v>
      </c>
      <c r="F81" s="74">
        <v>0</v>
      </c>
      <c r="G81" s="74">
        <v>10.2730893139393</v>
      </c>
      <c r="H81" s="74">
        <v>0.32607002580988037</v>
      </c>
      <c r="I81" s="74">
        <v>10.59915933974918</v>
      </c>
      <c r="J81" s="74">
        <v>30.395057722294823</v>
      </c>
      <c r="K81" s="79">
        <v>46.239032497498236</v>
      </c>
      <c r="L81" s="78">
        <v>388.19986544110697</v>
      </c>
      <c r="M81" s="74">
        <v>67.052043205554071</v>
      </c>
      <c r="N81" s="74">
        <v>385.53107573941463</v>
      </c>
      <c r="O81" s="74">
        <v>154.57519185314243</v>
      </c>
      <c r="P81" s="79">
        <v>-218.95844535700417</v>
      </c>
      <c r="Q81" s="76">
        <f t="shared" si="1"/>
        <v>-306.1916949165464</v>
      </c>
    </row>
    <row r="82" spans="1:17">
      <c r="B82" s="77">
        <v>2086</v>
      </c>
      <c r="C82" s="78">
        <v>0</v>
      </c>
      <c r="D82" s="74">
        <v>0</v>
      </c>
      <c r="E82" s="74">
        <v>0</v>
      </c>
      <c r="F82" s="74">
        <v>0</v>
      </c>
      <c r="G82" s="74">
        <v>24.849056778775477</v>
      </c>
      <c r="H82" s="74">
        <v>0.97821007742964117</v>
      </c>
      <c r="I82" s="74">
        <v>25.827266856205117</v>
      </c>
      <c r="J82" s="74">
        <v>30.395057722294823</v>
      </c>
      <c r="K82" s="79">
        <v>46.239032497498236</v>
      </c>
      <c r="L82" s="78">
        <v>388.19986544110697</v>
      </c>
      <c r="M82" s="74">
        <v>67.052043205554071</v>
      </c>
      <c r="N82" s="74">
        <v>385.53107573941463</v>
      </c>
      <c r="O82" s="74">
        <v>154.57519185314243</v>
      </c>
      <c r="P82" s="79">
        <v>-218.95844535700417</v>
      </c>
      <c r="Q82" s="76">
        <f t="shared" si="1"/>
        <v>-321.41980243300236</v>
      </c>
    </row>
    <row r="83" spans="1:17">
      <c r="B83" s="77">
        <v>2087</v>
      </c>
      <c r="C83" s="78">
        <v>0</v>
      </c>
      <c r="D83" s="74">
        <v>0</v>
      </c>
      <c r="E83" s="74">
        <v>73.754405184969968</v>
      </c>
      <c r="F83" s="74">
        <v>0</v>
      </c>
      <c r="G83" s="74">
        <v>28.868285118867352</v>
      </c>
      <c r="H83" s="74">
        <v>1.4673151161444615</v>
      </c>
      <c r="I83" s="74">
        <v>104.09000541998178</v>
      </c>
      <c r="J83" s="74">
        <v>30.395057722294823</v>
      </c>
      <c r="K83" s="79">
        <v>46.239032497498236</v>
      </c>
      <c r="L83" s="78">
        <v>388.19986544110697</v>
      </c>
      <c r="M83" s="74">
        <v>67.052043205554071</v>
      </c>
      <c r="N83" s="74">
        <v>385.53107573941463</v>
      </c>
      <c r="O83" s="74">
        <v>154.57519185314243</v>
      </c>
      <c r="P83" s="79">
        <v>-218.95844535700417</v>
      </c>
      <c r="Q83" s="76">
        <f t="shared" si="1"/>
        <v>-399.68254099677898</v>
      </c>
    </row>
    <row r="84" spans="1:17">
      <c r="B84" s="77">
        <v>2088</v>
      </c>
      <c r="C84" s="78">
        <v>0</v>
      </c>
      <c r="D84" s="74">
        <v>0</v>
      </c>
      <c r="E84" s="74">
        <v>100.7314972353186</v>
      </c>
      <c r="F84" s="74">
        <v>0</v>
      </c>
      <c r="G84" s="74">
        <v>20.543189074577317</v>
      </c>
      <c r="H84" s="74">
        <v>4.4019453484333848</v>
      </c>
      <c r="I84" s="74">
        <v>125.6766316583293</v>
      </c>
      <c r="J84" s="74">
        <v>30.395057722294823</v>
      </c>
      <c r="K84" s="79">
        <v>46.239032497498236</v>
      </c>
      <c r="L84" s="78">
        <v>388.19986544110697</v>
      </c>
      <c r="M84" s="74">
        <v>67.052043205554071</v>
      </c>
      <c r="N84" s="74">
        <v>385.53107573941463</v>
      </c>
      <c r="O84" s="74">
        <v>154.57519185314243</v>
      </c>
      <c r="P84" s="79">
        <v>-218.95844535700417</v>
      </c>
      <c r="Q84" s="76">
        <f t="shared" si="1"/>
        <v>-421.26916723512653</v>
      </c>
    </row>
    <row r="85" spans="1:17">
      <c r="B85" s="77">
        <v>2089</v>
      </c>
      <c r="C85" s="78">
        <v>0</v>
      </c>
      <c r="D85" s="74">
        <v>0</v>
      </c>
      <c r="E85" s="74">
        <v>15.280778071169085</v>
      </c>
      <c r="F85" s="74">
        <v>0</v>
      </c>
      <c r="G85" s="74">
        <v>16.758697569932778</v>
      </c>
      <c r="H85" s="74">
        <v>4.4019453484333848</v>
      </c>
      <c r="I85" s="74">
        <v>36.441420989535246</v>
      </c>
      <c r="J85" s="74">
        <v>30.395057722294823</v>
      </c>
      <c r="K85" s="79">
        <v>49.135077389729879</v>
      </c>
      <c r="L85" s="78">
        <v>388.19986544110697</v>
      </c>
      <c r="M85" s="74">
        <v>67.052043205554071</v>
      </c>
      <c r="N85" s="74">
        <v>385.53107573941463</v>
      </c>
      <c r="O85" s="74">
        <v>154.57519185314243</v>
      </c>
      <c r="P85" s="79">
        <v>-218.95844535700417</v>
      </c>
      <c r="Q85" s="76">
        <f t="shared" si="1"/>
        <v>-334.93000145856411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15.369217206987175</v>
      </c>
      <c r="H86" s="82">
        <v>4.5649803613383257</v>
      </c>
      <c r="I86" s="82">
        <v>19.934197568325501</v>
      </c>
      <c r="J86" s="74">
        <v>30.395057722294823</v>
      </c>
      <c r="K86" s="79">
        <v>49.135077389729879</v>
      </c>
      <c r="L86" s="81">
        <v>388.19986544110697</v>
      </c>
      <c r="M86" s="82">
        <v>67.052043205554071</v>
      </c>
      <c r="N86" s="82">
        <v>385.53107573941463</v>
      </c>
      <c r="O86" s="82">
        <v>154.57519185314243</v>
      </c>
      <c r="P86" s="83">
        <v>-218.95844535700417</v>
      </c>
      <c r="Q86" s="76">
        <f t="shared" si="1"/>
        <v>-318.42277803735436</v>
      </c>
    </row>
    <row r="87" spans="1:17" ht="15.75" thickBot="1">
      <c r="B87" s="84" t="s">
        <v>4</v>
      </c>
      <c r="C87" s="85">
        <v>0</v>
      </c>
      <c r="D87" s="86">
        <v>0</v>
      </c>
      <c r="E87" s="86">
        <v>22.217023298254254</v>
      </c>
      <c r="F87" s="86">
        <v>0</v>
      </c>
      <c r="G87" s="86">
        <v>5.3711200420817207</v>
      </c>
      <c r="H87" s="86">
        <v>1.2787986697141753</v>
      </c>
      <c r="I87" s="86">
        <v>28.866942010050149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-28.866942010050149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0</v>
      </c>
      <c r="D89" s="92">
        <v>2857.0484603889877</v>
      </c>
      <c r="E89" s="92">
        <v>1097.5315498361069</v>
      </c>
      <c r="F89" s="92">
        <v>0</v>
      </c>
      <c r="G89" s="92">
        <v>259.43048877581828</v>
      </c>
      <c r="H89" s="92">
        <v>66.041884579553482</v>
      </c>
      <c r="I89" s="92">
        <v>4280.0523835804652</v>
      </c>
      <c r="J89" s="92">
        <v>404.31385499502886</v>
      </c>
      <c r="K89" s="58">
        <v>445.49145490377447</v>
      </c>
      <c r="L89" s="91">
        <v>8827.6791138620447</v>
      </c>
      <c r="M89" s="96">
        <v>1779.4414755833895</v>
      </c>
      <c r="N89" s="92">
        <v>2581.7414654635222</v>
      </c>
      <c r="O89" s="92">
        <v>2607.5439666066191</v>
      </c>
      <c r="P89" s="58">
        <v>1858.9522062085173</v>
      </c>
    </row>
    <row r="90" spans="1:17" ht="15.75" thickBot="1">
      <c r="N90" t="s">
        <v>112</v>
      </c>
      <c r="P90" s="93">
        <v>-3270.9054872707516</v>
      </c>
      <c r="Q90" s="94">
        <f>(NPV(0.0505,Q9:Q86)+Q8)*(1+0.0505)^2-Q87</f>
        <v>-3270.9054872707525</v>
      </c>
    </row>
    <row r="91" spans="1:17">
      <c r="I91" s="107" t="s">
        <v>127</v>
      </c>
      <c r="J91" s="98">
        <f>(NPV(0.0505,J9:J58)+J8)*(1+0.0505)^2</f>
        <v>361.99172975954713</v>
      </c>
      <c r="K91" s="99"/>
      <c r="L91" s="99"/>
      <c r="M91" s="100">
        <f>(NPV(0.0505,M9:M58)+M8)*(1+0.0505)^2</f>
        <v>1686.0781072434484</v>
      </c>
      <c r="P91" s="100"/>
      <c r="Q91" s="100">
        <f>(NPV(0.0505,Q9:Q58)+Q8)*(1+0.0505)^2</f>
        <v>-2749.6745096407999</v>
      </c>
    </row>
    <row r="92" spans="1:17">
      <c r="I92" s="108" t="s">
        <v>128</v>
      </c>
      <c r="J92" s="17">
        <f>(NPV(0.0505,J9:J43)+J8)*(1+0.0505)^2</f>
        <v>300.12607466396952</v>
      </c>
      <c r="K92" s="11"/>
      <c r="L92" s="11"/>
      <c r="M92" s="102">
        <f>(NPV(0.0505,M9:M43)+M8)*(1+0.0505)^2</f>
        <v>1549.6013610464561</v>
      </c>
      <c r="P92" s="102"/>
      <c r="Q92" s="102">
        <f>(NPV(0.0505,Q9:Q43)+Q8)*(1+0.0505)^2</f>
        <v>-2019.7674904890127</v>
      </c>
    </row>
    <row r="93" spans="1:17" ht="15.75" thickBot="1">
      <c r="I93" s="109" t="s">
        <v>129</v>
      </c>
      <c r="J93" s="104">
        <f>(NPV(0.0505,J9:J28)+J8)*(1+0.0505)^2</f>
        <v>187.31355980555716</v>
      </c>
      <c r="K93" s="105"/>
      <c r="L93" s="105"/>
      <c r="M93" s="106">
        <f>(NPV(0.0505,M9:M28)+M8)*(1+0.0505)^2</f>
        <v>1225.6743418669487</v>
      </c>
      <c r="P93" s="102"/>
      <c r="Q93" s="106">
        <f>(NPV(0.0505,Q9:Q28)+Q8)*(1+0.0505)^2</f>
        <v>-1161.2766877207609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8</v>
      </c>
      <c r="G1" s="114" t="s">
        <v>114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0</v>
      </c>
    </row>
    <row r="10" spans="2:17">
      <c r="B10" s="77">
        <v>2014</v>
      </c>
      <c r="C10" s="78">
        <v>0</v>
      </c>
      <c r="D10" s="74">
        <v>221.40621631538605</v>
      </c>
      <c r="E10" s="74">
        <v>0</v>
      </c>
      <c r="F10" s="74">
        <v>0</v>
      </c>
      <c r="G10" s="74">
        <v>21.007120884235871</v>
      </c>
      <c r="H10" s="74">
        <v>3.7764821054653428</v>
      </c>
      <c r="I10" s="74">
        <v>246.18981930508724</v>
      </c>
      <c r="J10" s="74">
        <v>1.2309490965254362</v>
      </c>
      <c r="K10" s="79">
        <v>0</v>
      </c>
      <c r="L10" s="78">
        <v>311.23072431681288</v>
      </c>
      <c r="M10" s="74">
        <v>102.98205241899949</v>
      </c>
      <c r="N10" s="74">
        <v>19.823811441753556</v>
      </c>
      <c r="O10" s="74">
        <v>98.340227529285571</v>
      </c>
      <c r="P10" s="79">
        <v>90.084632926774262</v>
      </c>
      <c r="Q10" s="76">
        <f t="shared" si="0"/>
        <v>-157.33613547483841</v>
      </c>
    </row>
    <row r="11" spans="2:17">
      <c r="B11" s="77">
        <v>2015</v>
      </c>
      <c r="C11" s="78">
        <v>0</v>
      </c>
      <c r="D11" s="74">
        <v>485.83357818250295</v>
      </c>
      <c r="E11" s="74">
        <v>0</v>
      </c>
      <c r="F11" s="74">
        <v>0</v>
      </c>
      <c r="G11" s="74">
        <v>18.918217044843423</v>
      </c>
      <c r="H11" s="74">
        <v>6.7505758536789697</v>
      </c>
      <c r="I11" s="74">
        <v>511.50237108102533</v>
      </c>
      <c r="J11" s="74">
        <v>3.788460951930563</v>
      </c>
      <c r="K11" s="79">
        <v>0</v>
      </c>
      <c r="L11" s="78">
        <v>341.11701521747648</v>
      </c>
      <c r="M11" s="74">
        <v>101.11286118824222</v>
      </c>
      <c r="N11" s="74">
        <v>23.479118737456673</v>
      </c>
      <c r="O11" s="74">
        <v>102.10976317797943</v>
      </c>
      <c r="P11" s="79">
        <v>114.41527211379815</v>
      </c>
      <c r="Q11" s="76">
        <f t="shared" si="0"/>
        <v>-400.87555991915775</v>
      </c>
    </row>
    <row r="12" spans="2:17">
      <c r="B12" s="77">
        <v>2016</v>
      </c>
      <c r="C12" s="78">
        <v>0</v>
      </c>
      <c r="D12" s="74">
        <v>643.31613273884557</v>
      </c>
      <c r="E12" s="74">
        <v>0</v>
      </c>
      <c r="F12" s="74">
        <v>0</v>
      </c>
      <c r="G12" s="74">
        <v>25.888800423833732</v>
      </c>
      <c r="H12" s="74">
        <v>17.154460535503283</v>
      </c>
      <c r="I12" s="74">
        <v>686.35939369818254</v>
      </c>
      <c r="J12" s="74">
        <v>7.2202579204214752</v>
      </c>
      <c r="K12" s="79">
        <v>0</v>
      </c>
      <c r="L12" s="78">
        <v>351.62602369262294</v>
      </c>
      <c r="M12" s="74">
        <v>99.264438748937792</v>
      </c>
      <c r="N12" s="74">
        <v>24.621402267363898</v>
      </c>
      <c r="O12" s="74">
        <v>104.45663661215245</v>
      </c>
      <c r="P12" s="79">
        <v>123.28354606416882</v>
      </c>
      <c r="Q12" s="76">
        <f t="shared" si="0"/>
        <v>-570.29610555443514</v>
      </c>
    </row>
    <row r="13" spans="2:17">
      <c r="B13" s="77">
        <v>2017</v>
      </c>
      <c r="C13" s="78">
        <v>0</v>
      </c>
      <c r="D13" s="74">
        <v>779.64870896659124</v>
      </c>
      <c r="E13" s="74">
        <v>0</v>
      </c>
      <c r="F13" s="74">
        <v>0</v>
      </c>
      <c r="G13" s="74">
        <v>37.882609935634548</v>
      </c>
      <c r="H13" s="74">
        <v>24.953703037047276</v>
      </c>
      <c r="I13" s="74">
        <v>842.48502193927311</v>
      </c>
      <c r="J13" s="74">
        <v>11.432683030117841</v>
      </c>
      <c r="K13" s="79">
        <v>0</v>
      </c>
      <c r="L13" s="78">
        <v>367.66991508995619</v>
      </c>
      <c r="M13" s="74">
        <v>97.301787956642656</v>
      </c>
      <c r="N13" s="74">
        <v>26.293289979319017</v>
      </c>
      <c r="O13" s="74">
        <v>107.38503620700551</v>
      </c>
      <c r="P13" s="79">
        <v>136.68980094698901</v>
      </c>
      <c r="Q13" s="76">
        <f t="shared" si="0"/>
        <v>-717.22790402240196</v>
      </c>
    </row>
    <row r="14" spans="2:17">
      <c r="B14" s="77">
        <v>2018</v>
      </c>
      <c r="C14" s="78">
        <v>0</v>
      </c>
      <c r="D14" s="74">
        <v>549.74112750638972</v>
      </c>
      <c r="E14" s="74">
        <v>0</v>
      </c>
      <c r="F14" s="74">
        <v>0</v>
      </c>
      <c r="G14" s="74">
        <v>39.823564215331416</v>
      </c>
      <c r="H14" s="74">
        <v>103.3433464952884</v>
      </c>
      <c r="I14" s="74">
        <v>692.90803821700956</v>
      </c>
      <c r="J14" s="74">
        <v>14.897223221202889</v>
      </c>
      <c r="K14" s="79">
        <v>0</v>
      </c>
      <c r="L14" s="78">
        <v>352.38408458065226</v>
      </c>
      <c r="M14" s="74">
        <v>95.204140019903932</v>
      </c>
      <c r="N14" s="74">
        <v>26.885200535725488</v>
      </c>
      <c r="O14" s="74">
        <v>108.52731973691274</v>
      </c>
      <c r="P14" s="79">
        <v>121.76742428811008</v>
      </c>
      <c r="Q14" s="76">
        <f t="shared" si="0"/>
        <v>-586.0378371501024</v>
      </c>
    </row>
    <row r="15" spans="2:17">
      <c r="B15" s="77">
        <v>2019</v>
      </c>
      <c r="C15" s="78">
        <v>0</v>
      </c>
      <c r="D15" s="74">
        <v>393.18900269682428</v>
      </c>
      <c r="E15" s="74">
        <v>0</v>
      </c>
      <c r="F15" s="74">
        <v>0</v>
      </c>
      <c r="G15" s="74">
        <v>47.180813102987877</v>
      </c>
      <c r="H15" s="74">
        <v>85.161063486625821</v>
      </c>
      <c r="I15" s="74">
        <v>525.53087928643799</v>
      </c>
      <c r="J15" s="74">
        <v>17.524877617635081</v>
      </c>
      <c r="K15" s="79">
        <v>13.007053546297517</v>
      </c>
      <c r="L15" s="78">
        <v>379.76773611124634</v>
      </c>
      <c r="M15" s="74">
        <v>95.141833645545361</v>
      </c>
      <c r="N15" s="74">
        <v>25.504075904110387</v>
      </c>
      <c r="O15" s="74">
        <v>108.25732544802558</v>
      </c>
      <c r="P15" s="79">
        <v>150.86450111356498</v>
      </c>
      <c r="Q15" s="76">
        <f t="shared" si="0"/>
        <v>-405.19830933680561</v>
      </c>
    </row>
    <row r="16" spans="2:17">
      <c r="B16" s="77">
        <v>2020</v>
      </c>
      <c r="C16" s="78">
        <v>0</v>
      </c>
      <c r="D16" s="74">
        <v>160.55461106093196</v>
      </c>
      <c r="E16" s="74">
        <v>0</v>
      </c>
      <c r="F16" s="74">
        <v>0</v>
      </c>
      <c r="G16" s="74">
        <v>8.9240900774001913E-3</v>
      </c>
      <c r="H16" s="74">
        <v>157.84920190033364</v>
      </c>
      <c r="I16" s="74">
        <v>318.41273705134302</v>
      </c>
      <c r="J16" s="74">
        <v>19.116941302891796</v>
      </c>
      <c r="K16" s="79">
        <v>44.859948101829275</v>
      </c>
      <c r="L16" s="78">
        <v>618.53614704903555</v>
      </c>
      <c r="M16" s="74">
        <v>102.27591350960229</v>
      </c>
      <c r="N16" s="74">
        <v>20.187265292178584</v>
      </c>
      <c r="O16" s="74">
        <v>123.54315595732952</v>
      </c>
      <c r="P16" s="79">
        <v>372.52981228992508</v>
      </c>
      <c r="Q16" s="76">
        <f t="shared" si="0"/>
        <v>-9.8598141661390173</v>
      </c>
    </row>
    <row r="17" spans="2:17">
      <c r="B17" s="77">
        <v>2021</v>
      </c>
      <c r="C17" s="78">
        <v>0</v>
      </c>
      <c r="D17" s="74">
        <v>55.713576723933087</v>
      </c>
      <c r="E17" s="74">
        <v>0.35930009213445419</v>
      </c>
      <c r="F17" s="74">
        <v>0</v>
      </c>
      <c r="G17" s="74">
        <v>0</v>
      </c>
      <c r="H17" s="74">
        <v>0</v>
      </c>
      <c r="I17" s="74">
        <v>56.072876816067541</v>
      </c>
      <c r="J17" s="74">
        <v>19.395509186511458</v>
      </c>
      <c r="K17" s="79">
        <v>42.986072321054216</v>
      </c>
      <c r="L17" s="78">
        <v>699.74212162971276</v>
      </c>
      <c r="M17" s="74">
        <v>102.83667087882948</v>
      </c>
      <c r="N17" s="74">
        <v>22.222606854558727</v>
      </c>
      <c r="O17" s="74">
        <v>133.02410925555949</v>
      </c>
      <c r="P17" s="79">
        <v>441.65873464076498</v>
      </c>
      <c r="Q17" s="76">
        <f t="shared" si="0"/>
        <v>323.20427631713176</v>
      </c>
    </row>
    <row r="18" spans="2:17">
      <c r="B18" s="77">
        <v>2022</v>
      </c>
      <c r="C18" s="78">
        <v>0</v>
      </c>
      <c r="D18" s="74">
        <v>0</v>
      </c>
      <c r="E18" s="74">
        <v>4.4652901623646039E-2</v>
      </c>
      <c r="F18" s="74">
        <v>0</v>
      </c>
      <c r="G18" s="74">
        <v>0</v>
      </c>
      <c r="H18" s="74">
        <v>0</v>
      </c>
      <c r="I18" s="74">
        <v>4.4652901623646039E-2</v>
      </c>
      <c r="J18" s="74">
        <v>19.395509186511458</v>
      </c>
      <c r="K18" s="79">
        <v>41.647574837444253</v>
      </c>
      <c r="L18" s="78">
        <v>697.31217302972834</v>
      </c>
      <c r="M18" s="74">
        <v>101.65284976601653</v>
      </c>
      <c r="N18" s="74">
        <v>22.201838063105868</v>
      </c>
      <c r="O18" s="74">
        <v>135.46444225127038</v>
      </c>
      <c r="P18" s="79">
        <v>437.99304294933563</v>
      </c>
      <c r="Q18" s="76">
        <f t="shared" si="0"/>
        <v>376.90530602375628</v>
      </c>
    </row>
    <row r="19" spans="2:17">
      <c r="B19" s="77">
        <v>2023</v>
      </c>
      <c r="C19" s="78">
        <v>0</v>
      </c>
      <c r="D19" s="74">
        <v>0</v>
      </c>
      <c r="E19" s="74">
        <v>94.104803922622168</v>
      </c>
      <c r="F19" s="74">
        <v>0</v>
      </c>
      <c r="G19" s="74">
        <v>0</v>
      </c>
      <c r="H19" s="74">
        <v>0</v>
      </c>
      <c r="I19" s="74">
        <v>94.104803922622168</v>
      </c>
      <c r="J19" s="74">
        <v>19.756997050997061</v>
      </c>
      <c r="K19" s="79">
        <v>39.801244232086333</v>
      </c>
      <c r="L19" s="78">
        <v>664.33133220258878</v>
      </c>
      <c r="M19" s="74">
        <v>98.828294128427757</v>
      </c>
      <c r="N19" s="74">
        <v>23.666037860532402</v>
      </c>
      <c r="O19" s="74">
        <v>140.12703593243714</v>
      </c>
      <c r="P19" s="79">
        <v>401.70996428119156</v>
      </c>
      <c r="Q19" s="76">
        <f t="shared" si="0"/>
        <v>248.04691907548596</v>
      </c>
    </row>
    <row r="20" spans="2:17">
      <c r="B20" s="77">
        <v>2024</v>
      </c>
      <c r="C20" s="78">
        <v>0</v>
      </c>
      <c r="D20" s="74">
        <v>0</v>
      </c>
      <c r="E20" s="74">
        <v>193.20809230929058</v>
      </c>
      <c r="F20" s="74">
        <v>0</v>
      </c>
      <c r="G20" s="74">
        <v>9.2794960211372324</v>
      </c>
      <c r="H20" s="74">
        <v>0</v>
      </c>
      <c r="I20" s="74">
        <v>202.4875883304278</v>
      </c>
      <c r="J20" s="74">
        <v>20.660398837521694</v>
      </c>
      <c r="K20" s="79">
        <v>38.235366125578722</v>
      </c>
      <c r="L20" s="78">
        <v>645.34865681467602</v>
      </c>
      <c r="M20" s="74">
        <v>96.80333696177405</v>
      </c>
      <c r="N20" s="74">
        <v>25.971373711799711</v>
      </c>
      <c r="O20" s="74">
        <v>145.65153445889752</v>
      </c>
      <c r="P20" s="79">
        <v>376.92241168220465</v>
      </c>
      <c r="Q20" s="76">
        <f t="shared" si="0"/>
        <v>115.53905838867644</v>
      </c>
    </row>
    <row r="21" spans="2:17">
      <c r="B21" s="77">
        <v>2025</v>
      </c>
      <c r="C21" s="78">
        <v>0</v>
      </c>
      <c r="D21" s="74">
        <v>0</v>
      </c>
      <c r="E21" s="74">
        <v>116.29133350401067</v>
      </c>
      <c r="F21" s="74">
        <v>0</v>
      </c>
      <c r="G21" s="74">
        <v>73.076135010412969</v>
      </c>
      <c r="H21" s="74">
        <v>0</v>
      </c>
      <c r="I21" s="74">
        <v>189.36746851442365</v>
      </c>
      <c r="J21" s="74">
        <v>21.596851784367381</v>
      </c>
      <c r="K21" s="79">
        <v>40.575341231850615</v>
      </c>
      <c r="L21" s="78">
        <v>570.20716933823348</v>
      </c>
      <c r="M21" s="74">
        <v>96.512573881434022</v>
      </c>
      <c r="N21" s="74">
        <v>25.192544032317514</v>
      </c>
      <c r="O21" s="74">
        <v>132.15182001453942</v>
      </c>
      <c r="P21" s="79">
        <v>316.35023140994247</v>
      </c>
      <c r="Q21" s="76">
        <f t="shared" si="0"/>
        <v>64.8105698793008</v>
      </c>
    </row>
    <row r="22" spans="2:17">
      <c r="B22" s="77">
        <v>2026</v>
      </c>
      <c r="C22" s="78">
        <v>0</v>
      </c>
      <c r="D22" s="74">
        <v>0</v>
      </c>
      <c r="E22" s="74">
        <v>88.44130740384206</v>
      </c>
      <c r="F22" s="74">
        <v>0</v>
      </c>
      <c r="G22" s="74">
        <v>0</v>
      </c>
      <c r="H22" s="74">
        <v>0</v>
      </c>
      <c r="I22" s="74">
        <v>88.44130740384206</v>
      </c>
      <c r="J22" s="74">
        <v>22.039058321386591</v>
      </c>
      <c r="K22" s="79">
        <v>42.808880719408577</v>
      </c>
      <c r="L22" s="78">
        <v>583.19804839199662</v>
      </c>
      <c r="M22" s="74">
        <v>95.204140019903932</v>
      </c>
      <c r="N22" s="74">
        <v>30.177053981003578</v>
      </c>
      <c r="O22" s="74">
        <v>138.53822338629345</v>
      </c>
      <c r="P22" s="79">
        <v>319.27863100479567</v>
      </c>
      <c r="Q22" s="76">
        <f t="shared" si="0"/>
        <v>165.98938456015844</v>
      </c>
    </row>
    <row r="23" spans="2:17">
      <c r="B23" s="77">
        <v>2027</v>
      </c>
      <c r="C23" s="78">
        <v>0</v>
      </c>
      <c r="D23" s="74">
        <v>0</v>
      </c>
      <c r="E23" s="74">
        <v>100.23034550777973</v>
      </c>
      <c r="F23" s="74">
        <v>0</v>
      </c>
      <c r="G23" s="74">
        <v>0</v>
      </c>
      <c r="H23" s="74">
        <v>0</v>
      </c>
      <c r="I23" s="74">
        <v>100.23034550777973</v>
      </c>
      <c r="J23" s="74">
        <v>22.540210048925491</v>
      </c>
      <c r="K23" s="79">
        <v>41.522951637496931</v>
      </c>
      <c r="L23" s="78">
        <v>570.60177637583786</v>
      </c>
      <c r="M23" s="74">
        <v>93.220720436155929</v>
      </c>
      <c r="N23" s="74">
        <v>29.585143424597106</v>
      </c>
      <c r="O23" s="74">
        <v>148.44493690930702</v>
      </c>
      <c r="P23" s="79">
        <v>299.35097560577776</v>
      </c>
      <c r="Q23" s="76">
        <f t="shared" si="0"/>
        <v>135.0574684115756</v>
      </c>
    </row>
    <row r="24" spans="2:17">
      <c r="B24" s="77">
        <v>2028</v>
      </c>
      <c r="C24" s="78">
        <v>0</v>
      </c>
      <c r="D24" s="74">
        <v>0</v>
      </c>
      <c r="E24" s="74">
        <v>15.204754299670732</v>
      </c>
      <c r="F24" s="74">
        <v>0</v>
      </c>
      <c r="G24" s="74">
        <v>0</v>
      </c>
      <c r="H24" s="74">
        <v>0</v>
      </c>
      <c r="I24" s="74">
        <v>15.204754299670732</v>
      </c>
      <c r="J24" s="74">
        <v>22.616233820423844</v>
      </c>
      <c r="K24" s="79">
        <v>44.276915891420728</v>
      </c>
      <c r="L24" s="78">
        <v>553.39483265714443</v>
      </c>
      <c r="M24" s="74">
        <v>90.894615793435761</v>
      </c>
      <c r="N24" s="74">
        <v>44.237525794588869</v>
      </c>
      <c r="O24" s="74">
        <v>152.98291784175663</v>
      </c>
      <c r="P24" s="79">
        <v>265.27977322736319</v>
      </c>
      <c r="Q24" s="76">
        <f t="shared" si="0"/>
        <v>183.18186921584788</v>
      </c>
    </row>
    <row r="25" spans="2:17">
      <c r="B25" s="77">
        <v>2029</v>
      </c>
      <c r="C25" s="78">
        <v>0</v>
      </c>
      <c r="D25" s="74">
        <v>0</v>
      </c>
      <c r="E25" s="74">
        <v>74.493793096949275</v>
      </c>
      <c r="F25" s="74">
        <v>0</v>
      </c>
      <c r="G25" s="74">
        <v>0</v>
      </c>
      <c r="H25" s="74">
        <v>0</v>
      </c>
      <c r="I25" s="74">
        <v>74.493793096949275</v>
      </c>
      <c r="J25" s="74">
        <v>22.98870278590859</v>
      </c>
      <c r="K25" s="79">
        <v>45.741378363992318</v>
      </c>
      <c r="L25" s="78">
        <v>537.52747598716041</v>
      </c>
      <c r="M25" s="74">
        <v>89.098115332763498</v>
      </c>
      <c r="N25" s="74">
        <v>49.211651347548511</v>
      </c>
      <c r="O25" s="74">
        <v>159.1720176947085</v>
      </c>
      <c r="P25" s="79">
        <v>240.0456916121399</v>
      </c>
      <c r="Q25" s="76">
        <f t="shared" si="0"/>
        <v>96.821817365289718</v>
      </c>
    </row>
    <row r="26" spans="2:17">
      <c r="B26" s="77">
        <v>2030</v>
      </c>
      <c r="C26" s="78">
        <v>0</v>
      </c>
      <c r="D26" s="74">
        <v>0</v>
      </c>
      <c r="E26" s="74">
        <v>101.74133049510266</v>
      </c>
      <c r="F26" s="74">
        <v>0</v>
      </c>
      <c r="G26" s="74">
        <v>61.476661140034167</v>
      </c>
      <c r="H26" s="74">
        <v>0</v>
      </c>
      <c r="I26" s="74">
        <v>163.21799163513683</v>
      </c>
      <c r="J26" s="74">
        <v>23.804792744084274</v>
      </c>
      <c r="K26" s="79">
        <v>40.619095299616681</v>
      </c>
      <c r="L26" s="78">
        <v>534.87945507692109</v>
      </c>
      <c r="M26" s="74">
        <v>88.018138177214851</v>
      </c>
      <c r="N26" s="74">
        <v>54.216930087687437</v>
      </c>
      <c r="O26" s="74">
        <v>163.58538587844095</v>
      </c>
      <c r="P26" s="79">
        <v>229.05900093357786</v>
      </c>
      <c r="Q26" s="76">
        <f t="shared" si="0"/>
        <v>1.4171212547400955</v>
      </c>
    </row>
    <row r="27" spans="2:17">
      <c r="B27" s="77">
        <v>2031</v>
      </c>
      <c r="C27" s="78">
        <v>0</v>
      </c>
      <c r="D27" s="74">
        <v>0</v>
      </c>
      <c r="E27" s="74">
        <v>90.674561244078703</v>
      </c>
      <c r="F27" s="74">
        <v>0</v>
      </c>
      <c r="G27" s="74">
        <v>0</v>
      </c>
      <c r="H27" s="74">
        <v>0</v>
      </c>
      <c r="I27" s="74">
        <v>90.674561244078703</v>
      </c>
      <c r="J27" s="74">
        <v>24.258165550304671</v>
      </c>
      <c r="K27" s="79">
        <v>43.467981464312594</v>
      </c>
      <c r="L27" s="78">
        <v>542.47044835294082</v>
      </c>
      <c r="M27" s="74">
        <v>87.65468432678982</v>
      </c>
      <c r="N27" s="74">
        <v>59.045674100477065</v>
      </c>
      <c r="O27" s="74">
        <v>166.368403933124</v>
      </c>
      <c r="P27" s="79">
        <v>229.40168599254991</v>
      </c>
      <c r="Q27" s="76">
        <f t="shared" si="0"/>
        <v>71.000977733853929</v>
      </c>
    </row>
    <row r="28" spans="2:17">
      <c r="B28" s="77">
        <v>2032</v>
      </c>
      <c r="C28" s="78">
        <v>0</v>
      </c>
      <c r="D28" s="74">
        <v>0</v>
      </c>
      <c r="E28" s="74">
        <v>102.76128733331601</v>
      </c>
      <c r="F28" s="74">
        <v>0</v>
      </c>
      <c r="G28" s="74">
        <v>0</v>
      </c>
      <c r="H28" s="74">
        <v>0</v>
      </c>
      <c r="I28" s="74">
        <v>102.76128733331601</v>
      </c>
      <c r="J28" s="74">
        <v>24.771971986971252</v>
      </c>
      <c r="K28" s="79">
        <v>42.355894985764877</v>
      </c>
      <c r="L28" s="78">
        <v>521.6081973385443</v>
      </c>
      <c r="M28" s="74">
        <v>85.276657705437515</v>
      </c>
      <c r="N28" s="74">
        <v>70.915038415785773</v>
      </c>
      <c r="O28" s="74">
        <v>175.25744667494749</v>
      </c>
      <c r="P28" s="79">
        <v>190.15905454237353</v>
      </c>
      <c r="Q28" s="76">
        <f t="shared" si="0"/>
        <v>20.269900236321391</v>
      </c>
    </row>
    <row r="29" spans="2:17">
      <c r="B29" s="77">
        <v>2033</v>
      </c>
      <c r="C29" s="78">
        <v>0</v>
      </c>
      <c r="D29" s="74">
        <v>0</v>
      </c>
      <c r="E29" s="74">
        <v>15.588693399242656</v>
      </c>
      <c r="F29" s="74">
        <v>0</v>
      </c>
      <c r="G29" s="74">
        <v>0</v>
      </c>
      <c r="H29" s="74">
        <v>0</v>
      </c>
      <c r="I29" s="74">
        <v>15.588693399242656</v>
      </c>
      <c r="J29" s="74">
        <v>24.849915453967466</v>
      </c>
      <c r="K29" s="79">
        <v>45.265164754221367</v>
      </c>
      <c r="L29" s="78">
        <v>512.18955041467302</v>
      </c>
      <c r="M29" s="74">
        <v>83.739767137925966</v>
      </c>
      <c r="N29" s="74">
        <v>84.96512583364462</v>
      </c>
      <c r="O29" s="74">
        <v>181.65423444242796</v>
      </c>
      <c r="P29" s="79">
        <v>161.83042300067447</v>
      </c>
      <c r="Q29" s="76">
        <f t="shared" si="0"/>
        <v>76.126649393242985</v>
      </c>
    </row>
    <row r="30" spans="2:17">
      <c r="B30" s="77">
        <v>2034</v>
      </c>
      <c r="C30" s="78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24.849915453967466</v>
      </c>
      <c r="K30" s="79">
        <v>44.21880459963338</v>
      </c>
      <c r="L30" s="78">
        <v>508.63808707623411</v>
      </c>
      <c r="M30" s="74">
        <v>83.002475041349498</v>
      </c>
      <c r="N30" s="74">
        <v>89.575797536179252</v>
      </c>
      <c r="O30" s="74">
        <v>186.26490614496257</v>
      </c>
      <c r="P30" s="79">
        <v>149.79490835374278</v>
      </c>
      <c r="Q30" s="76">
        <f t="shared" si="0"/>
        <v>80.726188300141928</v>
      </c>
    </row>
    <row r="31" spans="2:17">
      <c r="B31" s="77">
        <v>2035</v>
      </c>
      <c r="C31" s="78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24.849915453967466</v>
      </c>
      <c r="K31" s="79">
        <v>42.773859587577867</v>
      </c>
      <c r="L31" s="78">
        <v>435.77078226387965</v>
      </c>
      <c r="M31" s="74">
        <v>80.863289521705056</v>
      </c>
      <c r="N31" s="74">
        <v>85.920490240476127</v>
      </c>
      <c r="O31" s="74">
        <v>179.27620782107564</v>
      </c>
      <c r="P31" s="79">
        <v>89.710794680622854</v>
      </c>
      <c r="Q31" s="76">
        <f t="shared" si="0"/>
        <v>22.087019639077521</v>
      </c>
    </row>
    <row r="32" spans="2:17">
      <c r="B32" s="77">
        <v>2036</v>
      </c>
      <c r="C32" s="78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24.849915453967466</v>
      </c>
      <c r="K32" s="79">
        <v>42.231050925585869</v>
      </c>
      <c r="L32" s="78">
        <v>356.54822726695045</v>
      </c>
      <c r="M32" s="74">
        <v>79.409474120004944</v>
      </c>
      <c r="N32" s="74">
        <v>87.592377952431235</v>
      </c>
      <c r="O32" s="74">
        <v>158.43472559813202</v>
      </c>
      <c r="P32" s="79">
        <v>31.111649596382279</v>
      </c>
      <c r="Q32" s="76">
        <f t="shared" si="0"/>
        <v>-35.969316783171053</v>
      </c>
    </row>
    <row r="33" spans="2:17">
      <c r="B33" s="77">
        <v>2037</v>
      </c>
      <c r="C33" s="78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24.849915453967466</v>
      </c>
      <c r="K33" s="79">
        <v>41.710210629586818</v>
      </c>
      <c r="L33" s="78">
        <v>329.26841969362061</v>
      </c>
      <c r="M33" s="74">
        <v>77.986811905484132</v>
      </c>
      <c r="N33" s="74">
        <v>95.692206619046118</v>
      </c>
      <c r="O33" s="74">
        <v>159.83661902119997</v>
      </c>
      <c r="P33" s="79">
        <v>-4.2472178521095998</v>
      </c>
      <c r="Q33" s="76">
        <f t="shared" si="0"/>
        <v>-70.80734393566388</v>
      </c>
    </row>
    <row r="34" spans="2:17">
      <c r="B34" s="77">
        <v>2038</v>
      </c>
      <c r="C34" s="78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24.849915453967466</v>
      </c>
      <c r="K34" s="79">
        <v>41.207498922727332</v>
      </c>
      <c r="L34" s="78">
        <v>325.57157481501179</v>
      </c>
      <c r="M34" s="74">
        <v>77.259904204634083</v>
      </c>
      <c r="N34" s="74">
        <v>94.186469238713855</v>
      </c>
      <c r="O34" s="74">
        <v>169.63948858694923</v>
      </c>
      <c r="P34" s="79">
        <v>-15.514287215285407</v>
      </c>
      <c r="Q34" s="76">
        <f t="shared" si="0"/>
        <v>-81.571701591980201</v>
      </c>
    </row>
    <row r="35" spans="2:17">
      <c r="B35" s="77">
        <v>2039</v>
      </c>
      <c r="C35" s="78">
        <v>0</v>
      </c>
      <c r="D35" s="74">
        <v>0</v>
      </c>
      <c r="E35" s="74">
        <v>161.41698547622897</v>
      </c>
      <c r="F35" s="74">
        <v>0</v>
      </c>
      <c r="G35" s="74">
        <v>0</v>
      </c>
      <c r="H35" s="74">
        <v>0</v>
      </c>
      <c r="I35" s="74">
        <v>161.41698547622897</v>
      </c>
      <c r="J35" s="74">
        <v>25.65700038134861</v>
      </c>
      <c r="K35" s="79">
        <v>43.610228619299704</v>
      </c>
      <c r="L35" s="78">
        <v>299.77673583056139</v>
      </c>
      <c r="M35" s="74">
        <v>75.307637808065365</v>
      </c>
      <c r="N35" s="74">
        <v>115.56794003943182</v>
      </c>
      <c r="O35" s="74">
        <v>177.1058691142519</v>
      </c>
      <c r="P35" s="79">
        <v>-68.204711131187679</v>
      </c>
      <c r="Q35" s="76">
        <f t="shared" si="0"/>
        <v>-298.88892560806494</v>
      </c>
    </row>
    <row r="36" spans="2:17">
      <c r="B36" s="77">
        <v>2040</v>
      </c>
      <c r="C36" s="78">
        <v>0</v>
      </c>
      <c r="D36" s="74">
        <v>0</v>
      </c>
      <c r="E36" s="74">
        <v>233.19710120518948</v>
      </c>
      <c r="F36" s="74">
        <v>0</v>
      </c>
      <c r="G36" s="74">
        <v>0</v>
      </c>
      <c r="H36" s="74">
        <v>0</v>
      </c>
      <c r="I36" s="74">
        <v>233.19710120518948</v>
      </c>
      <c r="J36" s="74">
        <v>26.822985887374553</v>
      </c>
      <c r="K36" s="79">
        <v>40.235891449366051</v>
      </c>
      <c r="L36" s="78">
        <v>285.19704423065463</v>
      </c>
      <c r="M36" s="74">
        <v>73.968050759355989</v>
      </c>
      <c r="N36" s="74">
        <v>127.84229578807125</v>
      </c>
      <c r="O36" s="74">
        <v>182.88997753387304</v>
      </c>
      <c r="P36" s="79">
        <v>-99.503279850645669</v>
      </c>
      <c r="Q36" s="76">
        <f t="shared" si="0"/>
        <v>-399.75925839257576</v>
      </c>
    </row>
    <row r="37" spans="2:17">
      <c r="B37" s="77">
        <v>2041</v>
      </c>
      <c r="C37" s="78">
        <v>0</v>
      </c>
      <c r="D37" s="74">
        <v>0</v>
      </c>
      <c r="E37" s="74">
        <v>104.44441907782425</v>
      </c>
      <c r="F37" s="74">
        <v>0</v>
      </c>
      <c r="G37" s="74">
        <v>9.2794960211372324</v>
      </c>
      <c r="H37" s="74">
        <v>0</v>
      </c>
      <c r="I37" s="74">
        <v>113.72391509896148</v>
      </c>
      <c r="J37" s="74">
        <v>27.391605462869361</v>
      </c>
      <c r="K37" s="79">
        <v>39.772232423484127</v>
      </c>
      <c r="L37" s="78">
        <v>297.05602415023691</v>
      </c>
      <c r="M37" s="74">
        <v>74.248429443969584</v>
      </c>
      <c r="N37" s="74">
        <v>127.03231292140977</v>
      </c>
      <c r="O37" s="74">
        <v>182.70305841079733</v>
      </c>
      <c r="P37" s="79">
        <v>-86.927776625939785</v>
      </c>
      <c r="Q37" s="76">
        <f t="shared" si="0"/>
        <v>-267.81552961125476</v>
      </c>
    </row>
    <row r="38" spans="2:17">
      <c r="B38" s="77">
        <v>2042</v>
      </c>
      <c r="C38" s="78">
        <v>0</v>
      </c>
      <c r="D38" s="74">
        <v>0</v>
      </c>
      <c r="E38" s="74">
        <v>7.6804859395034164</v>
      </c>
      <c r="F38" s="74">
        <v>0</v>
      </c>
      <c r="G38" s="74">
        <v>0</v>
      </c>
      <c r="H38" s="74">
        <v>0</v>
      </c>
      <c r="I38" s="74">
        <v>7.6804859395034164</v>
      </c>
      <c r="J38" s="74">
        <v>27.430007892566877</v>
      </c>
      <c r="K38" s="79">
        <v>46.237593634189977</v>
      </c>
      <c r="L38" s="78">
        <v>342.16583918584581</v>
      </c>
      <c r="M38" s="74">
        <v>71.974246779881568</v>
      </c>
      <c r="N38" s="74">
        <v>196.2339260423347</v>
      </c>
      <c r="O38" s="74">
        <v>184.66570920309246</v>
      </c>
      <c r="P38" s="79">
        <v>-110.70804283946293</v>
      </c>
      <c r="Q38" s="76">
        <f t="shared" si="0"/>
        <v>-192.0561303057232</v>
      </c>
    </row>
    <row r="39" spans="2:17">
      <c r="B39" s="77">
        <v>2043</v>
      </c>
      <c r="C39" s="78">
        <v>0</v>
      </c>
      <c r="D39" s="74">
        <v>0</v>
      </c>
      <c r="E39" s="74">
        <v>79.881268535363574</v>
      </c>
      <c r="F39" s="74">
        <v>0</v>
      </c>
      <c r="G39" s="74">
        <v>0</v>
      </c>
      <c r="H39" s="74">
        <v>0</v>
      </c>
      <c r="I39" s="74">
        <v>79.881268535363574</v>
      </c>
      <c r="J39" s="74">
        <v>27.829414235243693</v>
      </c>
      <c r="K39" s="79">
        <v>45.802074698250188</v>
      </c>
      <c r="L39" s="78">
        <v>319.79785079111707</v>
      </c>
      <c r="M39" s="74">
        <v>70.240052693567861</v>
      </c>
      <c r="N39" s="74">
        <v>212.86972799607446</v>
      </c>
      <c r="O39" s="74">
        <v>192.03863016885725</v>
      </c>
      <c r="P39" s="79">
        <v>-155.3505600673825</v>
      </c>
      <c r="Q39" s="76">
        <f t="shared" si="0"/>
        <v>-308.86331753623995</v>
      </c>
    </row>
    <row r="40" spans="2:17">
      <c r="B40" s="77">
        <v>2044</v>
      </c>
      <c r="C40" s="78">
        <v>0</v>
      </c>
      <c r="D40" s="74">
        <v>0</v>
      </c>
      <c r="E40" s="74">
        <v>109.09937868041385</v>
      </c>
      <c r="F40" s="74">
        <v>0</v>
      </c>
      <c r="G40" s="74">
        <v>61.476661140034167</v>
      </c>
      <c r="H40" s="74">
        <v>0</v>
      </c>
      <c r="I40" s="74">
        <v>170.57603982044802</v>
      </c>
      <c r="J40" s="74">
        <v>28.682294434345938</v>
      </c>
      <c r="K40" s="79">
        <v>47.117705576666701</v>
      </c>
      <c r="L40" s="78">
        <v>296.16296611776397</v>
      </c>
      <c r="M40" s="74">
        <v>68.62008696024489</v>
      </c>
      <c r="N40" s="74">
        <v>227.70902948914195</v>
      </c>
      <c r="O40" s="74">
        <v>199.55693267479208</v>
      </c>
      <c r="P40" s="79">
        <v>-199.72308300641495</v>
      </c>
      <c r="Q40" s="76">
        <f t="shared" si="0"/>
        <v>-446.0991228378756</v>
      </c>
    </row>
    <row r="41" spans="2:17">
      <c r="B41" s="77">
        <v>2045</v>
      </c>
      <c r="C41" s="78">
        <v>0</v>
      </c>
      <c r="D41" s="74">
        <v>0</v>
      </c>
      <c r="E41" s="74">
        <v>52.040495917982739</v>
      </c>
      <c r="F41" s="74">
        <v>0</v>
      </c>
      <c r="G41" s="74">
        <v>0</v>
      </c>
      <c r="H41" s="74">
        <v>0</v>
      </c>
      <c r="I41" s="74">
        <v>52.040495917982739</v>
      </c>
      <c r="J41" s="74">
        <v>28.942496913935848</v>
      </c>
      <c r="K41" s="79">
        <v>50.706397266806192</v>
      </c>
      <c r="L41" s="78">
        <v>285.16589104347537</v>
      </c>
      <c r="M41" s="74">
        <v>67.301268702988366</v>
      </c>
      <c r="N41" s="74">
        <v>250.73123481463571</v>
      </c>
      <c r="O41" s="74">
        <v>205.45526944740394</v>
      </c>
      <c r="P41" s="79">
        <v>-238.32188192155263</v>
      </c>
      <c r="Q41" s="76">
        <f t="shared" si="0"/>
        <v>-370.01127202027743</v>
      </c>
    </row>
    <row r="42" spans="2:17">
      <c r="B42" s="77">
        <v>2046</v>
      </c>
      <c r="C42" s="78">
        <v>0</v>
      </c>
      <c r="D42" s="74">
        <v>0</v>
      </c>
      <c r="E42" s="74">
        <v>48.471595268150516</v>
      </c>
      <c r="F42" s="74">
        <v>0</v>
      </c>
      <c r="G42" s="74">
        <v>0</v>
      </c>
      <c r="H42" s="74">
        <v>0</v>
      </c>
      <c r="I42" s="74">
        <v>48.471595268150516</v>
      </c>
      <c r="J42" s="74">
        <v>29.184854890276601</v>
      </c>
      <c r="K42" s="79">
        <v>50.310399463667011</v>
      </c>
      <c r="L42" s="78">
        <v>272.79807573329799</v>
      </c>
      <c r="M42" s="74">
        <v>66.107063194448997</v>
      </c>
      <c r="N42" s="74">
        <v>269.86967613844496</v>
      </c>
      <c r="O42" s="74">
        <v>211.72744446616724</v>
      </c>
      <c r="P42" s="79">
        <v>-274.90610806576319</v>
      </c>
      <c r="Q42" s="76">
        <f t="shared" si="0"/>
        <v>-402.87295768785731</v>
      </c>
    </row>
    <row r="43" spans="2:17">
      <c r="B43" s="77">
        <v>2047</v>
      </c>
      <c r="C43" s="78">
        <v>0</v>
      </c>
      <c r="D43" s="74">
        <v>0</v>
      </c>
      <c r="E43" s="74">
        <v>7.3530495463383039</v>
      </c>
      <c r="F43" s="74">
        <v>0</v>
      </c>
      <c r="G43" s="74">
        <v>0</v>
      </c>
      <c r="H43" s="74">
        <v>0</v>
      </c>
      <c r="I43" s="74">
        <v>7.3530495463383039</v>
      </c>
      <c r="J43" s="74">
        <v>29.221620138008294</v>
      </c>
      <c r="K43" s="79">
        <v>50.499276541745758</v>
      </c>
      <c r="L43" s="78">
        <v>266.81666379487473</v>
      </c>
      <c r="M43" s="74">
        <v>65.297080327787512</v>
      </c>
      <c r="N43" s="74">
        <v>277.6372041418141</v>
      </c>
      <c r="O43" s="74">
        <v>222.32991250285158</v>
      </c>
      <c r="P43" s="79">
        <v>-298.44753317757846</v>
      </c>
      <c r="Q43" s="76">
        <f t="shared" si="0"/>
        <v>-385.52147940367081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29.221620138008294</v>
      </c>
      <c r="K44" s="79">
        <v>49.259119235061391</v>
      </c>
      <c r="L44" s="78">
        <v>274.92687685721603</v>
      </c>
      <c r="M44" s="74">
        <v>66.235137408408292</v>
      </c>
      <c r="N44" s="74">
        <v>266.0793716982983</v>
      </c>
      <c r="O44" s="74">
        <v>213.17087547214089</v>
      </c>
      <c r="P44" s="79">
        <v>-270.55850772163149</v>
      </c>
      <c r="Q44" s="76">
        <f t="shared" si="0"/>
        <v>-349.03924709470118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0</v>
      </c>
      <c r="G45" s="74">
        <v>10.591877365321189</v>
      </c>
      <c r="H45" s="74">
        <v>0.68492405704695192</v>
      </c>
      <c r="I45" s="74">
        <v>11.276801422368141</v>
      </c>
      <c r="J45" s="74">
        <v>29.221620138008294</v>
      </c>
      <c r="K45" s="79">
        <v>51.801686380119264</v>
      </c>
      <c r="L45" s="78">
        <v>274.92687685721603</v>
      </c>
      <c r="M45" s="74">
        <v>66.235137408408292</v>
      </c>
      <c r="N45" s="74">
        <v>266.0793716982983</v>
      </c>
      <c r="O45" s="74">
        <v>213.17087547214089</v>
      </c>
      <c r="P45" s="79">
        <v>-270.55850772163149</v>
      </c>
      <c r="Q45" s="76">
        <f t="shared" si="0"/>
        <v>-362.85861566212714</v>
      </c>
    </row>
    <row r="46" spans="2:17">
      <c r="B46" s="77">
        <v>2050</v>
      </c>
      <c r="C46" s="78">
        <v>0</v>
      </c>
      <c r="D46" s="74">
        <v>0</v>
      </c>
      <c r="E46" s="74">
        <v>0</v>
      </c>
      <c r="F46" s="74">
        <v>0</v>
      </c>
      <c r="G46" s="74">
        <v>10.2730893139393</v>
      </c>
      <c r="H46" s="74">
        <v>1.3698481140939038</v>
      </c>
      <c r="I46" s="74">
        <v>11.642937428033203</v>
      </c>
      <c r="J46" s="74">
        <v>29.221620138008294</v>
      </c>
      <c r="K46" s="79">
        <v>48.563694128303041</v>
      </c>
      <c r="L46" s="78">
        <v>274.92687685721603</v>
      </c>
      <c r="M46" s="74">
        <v>66.235137408408292</v>
      </c>
      <c r="N46" s="74">
        <v>266.0793716982983</v>
      </c>
      <c r="O46" s="74">
        <v>213.17087547214089</v>
      </c>
      <c r="P46" s="79">
        <v>-270.55850772163149</v>
      </c>
      <c r="Q46" s="76">
        <f t="shared" si="0"/>
        <v>-359.986759415976</v>
      </c>
    </row>
    <row r="47" spans="2:17">
      <c r="B47" s="77">
        <v>2051</v>
      </c>
      <c r="C47" s="78">
        <v>0</v>
      </c>
      <c r="D47" s="74">
        <v>0</v>
      </c>
      <c r="E47" s="74">
        <v>0</v>
      </c>
      <c r="F47" s="74">
        <v>0</v>
      </c>
      <c r="G47" s="74">
        <v>24.849056778775477</v>
      </c>
      <c r="H47" s="74">
        <v>4.1095443422817111</v>
      </c>
      <c r="I47" s="74">
        <v>28.958601121057189</v>
      </c>
      <c r="J47" s="74">
        <v>29.221620138008294</v>
      </c>
      <c r="K47" s="79">
        <v>48.232973522286372</v>
      </c>
      <c r="L47" s="78">
        <v>274.92687685721603</v>
      </c>
      <c r="M47" s="74">
        <v>66.235137408408292</v>
      </c>
      <c r="N47" s="74">
        <v>266.0793716982983</v>
      </c>
      <c r="O47" s="74">
        <v>213.17087547214089</v>
      </c>
      <c r="P47" s="79">
        <v>-270.55850772163149</v>
      </c>
      <c r="Q47" s="76">
        <f t="shared" si="0"/>
        <v>-376.97170250298336</v>
      </c>
    </row>
    <row r="48" spans="2:17">
      <c r="B48" s="77">
        <v>2052</v>
      </c>
      <c r="C48" s="78">
        <v>0</v>
      </c>
      <c r="D48" s="74">
        <v>0</v>
      </c>
      <c r="E48" s="74">
        <v>0</v>
      </c>
      <c r="F48" s="74">
        <v>0</v>
      </c>
      <c r="G48" s="74">
        <v>28.868285118867352</v>
      </c>
      <c r="H48" s="74">
        <v>6.1643165134225661</v>
      </c>
      <c r="I48" s="74">
        <v>35.032601632289918</v>
      </c>
      <c r="J48" s="74">
        <v>29.221620138008294</v>
      </c>
      <c r="K48" s="79">
        <v>47.913181785501422</v>
      </c>
      <c r="L48" s="78">
        <v>274.92687685721603</v>
      </c>
      <c r="M48" s="74">
        <v>66.235137408408292</v>
      </c>
      <c r="N48" s="74">
        <v>266.0793716982983</v>
      </c>
      <c r="O48" s="74">
        <v>213.17087547214089</v>
      </c>
      <c r="P48" s="79">
        <v>-270.55850772163149</v>
      </c>
      <c r="Q48" s="76">
        <f t="shared" si="0"/>
        <v>-382.72591127743112</v>
      </c>
    </row>
    <row r="49" spans="2:17">
      <c r="B49" s="77">
        <v>2053</v>
      </c>
      <c r="C49" s="78">
        <v>0</v>
      </c>
      <c r="D49" s="74">
        <v>0</v>
      </c>
      <c r="E49" s="74">
        <v>72.297572897120617</v>
      </c>
      <c r="F49" s="74">
        <v>0</v>
      </c>
      <c r="G49" s="74">
        <v>20.543189074577317</v>
      </c>
      <c r="H49" s="74">
        <v>18.492949540267698</v>
      </c>
      <c r="I49" s="74">
        <v>111.33371151196563</v>
      </c>
      <c r="J49" s="74">
        <v>29.221620138008294</v>
      </c>
      <c r="K49" s="79">
        <v>47.598005308966421</v>
      </c>
      <c r="L49" s="78">
        <v>274.92687685721603</v>
      </c>
      <c r="M49" s="74">
        <v>66.235137408408292</v>
      </c>
      <c r="N49" s="74">
        <v>266.0793716982983</v>
      </c>
      <c r="O49" s="74">
        <v>213.17087547214089</v>
      </c>
      <c r="P49" s="79">
        <v>-270.55850772163149</v>
      </c>
      <c r="Q49" s="76">
        <f t="shared" si="0"/>
        <v>-458.71184468057186</v>
      </c>
    </row>
    <row r="50" spans="2:17">
      <c r="B50" s="77">
        <v>2054</v>
      </c>
      <c r="C50" s="78">
        <v>0</v>
      </c>
      <c r="D50" s="74">
        <v>0</v>
      </c>
      <c r="E50" s="74">
        <v>171.40086128378903</v>
      </c>
      <c r="F50" s="74">
        <v>0</v>
      </c>
      <c r="G50" s="74">
        <v>16.758697569932778</v>
      </c>
      <c r="H50" s="74">
        <v>18.492949540267698</v>
      </c>
      <c r="I50" s="74">
        <v>206.65250839398951</v>
      </c>
      <c r="J50" s="74">
        <v>29.221620138008294</v>
      </c>
      <c r="K50" s="79">
        <v>47.293184910892521</v>
      </c>
      <c r="L50" s="78">
        <v>274.92687685721603</v>
      </c>
      <c r="M50" s="74">
        <v>66.235137408408292</v>
      </c>
      <c r="N50" s="74">
        <v>266.0793716982983</v>
      </c>
      <c r="O50" s="74">
        <v>213.17087547214089</v>
      </c>
      <c r="P50" s="79">
        <v>-270.55850772163149</v>
      </c>
      <c r="Q50" s="76">
        <f t="shared" si="0"/>
        <v>-553.72582116452179</v>
      </c>
    </row>
    <row r="51" spans="2:17">
      <c r="B51" s="77">
        <v>2055</v>
      </c>
      <c r="C51" s="78">
        <v>0</v>
      </c>
      <c r="D51" s="74">
        <v>0</v>
      </c>
      <c r="E51" s="74">
        <v>114.21445435872481</v>
      </c>
      <c r="F51" s="74">
        <v>0</v>
      </c>
      <c r="G51" s="74">
        <v>0</v>
      </c>
      <c r="H51" s="74">
        <v>19.177873597314655</v>
      </c>
      <c r="I51" s="74">
        <v>133.39232795603945</v>
      </c>
      <c r="J51" s="74">
        <v>29.221620138008294</v>
      </c>
      <c r="K51" s="79">
        <v>46.998443323123169</v>
      </c>
      <c r="L51" s="78">
        <v>274.92687685721603</v>
      </c>
      <c r="M51" s="74">
        <v>66.235137408408292</v>
      </c>
      <c r="N51" s="74">
        <v>266.0793716982983</v>
      </c>
      <c r="O51" s="74">
        <v>213.17087547214089</v>
      </c>
      <c r="P51" s="79">
        <v>-270.55850772163149</v>
      </c>
      <c r="Q51" s="76">
        <f t="shared" si="0"/>
        <v>-480.17089913880238</v>
      </c>
    </row>
    <row r="52" spans="2:17">
      <c r="B52" s="77">
        <v>2056</v>
      </c>
      <c r="C52" s="78">
        <v>0</v>
      </c>
      <c r="D52" s="74">
        <v>0</v>
      </c>
      <c r="E52" s="74">
        <v>88.44130740384206</v>
      </c>
      <c r="F52" s="74">
        <v>0</v>
      </c>
      <c r="G52" s="74">
        <v>0</v>
      </c>
      <c r="H52" s="74">
        <v>0</v>
      </c>
      <c r="I52" s="74">
        <v>88.44130740384206</v>
      </c>
      <c r="J52" s="74">
        <v>29.221620138008294</v>
      </c>
      <c r="K52" s="79">
        <v>62.207352113756301</v>
      </c>
      <c r="L52" s="78">
        <v>274.92687685721603</v>
      </c>
      <c r="M52" s="74">
        <v>66.235137408408292</v>
      </c>
      <c r="N52" s="74">
        <v>266.0793716982983</v>
      </c>
      <c r="O52" s="74">
        <v>213.17087547214089</v>
      </c>
      <c r="P52" s="79">
        <v>-270.55850772163149</v>
      </c>
      <c r="Q52" s="76">
        <f t="shared" si="0"/>
        <v>-450.42878737723817</v>
      </c>
    </row>
    <row r="53" spans="2:17">
      <c r="B53" s="77">
        <v>2057</v>
      </c>
      <c r="C53" s="78">
        <v>0</v>
      </c>
      <c r="D53" s="74">
        <v>0</v>
      </c>
      <c r="E53" s="74">
        <v>100.23034550777973</v>
      </c>
      <c r="F53" s="74">
        <v>0</v>
      </c>
      <c r="G53" s="74">
        <v>0</v>
      </c>
      <c r="H53" s="74">
        <v>0</v>
      </c>
      <c r="I53" s="74">
        <v>100.23034550777973</v>
      </c>
      <c r="J53" s="74">
        <v>29.221620138008294</v>
      </c>
      <c r="K53" s="79">
        <v>46.438127245761663</v>
      </c>
      <c r="L53" s="78">
        <v>274.92687685721603</v>
      </c>
      <c r="M53" s="74">
        <v>66.235137408408292</v>
      </c>
      <c r="N53" s="74">
        <v>266.0793716982983</v>
      </c>
      <c r="O53" s="74">
        <v>213.17087547214089</v>
      </c>
      <c r="P53" s="79">
        <v>-270.55850772163149</v>
      </c>
      <c r="Q53" s="76">
        <f t="shared" si="0"/>
        <v>-446.44860061318116</v>
      </c>
    </row>
    <row r="54" spans="2:17">
      <c r="B54" s="77">
        <v>2058</v>
      </c>
      <c r="C54" s="78">
        <v>0</v>
      </c>
      <c r="D54" s="74">
        <v>0</v>
      </c>
      <c r="E54" s="74">
        <v>15.204754299670732</v>
      </c>
      <c r="F54" s="74">
        <v>0</v>
      </c>
      <c r="G54" s="74">
        <v>0</v>
      </c>
      <c r="H54" s="74">
        <v>0</v>
      </c>
      <c r="I54" s="74">
        <v>15.204754299670732</v>
      </c>
      <c r="J54" s="74">
        <v>29.221620138008294</v>
      </c>
      <c r="K54" s="79">
        <v>61.665872330203939</v>
      </c>
      <c r="L54" s="78">
        <v>274.92687685721603</v>
      </c>
      <c r="M54" s="74">
        <v>66.235137408408292</v>
      </c>
      <c r="N54" s="74">
        <v>266.0793716982983</v>
      </c>
      <c r="O54" s="74">
        <v>213.17087547214089</v>
      </c>
      <c r="P54" s="79">
        <v>-270.55850772163149</v>
      </c>
      <c r="Q54" s="76">
        <f t="shared" si="0"/>
        <v>-376.65075448951444</v>
      </c>
    </row>
    <row r="55" spans="2:17">
      <c r="B55" s="77">
        <v>2059</v>
      </c>
      <c r="C55" s="78">
        <v>0</v>
      </c>
      <c r="D55" s="74">
        <v>0</v>
      </c>
      <c r="E55" s="74">
        <v>74.493793096949275</v>
      </c>
      <c r="F55" s="74">
        <v>0</v>
      </c>
      <c r="G55" s="74">
        <v>9.2794960211372324</v>
      </c>
      <c r="H55" s="74">
        <v>0</v>
      </c>
      <c r="I55" s="74">
        <v>83.77328911808651</v>
      </c>
      <c r="J55" s="74">
        <v>29.221620138008294</v>
      </c>
      <c r="K55" s="79">
        <v>48.811022105751988</v>
      </c>
      <c r="L55" s="78">
        <v>274.92687685721603</v>
      </c>
      <c r="M55" s="74">
        <v>66.235137408408292</v>
      </c>
      <c r="N55" s="74">
        <v>266.0793716982983</v>
      </c>
      <c r="O55" s="74">
        <v>213.17087547214089</v>
      </c>
      <c r="P55" s="79">
        <v>-270.55850772163149</v>
      </c>
      <c r="Q55" s="76">
        <f t="shared" si="0"/>
        <v>-432.36443908347826</v>
      </c>
    </row>
    <row r="56" spans="2:17">
      <c r="B56" s="77">
        <v>2060</v>
      </c>
      <c r="C56" s="78">
        <v>0</v>
      </c>
      <c r="D56" s="74">
        <v>0</v>
      </c>
      <c r="E56" s="74">
        <v>101.74133049510266</v>
      </c>
      <c r="F56" s="74">
        <v>0</v>
      </c>
      <c r="G56" s="74">
        <v>54.807075296820415</v>
      </c>
      <c r="H56" s="74">
        <v>0</v>
      </c>
      <c r="I56" s="74">
        <v>156.54840579192307</v>
      </c>
      <c r="J56" s="74">
        <v>29.221620138008294</v>
      </c>
      <c r="K56" s="79">
        <v>58.447048307220683</v>
      </c>
      <c r="L56" s="78">
        <v>274.92687685721603</v>
      </c>
      <c r="M56" s="74">
        <v>66.235137408408292</v>
      </c>
      <c r="N56" s="74">
        <v>266.0793716982983</v>
      </c>
      <c r="O56" s="74">
        <v>213.17087547214089</v>
      </c>
      <c r="P56" s="79">
        <v>-270.55850772163149</v>
      </c>
      <c r="Q56" s="76">
        <f t="shared" si="0"/>
        <v>-514.7755819587835</v>
      </c>
    </row>
    <row r="57" spans="2:17">
      <c r="B57" s="77">
        <v>2061</v>
      </c>
      <c r="C57" s="78">
        <v>0</v>
      </c>
      <c r="D57" s="74">
        <v>0</v>
      </c>
      <c r="E57" s="74">
        <v>90.674561244078703</v>
      </c>
      <c r="F57" s="74">
        <v>0</v>
      </c>
      <c r="G57" s="74">
        <v>0</v>
      </c>
      <c r="H57" s="74">
        <v>0</v>
      </c>
      <c r="I57" s="74">
        <v>90.674561244078703</v>
      </c>
      <c r="J57" s="74">
        <v>29.221620138008294</v>
      </c>
      <c r="K57" s="79">
        <v>42.953208133781459</v>
      </c>
      <c r="L57" s="78">
        <v>274.92687685721603</v>
      </c>
      <c r="M57" s="74">
        <v>66.235137408408292</v>
      </c>
      <c r="N57" s="74">
        <v>266.0793716982983</v>
      </c>
      <c r="O57" s="74">
        <v>213.17087547214089</v>
      </c>
      <c r="P57" s="79">
        <v>-270.55850772163149</v>
      </c>
      <c r="Q57" s="76">
        <f t="shared" si="0"/>
        <v>-433.40789723749992</v>
      </c>
    </row>
    <row r="58" spans="2:17">
      <c r="B58" s="77">
        <v>2062</v>
      </c>
      <c r="C58" s="78">
        <v>0</v>
      </c>
      <c r="D58" s="74">
        <v>0</v>
      </c>
      <c r="E58" s="74">
        <v>102.76128733331601</v>
      </c>
      <c r="F58" s="74">
        <v>0</v>
      </c>
      <c r="G58" s="74">
        <v>0</v>
      </c>
      <c r="H58" s="74">
        <v>0</v>
      </c>
      <c r="I58" s="74">
        <v>102.76128733331601</v>
      </c>
      <c r="J58" s="74">
        <v>29.221620138008294</v>
      </c>
      <c r="K58" s="79">
        <v>58.447048307220683</v>
      </c>
      <c r="L58" s="78">
        <v>274.92687685721603</v>
      </c>
      <c r="M58" s="74">
        <v>66.235137408408292</v>
      </c>
      <c r="N58" s="74">
        <v>266.0793716982983</v>
      </c>
      <c r="O58" s="74">
        <v>213.17087547214089</v>
      </c>
      <c r="P58" s="79">
        <v>-270.55850772163149</v>
      </c>
      <c r="Q58" s="76">
        <f t="shared" si="0"/>
        <v>-460.98846350017652</v>
      </c>
    </row>
    <row r="59" spans="2:17">
      <c r="B59" s="77">
        <v>2063</v>
      </c>
      <c r="C59" s="78">
        <v>0</v>
      </c>
      <c r="D59" s="74">
        <v>0</v>
      </c>
      <c r="E59" s="74">
        <v>15.588693399242656</v>
      </c>
      <c r="F59" s="74">
        <v>0</v>
      </c>
      <c r="G59" s="74">
        <v>0</v>
      </c>
      <c r="H59" s="74">
        <v>0</v>
      </c>
      <c r="I59" s="74">
        <v>15.588693399242656</v>
      </c>
      <c r="J59" s="74">
        <v>29.221620138008294</v>
      </c>
      <c r="K59" s="79">
        <v>42.953208133781459</v>
      </c>
      <c r="L59" s="78">
        <v>274.92687685721603</v>
      </c>
      <c r="M59" s="74">
        <v>66.235137408408292</v>
      </c>
      <c r="N59" s="74">
        <v>266.0793716982983</v>
      </c>
      <c r="O59" s="74">
        <v>213.17087547214089</v>
      </c>
      <c r="P59" s="79">
        <v>-270.55850772163149</v>
      </c>
      <c r="Q59" s="76">
        <f t="shared" si="0"/>
        <v>-358.32202939266386</v>
      </c>
    </row>
    <row r="60" spans="2:17">
      <c r="B60" s="77">
        <v>2064</v>
      </c>
      <c r="C60" s="78">
        <v>0</v>
      </c>
      <c r="D60" s="74">
        <v>0</v>
      </c>
      <c r="E60" s="74">
        <v>0</v>
      </c>
      <c r="F60" s="74">
        <v>0</v>
      </c>
      <c r="G60" s="74">
        <v>10.415243518914682</v>
      </c>
      <c r="H60" s="74">
        <v>2.0877096019096744</v>
      </c>
      <c r="I60" s="74">
        <v>12.502953120824357</v>
      </c>
      <c r="J60" s="74">
        <v>29.221620138008294</v>
      </c>
      <c r="K60" s="79">
        <v>58.447048307220683</v>
      </c>
      <c r="L60" s="78">
        <v>274.92687685721603</v>
      </c>
      <c r="M60" s="74">
        <v>66.235137408408292</v>
      </c>
      <c r="N60" s="74">
        <v>266.0793716982983</v>
      </c>
      <c r="O60" s="74">
        <v>213.17087547214089</v>
      </c>
      <c r="P60" s="79">
        <v>-270.55850772163149</v>
      </c>
      <c r="Q60" s="76">
        <f t="shared" si="0"/>
        <v>-370.73012928768486</v>
      </c>
    </row>
    <row r="61" spans="2:17">
      <c r="B61" s="77">
        <v>2065</v>
      </c>
      <c r="C61" s="78">
        <v>0</v>
      </c>
      <c r="D61" s="74">
        <v>0</v>
      </c>
      <c r="E61" s="74">
        <v>0</v>
      </c>
      <c r="F61" s="74">
        <v>0</v>
      </c>
      <c r="G61" s="74">
        <v>54.752623585929754</v>
      </c>
      <c r="H61" s="74">
        <v>4.1754192038193487</v>
      </c>
      <c r="I61" s="74">
        <v>58.928042789749099</v>
      </c>
      <c r="J61" s="74">
        <v>29.221620138008294</v>
      </c>
      <c r="K61" s="79">
        <v>42.953208133781459</v>
      </c>
      <c r="L61" s="78">
        <v>274.92687685721603</v>
      </c>
      <c r="M61" s="74">
        <v>66.235137408408292</v>
      </c>
      <c r="N61" s="74">
        <v>266.0793716982983</v>
      </c>
      <c r="O61" s="74">
        <v>213.17087547214089</v>
      </c>
      <c r="P61" s="79">
        <v>-270.55850772163149</v>
      </c>
      <c r="Q61" s="76">
        <f t="shared" si="0"/>
        <v>-401.66137878317033</v>
      </c>
    </row>
    <row r="62" spans="2:17">
      <c r="B62" s="77">
        <v>2066</v>
      </c>
      <c r="C62" s="78">
        <v>0</v>
      </c>
      <c r="D62" s="74">
        <v>0</v>
      </c>
      <c r="E62" s="74">
        <v>0</v>
      </c>
      <c r="F62" s="74">
        <v>0</v>
      </c>
      <c r="G62" s="74">
        <v>1.0397436450582562</v>
      </c>
      <c r="H62" s="74">
        <v>12.526257611458044</v>
      </c>
      <c r="I62" s="74">
        <v>13.566001256516302</v>
      </c>
      <c r="J62" s="74">
        <v>29.221620138008294</v>
      </c>
      <c r="K62" s="79">
        <v>58.447048307220683</v>
      </c>
      <c r="L62" s="78">
        <v>274.92687685721603</v>
      </c>
      <c r="M62" s="74">
        <v>66.235137408408292</v>
      </c>
      <c r="N62" s="74">
        <v>266.0793716982983</v>
      </c>
      <c r="O62" s="74">
        <v>213.17087547214089</v>
      </c>
      <c r="P62" s="79">
        <v>-270.55850772163149</v>
      </c>
      <c r="Q62" s="76">
        <f t="shared" si="0"/>
        <v>-371.79317742337679</v>
      </c>
    </row>
    <row r="63" spans="2:17">
      <c r="B63" s="77">
        <v>2067</v>
      </c>
      <c r="C63" s="78">
        <v>0</v>
      </c>
      <c r="D63" s="74">
        <v>0</v>
      </c>
      <c r="E63" s="74">
        <v>0</v>
      </c>
      <c r="F63" s="74">
        <v>0</v>
      </c>
      <c r="G63" s="74">
        <v>9.0143248167671892</v>
      </c>
      <c r="H63" s="74">
        <v>18.789386417187067</v>
      </c>
      <c r="I63" s="74">
        <v>27.803711233954257</v>
      </c>
      <c r="J63" s="74">
        <v>29.221620138008294</v>
      </c>
      <c r="K63" s="79">
        <v>42.953208133781459</v>
      </c>
      <c r="L63" s="78">
        <v>274.92687685721603</v>
      </c>
      <c r="M63" s="74">
        <v>66.235137408408292</v>
      </c>
      <c r="N63" s="74">
        <v>266.0793716982983</v>
      </c>
      <c r="O63" s="74">
        <v>213.17087547214089</v>
      </c>
      <c r="P63" s="79">
        <v>-270.55850772163149</v>
      </c>
      <c r="Q63" s="76">
        <f t="shared" si="0"/>
        <v>-370.53704722737547</v>
      </c>
    </row>
    <row r="64" spans="2:17">
      <c r="B64" s="77">
        <v>2068</v>
      </c>
      <c r="C64" s="78">
        <v>0</v>
      </c>
      <c r="D64" s="74">
        <v>0</v>
      </c>
      <c r="E64" s="74">
        <v>0</v>
      </c>
      <c r="F64" s="74">
        <v>0</v>
      </c>
      <c r="G64" s="74">
        <v>19.280375140754096</v>
      </c>
      <c r="H64" s="74">
        <v>56.368159251561202</v>
      </c>
      <c r="I64" s="74">
        <v>75.648534392315298</v>
      </c>
      <c r="J64" s="74">
        <v>29.221620138008294</v>
      </c>
      <c r="K64" s="79">
        <v>58.447048307220683</v>
      </c>
      <c r="L64" s="78">
        <v>274.92687685721603</v>
      </c>
      <c r="M64" s="74">
        <v>66.235137408408292</v>
      </c>
      <c r="N64" s="74">
        <v>266.0793716982983</v>
      </c>
      <c r="O64" s="74">
        <v>213.17087547214089</v>
      </c>
      <c r="P64" s="79">
        <v>-270.55850772163149</v>
      </c>
      <c r="Q64" s="76">
        <f t="shared" si="0"/>
        <v>-433.87571055917579</v>
      </c>
    </row>
    <row r="65" spans="2:17">
      <c r="B65" s="77">
        <v>2069</v>
      </c>
      <c r="C65" s="78">
        <v>0</v>
      </c>
      <c r="D65" s="74">
        <v>0</v>
      </c>
      <c r="E65" s="74">
        <v>161.41698547622897</v>
      </c>
      <c r="F65" s="74">
        <v>0</v>
      </c>
      <c r="G65" s="74">
        <v>30.422115533055102</v>
      </c>
      <c r="H65" s="74">
        <v>56.368159251561202</v>
      </c>
      <c r="I65" s="74">
        <v>248.20726026084526</v>
      </c>
      <c r="J65" s="74">
        <v>29.221620138008294</v>
      </c>
      <c r="K65" s="79">
        <v>45.849253026013074</v>
      </c>
      <c r="L65" s="78">
        <v>274.92687685721603</v>
      </c>
      <c r="M65" s="74">
        <v>66.235137408408292</v>
      </c>
      <c r="N65" s="74">
        <v>266.0793716982983</v>
      </c>
      <c r="O65" s="74">
        <v>213.17087547214089</v>
      </c>
      <c r="P65" s="79">
        <v>-270.55850772163149</v>
      </c>
      <c r="Q65" s="76">
        <f t="shared" si="0"/>
        <v>-593.8366411464981</v>
      </c>
    </row>
    <row r="66" spans="2:17">
      <c r="B66" s="77">
        <v>2070</v>
      </c>
      <c r="C66" s="78">
        <v>0</v>
      </c>
      <c r="D66" s="74">
        <v>0</v>
      </c>
      <c r="E66" s="74">
        <v>233.19710120518948</v>
      </c>
      <c r="F66" s="74">
        <v>0</v>
      </c>
      <c r="G66" s="74">
        <v>8.9240900774001913E-3</v>
      </c>
      <c r="H66" s="74">
        <v>58.455868853470882</v>
      </c>
      <c r="I66" s="74">
        <v>291.66189414873776</v>
      </c>
      <c r="J66" s="74">
        <v>29.221620138008294</v>
      </c>
      <c r="K66" s="79">
        <v>44.690835069120425</v>
      </c>
      <c r="L66" s="78">
        <v>274.92687685721603</v>
      </c>
      <c r="M66" s="74">
        <v>66.235137408408292</v>
      </c>
      <c r="N66" s="74">
        <v>266.0793716982983</v>
      </c>
      <c r="O66" s="74">
        <v>213.17087547214089</v>
      </c>
      <c r="P66" s="79">
        <v>-270.55850772163149</v>
      </c>
      <c r="Q66" s="76">
        <f t="shared" si="0"/>
        <v>-636.13285707749799</v>
      </c>
    </row>
    <row r="67" spans="2:17">
      <c r="B67" s="77">
        <v>2071</v>
      </c>
      <c r="C67" s="78">
        <v>0</v>
      </c>
      <c r="D67" s="74">
        <v>0</v>
      </c>
      <c r="E67" s="74">
        <v>104.44441907782425</v>
      </c>
      <c r="F67" s="74">
        <v>0</v>
      </c>
      <c r="G67" s="74">
        <v>0</v>
      </c>
      <c r="H67" s="74">
        <v>0</v>
      </c>
      <c r="I67" s="74">
        <v>104.44441907782425</v>
      </c>
      <c r="J67" s="74">
        <v>29.221620138008294</v>
      </c>
      <c r="K67" s="79">
        <v>44.690835069120425</v>
      </c>
      <c r="L67" s="78">
        <v>274.92687685721603</v>
      </c>
      <c r="M67" s="74">
        <v>66.235137408408292</v>
      </c>
      <c r="N67" s="74">
        <v>266.0793716982983</v>
      </c>
      <c r="O67" s="74">
        <v>213.17087547214089</v>
      </c>
      <c r="P67" s="79">
        <v>-270.55850772163149</v>
      </c>
      <c r="Q67" s="76">
        <f t="shared" si="0"/>
        <v>-448.91538200658448</v>
      </c>
    </row>
    <row r="68" spans="2:17">
      <c r="B68" s="77">
        <v>2072</v>
      </c>
      <c r="C68" s="78">
        <v>0</v>
      </c>
      <c r="D68" s="74">
        <v>0</v>
      </c>
      <c r="E68" s="74">
        <v>7.6804859395034164</v>
      </c>
      <c r="F68" s="74">
        <v>0</v>
      </c>
      <c r="G68" s="74">
        <v>0</v>
      </c>
      <c r="H68" s="74">
        <v>0</v>
      </c>
      <c r="I68" s="74">
        <v>7.6804859395034164</v>
      </c>
      <c r="J68" s="74">
        <v>29.221620138008294</v>
      </c>
      <c r="K68" s="79">
        <v>44.690835069120425</v>
      </c>
      <c r="L68" s="78">
        <v>274.92687685721603</v>
      </c>
      <c r="M68" s="74">
        <v>66.235137408408292</v>
      </c>
      <c r="N68" s="74">
        <v>266.0793716982983</v>
      </c>
      <c r="O68" s="74">
        <v>213.17087547214089</v>
      </c>
      <c r="P68" s="79">
        <v>-270.55850772163149</v>
      </c>
      <c r="Q68" s="76">
        <f t="shared" si="0"/>
        <v>-352.15144886826363</v>
      </c>
    </row>
    <row r="69" spans="2:17">
      <c r="B69" s="77">
        <v>2073</v>
      </c>
      <c r="C69" s="78">
        <v>0</v>
      </c>
      <c r="D69" s="74">
        <v>0</v>
      </c>
      <c r="E69" s="74">
        <v>79.881268535363574</v>
      </c>
      <c r="F69" s="74">
        <v>0</v>
      </c>
      <c r="G69" s="74">
        <v>0</v>
      </c>
      <c r="H69" s="74">
        <v>0</v>
      </c>
      <c r="I69" s="74">
        <v>79.881268535363574</v>
      </c>
      <c r="J69" s="74">
        <v>29.221620138008294</v>
      </c>
      <c r="K69" s="79">
        <v>43.822021601450928</v>
      </c>
      <c r="L69" s="78">
        <v>274.92687685721603</v>
      </c>
      <c r="M69" s="74">
        <v>66.235137408408292</v>
      </c>
      <c r="N69" s="74">
        <v>266.0793716982983</v>
      </c>
      <c r="O69" s="74">
        <v>213.17087547214089</v>
      </c>
      <c r="P69" s="79">
        <v>-270.55850772163149</v>
      </c>
      <c r="Q69" s="76">
        <f t="shared" si="0"/>
        <v>-423.48341799645431</v>
      </c>
    </row>
    <row r="70" spans="2:17">
      <c r="B70" s="77">
        <v>2074</v>
      </c>
      <c r="C70" s="78">
        <v>0</v>
      </c>
      <c r="D70" s="74">
        <v>0</v>
      </c>
      <c r="E70" s="74">
        <v>109.09937868041385</v>
      </c>
      <c r="F70" s="74">
        <v>0</v>
      </c>
      <c r="G70" s="74">
        <v>0</v>
      </c>
      <c r="H70" s="74">
        <v>0</v>
      </c>
      <c r="I70" s="74">
        <v>109.09937868041385</v>
      </c>
      <c r="J70" s="74">
        <v>29.221620138008294</v>
      </c>
      <c r="K70" s="79">
        <v>42.953208133781459</v>
      </c>
      <c r="L70" s="78">
        <v>274.92687685721603</v>
      </c>
      <c r="M70" s="74">
        <v>66.235137408408292</v>
      </c>
      <c r="N70" s="74">
        <v>266.0793716982983</v>
      </c>
      <c r="O70" s="74">
        <v>213.17087547214089</v>
      </c>
      <c r="P70" s="79">
        <v>-270.55850772163149</v>
      </c>
      <c r="Q70" s="76">
        <f t="shared" si="0"/>
        <v>-451.83271467383508</v>
      </c>
    </row>
    <row r="71" spans="2:17">
      <c r="B71" s="77">
        <v>2075</v>
      </c>
      <c r="C71" s="78">
        <v>0</v>
      </c>
      <c r="D71" s="74">
        <v>0</v>
      </c>
      <c r="E71" s="74">
        <v>52.040495917982739</v>
      </c>
      <c r="F71" s="74">
        <v>0</v>
      </c>
      <c r="G71" s="74">
        <v>18.269059713592561</v>
      </c>
      <c r="H71" s="74">
        <v>0</v>
      </c>
      <c r="I71" s="74">
        <v>70.309555631575307</v>
      </c>
      <c r="J71" s="74">
        <v>29.221620138008294</v>
      </c>
      <c r="K71" s="79">
        <v>42.953208133781459</v>
      </c>
      <c r="L71" s="78">
        <v>274.92687685721603</v>
      </c>
      <c r="M71" s="74">
        <v>66.235137408408292</v>
      </c>
      <c r="N71" s="74">
        <v>266.0793716982983</v>
      </c>
      <c r="O71" s="74">
        <v>213.17087547214089</v>
      </c>
      <c r="P71" s="79">
        <v>-270.55850772163149</v>
      </c>
      <c r="Q71" s="76">
        <f t="shared" si="0"/>
        <v>-413.04289162499651</v>
      </c>
    </row>
    <row r="72" spans="2:17">
      <c r="B72" s="77">
        <v>2076</v>
      </c>
      <c r="C72" s="78">
        <v>0</v>
      </c>
      <c r="D72" s="74">
        <v>0</v>
      </c>
      <c r="E72" s="74">
        <v>48.471595268150516</v>
      </c>
      <c r="F72" s="74">
        <v>0</v>
      </c>
      <c r="G72" s="74">
        <v>9.2794960211372324</v>
      </c>
      <c r="H72" s="74">
        <v>0</v>
      </c>
      <c r="I72" s="74">
        <v>57.75109128928775</v>
      </c>
      <c r="J72" s="74">
        <v>29.221620138008294</v>
      </c>
      <c r="K72" s="79">
        <v>42.953208133781459</v>
      </c>
      <c r="L72" s="78">
        <v>274.92687685721603</v>
      </c>
      <c r="M72" s="74">
        <v>66.235137408408292</v>
      </c>
      <c r="N72" s="74">
        <v>266.0793716982983</v>
      </c>
      <c r="O72" s="74">
        <v>213.17087547214089</v>
      </c>
      <c r="P72" s="79">
        <v>-270.55850772163149</v>
      </c>
      <c r="Q72" s="76">
        <f t="shared" si="0"/>
        <v>-400.48442728270896</v>
      </c>
    </row>
    <row r="73" spans="2:17">
      <c r="B73" s="77">
        <v>2077</v>
      </c>
      <c r="C73" s="78">
        <v>0</v>
      </c>
      <c r="D73" s="74">
        <v>0</v>
      </c>
      <c r="E73" s="74">
        <v>7.3530495463383039</v>
      </c>
      <c r="F73" s="74">
        <v>0</v>
      </c>
      <c r="G73" s="74">
        <v>0</v>
      </c>
      <c r="H73" s="74">
        <v>0</v>
      </c>
      <c r="I73" s="74">
        <v>7.3530495463383039</v>
      </c>
      <c r="J73" s="74">
        <v>29.221620138008294</v>
      </c>
      <c r="K73" s="79">
        <v>42.953208133781459</v>
      </c>
      <c r="L73" s="78">
        <v>274.92687685721603</v>
      </c>
      <c r="M73" s="74">
        <v>66.235137408408292</v>
      </c>
      <c r="N73" s="74">
        <v>266.0793716982983</v>
      </c>
      <c r="O73" s="74">
        <v>213.17087547214089</v>
      </c>
      <c r="P73" s="79">
        <v>-270.55850772163149</v>
      </c>
      <c r="Q73" s="76">
        <f t="shared" ref="Q73:Q87" si="1">P73-K73-J73-I73</f>
        <v>-350.08638553975953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29.221620138008294</v>
      </c>
      <c r="K74" s="79">
        <v>42.953208133781459</v>
      </c>
      <c r="L74" s="78">
        <v>274.92687685721603</v>
      </c>
      <c r="M74" s="74">
        <v>66.235137408408292</v>
      </c>
      <c r="N74" s="74">
        <v>266.0793716982983</v>
      </c>
      <c r="O74" s="74">
        <v>213.17087547214089</v>
      </c>
      <c r="P74" s="79">
        <v>-270.55850772163149</v>
      </c>
      <c r="Q74" s="76">
        <f t="shared" si="1"/>
        <v>-342.73333599342124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0</v>
      </c>
      <c r="G75" s="74">
        <v>46.107495855025633</v>
      </c>
      <c r="H75" s="74">
        <v>0</v>
      </c>
      <c r="I75" s="74">
        <v>46.107495855025633</v>
      </c>
      <c r="J75" s="74">
        <v>29.221620138008294</v>
      </c>
      <c r="K75" s="79">
        <v>45.849253026013074</v>
      </c>
      <c r="L75" s="78">
        <v>274.92687685721603</v>
      </c>
      <c r="M75" s="74">
        <v>66.235137408408292</v>
      </c>
      <c r="N75" s="74">
        <v>266.0793716982983</v>
      </c>
      <c r="O75" s="74">
        <v>213.17087547214089</v>
      </c>
      <c r="P75" s="79">
        <v>-270.55850772163149</v>
      </c>
      <c r="Q75" s="76">
        <f t="shared" si="1"/>
        <v>-391.73687674067844</v>
      </c>
    </row>
    <row r="76" spans="2:17">
      <c r="B76" s="77">
        <v>2080</v>
      </c>
      <c r="C76" s="78">
        <v>0</v>
      </c>
      <c r="D76" s="74">
        <v>0</v>
      </c>
      <c r="E76" s="74">
        <v>0</v>
      </c>
      <c r="F76" s="74">
        <v>0</v>
      </c>
      <c r="G76" s="74">
        <v>15.369165285008542</v>
      </c>
      <c r="H76" s="74">
        <v>0</v>
      </c>
      <c r="I76" s="74">
        <v>15.369165285008542</v>
      </c>
      <c r="J76" s="74">
        <v>29.221620138008294</v>
      </c>
      <c r="K76" s="79">
        <v>42.953208133781459</v>
      </c>
      <c r="L76" s="78">
        <v>274.92687685721603</v>
      </c>
      <c r="M76" s="74">
        <v>66.235137408408292</v>
      </c>
      <c r="N76" s="74">
        <v>266.0793716982983</v>
      </c>
      <c r="O76" s="74">
        <v>213.17087547214089</v>
      </c>
      <c r="P76" s="79">
        <v>-270.55850772163149</v>
      </c>
      <c r="Q76" s="76">
        <f t="shared" si="1"/>
        <v>-358.10250127842977</v>
      </c>
    </row>
    <row r="77" spans="2:17">
      <c r="B77" s="77">
        <v>2081</v>
      </c>
      <c r="C77" s="78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29.221620138008294</v>
      </c>
      <c r="K77" s="79">
        <v>42.953208133781459</v>
      </c>
      <c r="L77" s="78">
        <v>274.92687685721603</v>
      </c>
      <c r="M77" s="74">
        <v>66.235137408408292</v>
      </c>
      <c r="N77" s="74">
        <v>266.0793716982983</v>
      </c>
      <c r="O77" s="74">
        <v>213.17087547214089</v>
      </c>
      <c r="P77" s="79">
        <v>-270.55850772163149</v>
      </c>
      <c r="Q77" s="76">
        <f t="shared" si="1"/>
        <v>-342.73333599342124</v>
      </c>
    </row>
    <row r="78" spans="2:17">
      <c r="B78" s="77">
        <v>2082</v>
      </c>
      <c r="C78" s="78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29.221620138008294</v>
      </c>
      <c r="K78" s="79">
        <v>42.953208133781459</v>
      </c>
      <c r="L78" s="78">
        <v>274.92687685721603</v>
      </c>
      <c r="M78" s="74">
        <v>66.235137408408292</v>
      </c>
      <c r="N78" s="74">
        <v>266.0793716982983</v>
      </c>
      <c r="O78" s="74">
        <v>213.17087547214089</v>
      </c>
      <c r="P78" s="79">
        <v>-270.55850772163149</v>
      </c>
      <c r="Q78" s="76">
        <f t="shared" si="1"/>
        <v>-342.73333599342124</v>
      </c>
    </row>
    <row r="79" spans="2:17">
      <c r="B79" s="77">
        <v>2083</v>
      </c>
      <c r="C79" s="78">
        <v>0</v>
      </c>
      <c r="D79" s="74">
        <v>0</v>
      </c>
      <c r="E79" s="74">
        <v>72.297572897120617</v>
      </c>
      <c r="F79" s="74">
        <v>0</v>
      </c>
      <c r="G79" s="74">
        <v>0</v>
      </c>
      <c r="H79" s="74">
        <v>0</v>
      </c>
      <c r="I79" s="74">
        <v>72.297572897120617</v>
      </c>
      <c r="J79" s="74">
        <v>29.221620138008294</v>
      </c>
      <c r="K79" s="79">
        <v>42.953208133781459</v>
      </c>
      <c r="L79" s="78">
        <v>274.92687685721603</v>
      </c>
      <c r="M79" s="74">
        <v>66.235137408408292</v>
      </c>
      <c r="N79" s="74">
        <v>266.0793716982983</v>
      </c>
      <c r="O79" s="74">
        <v>213.17087547214089</v>
      </c>
      <c r="P79" s="79">
        <v>-270.55850772163149</v>
      </c>
      <c r="Q79" s="76">
        <f t="shared" si="1"/>
        <v>-415.03090889054187</v>
      </c>
    </row>
    <row r="80" spans="2:17">
      <c r="B80" s="77">
        <v>2084</v>
      </c>
      <c r="C80" s="78">
        <v>0</v>
      </c>
      <c r="D80" s="74">
        <v>0</v>
      </c>
      <c r="E80" s="74">
        <v>171.40086128378903</v>
      </c>
      <c r="F80" s="74">
        <v>0</v>
      </c>
      <c r="G80" s="74">
        <v>10.591877365321189</v>
      </c>
      <c r="H80" s="74">
        <v>0.68492405704695192</v>
      </c>
      <c r="I80" s="74">
        <v>182.67766270615715</v>
      </c>
      <c r="J80" s="74">
        <v>29.221620138008294</v>
      </c>
      <c r="K80" s="79">
        <v>42.953208133781459</v>
      </c>
      <c r="L80" s="78">
        <v>274.92687685721603</v>
      </c>
      <c r="M80" s="74">
        <v>66.235137408408292</v>
      </c>
      <c r="N80" s="74">
        <v>266.0793716982983</v>
      </c>
      <c r="O80" s="74">
        <v>213.17087547214089</v>
      </c>
      <c r="P80" s="79">
        <v>-270.55850772163149</v>
      </c>
      <c r="Q80" s="76">
        <f t="shared" si="1"/>
        <v>-525.41099869957839</v>
      </c>
    </row>
    <row r="81" spans="1:17">
      <c r="B81" s="77">
        <v>2085</v>
      </c>
      <c r="C81" s="78">
        <v>0</v>
      </c>
      <c r="D81" s="74">
        <v>0</v>
      </c>
      <c r="E81" s="74">
        <v>114.21445435872481</v>
      </c>
      <c r="F81" s="74">
        <v>0</v>
      </c>
      <c r="G81" s="74">
        <v>10.2730893139393</v>
      </c>
      <c r="H81" s="74">
        <v>1.3698481140939038</v>
      </c>
      <c r="I81" s="74">
        <v>125.857391786758</v>
      </c>
      <c r="J81" s="74">
        <v>29.221620138008294</v>
      </c>
      <c r="K81" s="79">
        <v>42.953208133781459</v>
      </c>
      <c r="L81" s="78">
        <v>274.92687685721603</v>
      </c>
      <c r="M81" s="74">
        <v>66.235137408408292</v>
      </c>
      <c r="N81" s="74">
        <v>266.0793716982983</v>
      </c>
      <c r="O81" s="74">
        <v>213.17087547214089</v>
      </c>
      <c r="P81" s="79">
        <v>-270.55850772163149</v>
      </c>
      <c r="Q81" s="76">
        <f t="shared" si="1"/>
        <v>-468.59072778017924</v>
      </c>
    </row>
    <row r="82" spans="1:17">
      <c r="B82" s="77">
        <v>2086</v>
      </c>
      <c r="C82" s="78">
        <v>0</v>
      </c>
      <c r="D82" s="74">
        <v>0</v>
      </c>
      <c r="E82" s="74">
        <v>88.44130740384206</v>
      </c>
      <c r="F82" s="74">
        <v>0</v>
      </c>
      <c r="G82" s="74">
        <v>24.849056778775477</v>
      </c>
      <c r="H82" s="74">
        <v>4.1095443422817111</v>
      </c>
      <c r="I82" s="74">
        <v>117.39990852489925</v>
      </c>
      <c r="J82" s="74">
        <v>29.221620138008294</v>
      </c>
      <c r="K82" s="79">
        <v>42.953208133781459</v>
      </c>
      <c r="L82" s="78">
        <v>274.92687685721603</v>
      </c>
      <c r="M82" s="74">
        <v>66.235137408408292</v>
      </c>
      <c r="N82" s="74">
        <v>266.0793716982983</v>
      </c>
      <c r="O82" s="74">
        <v>213.17087547214089</v>
      </c>
      <c r="P82" s="79">
        <v>-270.55850772163149</v>
      </c>
      <c r="Q82" s="76">
        <f t="shared" si="1"/>
        <v>-460.13324451832045</v>
      </c>
    </row>
    <row r="83" spans="1:17">
      <c r="B83" s="77">
        <v>2087</v>
      </c>
      <c r="C83" s="78">
        <v>0</v>
      </c>
      <c r="D83" s="74">
        <v>0</v>
      </c>
      <c r="E83" s="74">
        <v>100.23034550777973</v>
      </c>
      <c r="F83" s="74">
        <v>0</v>
      </c>
      <c r="G83" s="74">
        <v>28.868285118867352</v>
      </c>
      <c r="H83" s="74">
        <v>6.1643165134225661</v>
      </c>
      <c r="I83" s="74">
        <v>135.26294714006966</v>
      </c>
      <c r="J83" s="74">
        <v>29.221620138008294</v>
      </c>
      <c r="K83" s="79">
        <v>42.953208133781459</v>
      </c>
      <c r="L83" s="78">
        <v>274.92687685721603</v>
      </c>
      <c r="M83" s="74">
        <v>66.235137408408292</v>
      </c>
      <c r="N83" s="74">
        <v>266.0793716982983</v>
      </c>
      <c r="O83" s="74">
        <v>213.17087547214089</v>
      </c>
      <c r="P83" s="79">
        <v>-270.55850772163149</v>
      </c>
      <c r="Q83" s="76">
        <f t="shared" si="1"/>
        <v>-477.99628313349092</v>
      </c>
    </row>
    <row r="84" spans="1:17">
      <c r="B84" s="77">
        <v>2088</v>
      </c>
      <c r="C84" s="78">
        <v>0</v>
      </c>
      <c r="D84" s="74">
        <v>0</v>
      </c>
      <c r="E84" s="74">
        <v>15.204754299670732</v>
      </c>
      <c r="F84" s="74">
        <v>0</v>
      </c>
      <c r="G84" s="74">
        <v>20.543189074577317</v>
      </c>
      <c r="H84" s="74">
        <v>18.492949540267698</v>
      </c>
      <c r="I84" s="74">
        <v>54.240892914515754</v>
      </c>
      <c r="J84" s="74">
        <v>29.221620138008294</v>
      </c>
      <c r="K84" s="79">
        <v>42.953208133781459</v>
      </c>
      <c r="L84" s="78">
        <v>274.92687685721603</v>
      </c>
      <c r="M84" s="74">
        <v>66.235137408408292</v>
      </c>
      <c r="N84" s="74">
        <v>266.0793716982983</v>
      </c>
      <c r="O84" s="74">
        <v>213.17087547214089</v>
      </c>
      <c r="P84" s="79">
        <v>-270.55850772163149</v>
      </c>
      <c r="Q84" s="76">
        <f t="shared" si="1"/>
        <v>-396.974228907937</v>
      </c>
    </row>
    <row r="85" spans="1:17">
      <c r="B85" s="77">
        <v>2089</v>
      </c>
      <c r="C85" s="78">
        <v>0</v>
      </c>
      <c r="D85" s="74">
        <v>0</v>
      </c>
      <c r="E85" s="74">
        <v>0</v>
      </c>
      <c r="F85" s="74">
        <v>0</v>
      </c>
      <c r="G85" s="74">
        <v>16.758697569932778</v>
      </c>
      <c r="H85" s="74">
        <v>18.492949540267698</v>
      </c>
      <c r="I85" s="74">
        <v>35.25164711020048</v>
      </c>
      <c r="J85" s="74">
        <v>29.221620138008294</v>
      </c>
      <c r="K85" s="79">
        <v>45.849253026013074</v>
      </c>
      <c r="L85" s="78">
        <v>274.92687685721603</v>
      </c>
      <c r="M85" s="74">
        <v>66.235137408408292</v>
      </c>
      <c r="N85" s="74">
        <v>266.0793716982983</v>
      </c>
      <c r="O85" s="74">
        <v>213.17087547214089</v>
      </c>
      <c r="P85" s="79">
        <v>-270.55850772163149</v>
      </c>
      <c r="Q85" s="76">
        <f t="shared" si="1"/>
        <v>-380.88102799585329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0</v>
      </c>
      <c r="H86" s="82">
        <v>19.177873597314655</v>
      </c>
      <c r="I86" s="82">
        <v>19.177873597314655</v>
      </c>
      <c r="J86" s="74">
        <v>29.221620138008294</v>
      </c>
      <c r="K86" s="79">
        <v>45.849253026013074</v>
      </c>
      <c r="L86" s="81">
        <v>274.92687685721603</v>
      </c>
      <c r="M86" s="82">
        <v>66.235137408408292</v>
      </c>
      <c r="N86" s="82">
        <v>266.0793716982983</v>
      </c>
      <c r="O86" s="82">
        <v>213.17087547214089</v>
      </c>
      <c r="P86" s="83">
        <v>-270.55850772163149</v>
      </c>
      <c r="Q86" s="76">
        <f t="shared" si="1"/>
        <v>-364.80725448296749</v>
      </c>
    </row>
    <row r="87" spans="1:17" ht="15.75" thickBot="1">
      <c r="B87" s="84" t="s">
        <v>4</v>
      </c>
      <c r="C87" s="85">
        <v>0</v>
      </c>
      <c r="D87" s="86">
        <v>0</v>
      </c>
      <c r="E87" s="86">
        <v>20.826352948389545</v>
      </c>
      <c r="F87" s="86">
        <v>0</v>
      </c>
      <c r="G87" s="86">
        <v>5.6572470876988454</v>
      </c>
      <c r="H87" s="86">
        <v>4.7842437687546244</v>
      </c>
      <c r="I87" s="86">
        <v>31.267843804843015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-31.267843804843015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0</v>
      </c>
      <c r="D89" s="92">
        <v>2857.0484603889877</v>
      </c>
      <c r="E89" s="92">
        <v>890.47369533498522</v>
      </c>
      <c r="F89" s="92">
        <v>0</v>
      </c>
      <c r="G89" s="92">
        <v>292.16654950323465</v>
      </c>
      <c r="H89" s="92">
        <v>337.17028125122567</v>
      </c>
      <c r="I89" s="92">
        <v>4376.8589864784362</v>
      </c>
      <c r="J89" s="92">
        <v>416.4216238161959</v>
      </c>
      <c r="K89" s="58">
        <v>675.38137592120609</v>
      </c>
      <c r="L89" s="91">
        <v>8748.0018619104885</v>
      </c>
      <c r="M89" s="96">
        <v>1774.0858862246419</v>
      </c>
      <c r="N89" s="92">
        <v>1896.73201701927</v>
      </c>
      <c r="O89" s="92">
        <v>3129.3296945045008</v>
      </c>
      <c r="P89" s="58">
        <v>1947.8542641620786</v>
      </c>
    </row>
    <row r="90" spans="1:17" ht="15.75" thickBot="1">
      <c r="N90" t="s">
        <v>112</v>
      </c>
      <c r="P90" s="93">
        <v>-3520.8077220537593</v>
      </c>
      <c r="Q90" s="94">
        <f>(NPV(0.0505,Q9:Q86)+Q8)*(1+0.0505)^2-Q87</f>
        <v>-3520.8077220537589</v>
      </c>
    </row>
    <row r="91" spans="1:17">
      <c r="I91" s="107" t="s">
        <v>127</v>
      </c>
      <c r="J91" s="98">
        <f>(NPV(0.0505,J9:J58)+J8)*(1+0.0505)^2</f>
        <v>375.73339488227549</v>
      </c>
      <c r="K91" s="99"/>
      <c r="L91" s="99"/>
      <c r="M91" s="100">
        <f>(NPV(0.0505,M9:M58)+M8)*(1+0.0505)^2</f>
        <v>1681.859978776148</v>
      </c>
      <c r="P91" s="100"/>
      <c r="Q91" s="100">
        <f>(NPV(0.0505,Q9:Q58)+Q8)*(1+0.0505)^2</f>
        <v>-2972.1726396255426</v>
      </c>
    </row>
    <row r="92" spans="1:17">
      <c r="I92" s="108" t="s">
        <v>128</v>
      </c>
      <c r="J92" s="17">
        <f>(NPV(0.0505,J9:J43)+J8)*(1+0.0505)^2</f>
        <v>316.25613745084871</v>
      </c>
      <c r="K92" s="11"/>
      <c r="L92" s="11"/>
      <c r="M92" s="102">
        <f>(NPV(0.0505,M9:M43)+M8)*(1+0.0505)^2</f>
        <v>1547.04595066818</v>
      </c>
      <c r="P92" s="102"/>
      <c r="Q92" s="102">
        <f>(NPV(0.0505,Q9:Q43)+Q8)*(1+0.0505)^2</f>
        <v>-2112.9606008039618</v>
      </c>
    </row>
    <row r="93" spans="1:17" ht="15.75" thickBot="1">
      <c r="I93" s="109" t="s">
        <v>129</v>
      </c>
      <c r="J93" s="104">
        <f>(NPV(0.0505,J9:J28)+J8)*(1+0.0505)^2</f>
        <v>204.01410987391964</v>
      </c>
      <c r="K93" s="105"/>
      <c r="L93" s="105"/>
      <c r="M93" s="106">
        <f>(NPV(0.0505,M9:M28)+M8)*(1+0.0505)^2</f>
        <v>1224.9420926454391</v>
      </c>
      <c r="P93" s="102"/>
      <c r="Q93" s="106">
        <f>(NPV(0.0505,Q9:Q28)+Q8)*(1+0.0505)^2</f>
        <v>-1388.1723053735159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9</v>
      </c>
      <c r="G1" s="114" t="s">
        <v>116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0</v>
      </c>
    </row>
    <row r="10" spans="2:17">
      <c r="B10" s="77">
        <v>2014</v>
      </c>
      <c r="C10" s="78">
        <v>0</v>
      </c>
      <c r="D10" s="74">
        <v>221.40621631538605</v>
      </c>
      <c r="E10" s="74">
        <v>0</v>
      </c>
      <c r="F10" s="74">
        <v>0</v>
      </c>
      <c r="G10" s="74">
        <v>21.007120884235871</v>
      </c>
      <c r="H10" s="74">
        <v>5.2822547752284184</v>
      </c>
      <c r="I10" s="74">
        <v>247.69559197485032</v>
      </c>
      <c r="J10" s="74">
        <v>1.2384779598742517</v>
      </c>
      <c r="K10" s="79">
        <v>0</v>
      </c>
      <c r="L10" s="78">
        <v>312.2172419108237</v>
      </c>
      <c r="M10" s="74">
        <v>102.98205241899949</v>
      </c>
      <c r="N10" s="74">
        <v>19.823811441753556</v>
      </c>
      <c r="O10" s="74">
        <v>97.945620491681254</v>
      </c>
      <c r="P10" s="79">
        <v>91.465757558389399</v>
      </c>
      <c r="Q10" s="76">
        <f t="shared" si="0"/>
        <v>-157.46831237633518</v>
      </c>
    </row>
    <row r="11" spans="2:17">
      <c r="B11" s="77">
        <v>2015</v>
      </c>
      <c r="C11" s="78">
        <v>0</v>
      </c>
      <c r="D11" s="74">
        <v>485.83357818250295</v>
      </c>
      <c r="E11" s="74">
        <v>0</v>
      </c>
      <c r="F11" s="74">
        <v>0</v>
      </c>
      <c r="G11" s="74">
        <v>18.918217044843423</v>
      </c>
      <c r="H11" s="74">
        <v>8.5585386573275457</v>
      </c>
      <c r="I11" s="74">
        <v>513.31033388467392</v>
      </c>
      <c r="J11" s="74">
        <v>3.8050296292976213</v>
      </c>
      <c r="K11" s="79">
        <v>0</v>
      </c>
      <c r="L11" s="78">
        <v>343.07966600977159</v>
      </c>
      <c r="M11" s="74">
        <v>101.10247679251577</v>
      </c>
      <c r="N11" s="74">
        <v>23.520656320362392</v>
      </c>
      <c r="O11" s="74">
        <v>102.05784119934728</v>
      </c>
      <c r="P11" s="79">
        <v>116.39869169754613</v>
      </c>
      <c r="Q11" s="76">
        <f t="shared" si="0"/>
        <v>-400.71667181642545</v>
      </c>
    </row>
    <row r="12" spans="2:17">
      <c r="B12" s="77">
        <v>2016</v>
      </c>
      <c r="C12" s="78">
        <v>0</v>
      </c>
      <c r="D12" s="74">
        <v>643.31613273884557</v>
      </c>
      <c r="E12" s="74">
        <v>0</v>
      </c>
      <c r="F12" s="74">
        <v>0</v>
      </c>
      <c r="G12" s="74">
        <v>25.888800423833732</v>
      </c>
      <c r="H12" s="74">
        <v>17.932448408148577</v>
      </c>
      <c r="I12" s="74">
        <v>687.13738157082787</v>
      </c>
      <c r="J12" s="74">
        <v>7.2407165371517612</v>
      </c>
      <c r="K12" s="79">
        <v>0</v>
      </c>
      <c r="L12" s="78">
        <v>352.80984480543589</v>
      </c>
      <c r="M12" s="74">
        <v>99.254054353211359</v>
      </c>
      <c r="N12" s="74">
        <v>24.590249080184609</v>
      </c>
      <c r="O12" s="74">
        <v>104.39433023779388</v>
      </c>
      <c r="P12" s="79">
        <v>124.57121113424604</v>
      </c>
      <c r="Q12" s="76">
        <f t="shared" si="0"/>
        <v>-569.80688697373353</v>
      </c>
    </row>
    <row r="13" spans="2:17">
      <c r="B13" s="77">
        <v>2017</v>
      </c>
      <c r="C13" s="78">
        <v>0</v>
      </c>
      <c r="D13" s="74">
        <v>779.64870896659124</v>
      </c>
      <c r="E13" s="74">
        <v>0</v>
      </c>
      <c r="F13" s="74">
        <v>0</v>
      </c>
      <c r="G13" s="74">
        <v>37.882609935634548</v>
      </c>
      <c r="H13" s="74">
        <v>24.953703196703742</v>
      </c>
      <c r="I13" s="74">
        <v>842.48502209892956</v>
      </c>
      <c r="J13" s="74">
        <v>11.45314164764641</v>
      </c>
      <c r="K13" s="79">
        <v>0</v>
      </c>
      <c r="L13" s="78">
        <v>368.02298454465478</v>
      </c>
      <c r="M13" s="74">
        <v>97.301787956642656</v>
      </c>
      <c r="N13" s="74">
        <v>26.282905583592587</v>
      </c>
      <c r="O13" s="74">
        <v>107.35388301982623</v>
      </c>
      <c r="P13" s="79">
        <v>137.08440798459327</v>
      </c>
      <c r="Q13" s="76">
        <f t="shared" si="0"/>
        <v>-716.85375576198271</v>
      </c>
    </row>
    <row r="14" spans="2:17">
      <c r="B14" s="77">
        <v>2018</v>
      </c>
      <c r="C14" s="78">
        <v>0</v>
      </c>
      <c r="D14" s="74">
        <v>549.74112750638972</v>
      </c>
      <c r="E14" s="74">
        <v>0</v>
      </c>
      <c r="F14" s="74">
        <v>0</v>
      </c>
      <c r="G14" s="74">
        <v>39.823564215331416</v>
      </c>
      <c r="H14" s="74">
        <v>146.06670305047766</v>
      </c>
      <c r="I14" s="74">
        <v>735.63139477219875</v>
      </c>
      <c r="J14" s="74">
        <v>15.131298621507403</v>
      </c>
      <c r="K14" s="79">
        <v>0</v>
      </c>
      <c r="L14" s="78">
        <v>351.35602940373582</v>
      </c>
      <c r="M14" s="74">
        <v>95.183371228451065</v>
      </c>
      <c r="N14" s="74">
        <v>26.854047348546199</v>
      </c>
      <c r="O14" s="74">
        <v>108.48578215400703</v>
      </c>
      <c r="P14" s="79">
        <v>120.83282867273154</v>
      </c>
      <c r="Q14" s="76">
        <f t="shared" si="0"/>
        <v>-629.92986472097459</v>
      </c>
    </row>
    <row r="15" spans="2:17">
      <c r="B15" s="77">
        <v>2019</v>
      </c>
      <c r="C15" s="78">
        <v>0</v>
      </c>
      <c r="D15" s="74">
        <v>393.18900269682428</v>
      </c>
      <c r="E15" s="74">
        <v>0</v>
      </c>
      <c r="F15" s="74">
        <v>0</v>
      </c>
      <c r="G15" s="74">
        <v>47.180813102987877</v>
      </c>
      <c r="H15" s="74">
        <v>100.61099552882121</v>
      </c>
      <c r="I15" s="74">
        <v>540.98081132863331</v>
      </c>
      <c r="J15" s="74">
        <v>17.83620267815057</v>
      </c>
      <c r="K15" s="79">
        <v>13.007053546297517</v>
      </c>
      <c r="L15" s="78">
        <v>378.39699587535767</v>
      </c>
      <c r="M15" s="74">
        <v>95.121064854092495</v>
      </c>
      <c r="N15" s="74">
        <v>25.535229091289679</v>
      </c>
      <c r="O15" s="74">
        <v>108.24694105229915</v>
      </c>
      <c r="P15" s="79">
        <v>149.49376087767635</v>
      </c>
      <c r="Q15" s="76">
        <f t="shared" si="0"/>
        <v>-422.33030667540504</v>
      </c>
    </row>
    <row r="16" spans="2:17">
      <c r="B16" s="77">
        <v>2020</v>
      </c>
      <c r="C16" s="78">
        <v>0</v>
      </c>
      <c r="D16" s="74">
        <v>160.55461106093196</v>
      </c>
      <c r="E16" s="74">
        <v>0</v>
      </c>
      <c r="F16" s="74">
        <v>0</v>
      </c>
      <c r="G16" s="74">
        <v>8.9240900774001913E-3</v>
      </c>
      <c r="H16" s="74">
        <v>278.17239107465582</v>
      </c>
      <c r="I16" s="74">
        <v>438.7359262256652</v>
      </c>
      <c r="J16" s="74">
        <v>20.029882309278896</v>
      </c>
      <c r="K16" s="79">
        <v>47.980117652825953</v>
      </c>
      <c r="L16" s="78">
        <v>621.96299763875732</v>
      </c>
      <c r="M16" s="74">
        <v>102.26552911387587</v>
      </c>
      <c r="N16" s="74">
        <v>20.239187270810728</v>
      </c>
      <c r="O16" s="74">
        <v>123.15893331545163</v>
      </c>
      <c r="P16" s="79">
        <v>376.29934793861906</v>
      </c>
      <c r="Q16" s="76">
        <f t="shared" si="0"/>
        <v>-130.446578249151</v>
      </c>
    </row>
    <row r="17" spans="2:17">
      <c r="B17" s="77">
        <v>2021</v>
      </c>
      <c r="C17" s="78">
        <v>0</v>
      </c>
      <c r="D17" s="74">
        <v>55.713576723933087</v>
      </c>
      <c r="E17" s="74">
        <v>0</v>
      </c>
      <c r="F17" s="74">
        <v>0</v>
      </c>
      <c r="G17" s="74">
        <v>0</v>
      </c>
      <c r="H17" s="74">
        <v>0</v>
      </c>
      <c r="I17" s="74">
        <v>55.713576723933087</v>
      </c>
      <c r="J17" s="74">
        <v>20.308450192898562</v>
      </c>
      <c r="K17" s="79">
        <v>46.212148639926625</v>
      </c>
      <c r="L17" s="78">
        <v>702.77436518183015</v>
      </c>
      <c r="M17" s="74">
        <v>102.82628648310305</v>
      </c>
      <c r="N17" s="74">
        <v>22.336835207549452</v>
      </c>
      <c r="O17" s="74">
        <v>132.87872771538946</v>
      </c>
      <c r="P17" s="79">
        <v>444.73251577578822</v>
      </c>
      <c r="Q17" s="76">
        <f t="shared" si="0"/>
        <v>322.49834021902996</v>
      </c>
    </row>
    <row r="18" spans="2:17">
      <c r="B18" s="77">
        <v>2022</v>
      </c>
      <c r="C18" s="78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20.308450192898562</v>
      </c>
      <c r="K18" s="79">
        <v>44.900284460168407</v>
      </c>
      <c r="L18" s="78">
        <v>701.02978669979007</v>
      </c>
      <c r="M18" s="74">
        <v>101.66323416174296</v>
      </c>
      <c r="N18" s="74">
        <v>22.243375646011589</v>
      </c>
      <c r="O18" s="74">
        <v>135.18406356665679</v>
      </c>
      <c r="P18" s="79">
        <v>441.93911332537874</v>
      </c>
      <c r="Q18" s="76">
        <f t="shared" si="0"/>
        <v>376.73037867231176</v>
      </c>
    </row>
    <row r="19" spans="2:17">
      <c r="B19" s="77">
        <v>2023</v>
      </c>
      <c r="C19" s="78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20.308450192898562</v>
      </c>
      <c r="K19" s="79">
        <v>42.916946868494577</v>
      </c>
      <c r="L19" s="78">
        <v>667.46741971197048</v>
      </c>
      <c r="M19" s="74">
        <v>98.724450171163454</v>
      </c>
      <c r="N19" s="74">
        <v>23.925647753693134</v>
      </c>
      <c r="O19" s="74">
        <v>140.18934230679571</v>
      </c>
      <c r="P19" s="79">
        <v>404.62797948031817</v>
      </c>
      <c r="Q19" s="76">
        <f t="shared" si="0"/>
        <v>341.40258241892502</v>
      </c>
    </row>
    <row r="20" spans="2:17">
      <c r="B20" s="77">
        <v>2024</v>
      </c>
      <c r="C20" s="78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20.308450192898562</v>
      </c>
      <c r="K20" s="79">
        <v>41.220449233113868</v>
      </c>
      <c r="L20" s="78">
        <v>648.20436563944406</v>
      </c>
      <c r="M20" s="74">
        <v>96.616417838698325</v>
      </c>
      <c r="N20" s="74">
        <v>26.635975038291182</v>
      </c>
      <c r="O20" s="74">
        <v>146.54459249137045</v>
      </c>
      <c r="P20" s="79">
        <v>378.40738027108404</v>
      </c>
      <c r="Q20" s="76">
        <f t="shared" si="0"/>
        <v>316.87848084507164</v>
      </c>
    </row>
    <row r="21" spans="2:17">
      <c r="B21" s="77">
        <v>2025</v>
      </c>
      <c r="C21" s="78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20.308450192898562</v>
      </c>
      <c r="K21" s="79">
        <v>39.45152947680684</v>
      </c>
      <c r="L21" s="78">
        <v>573.3017192647095</v>
      </c>
      <c r="M21" s="74">
        <v>96.522958277160456</v>
      </c>
      <c r="N21" s="74">
        <v>19.200747698167795</v>
      </c>
      <c r="O21" s="74">
        <v>139.74281329055924</v>
      </c>
      <c r="P21" s="79">
        <v>317.83519999882202</v>
      </c>
      <c r="Q21" s="76">
        <f t="shared" si="0"/>
        <v>258.07522032911663</v>
      </c>
    </row>
    <row r="22" spans="2:17">
      <c r="B22" s="77">
        <v>2026</v>
      </c>
      <c r="C22" s="78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20.308450192898562</v>
      </c>
      <c r="K22" s="79">
        <v>37.568135088445629</v>
      </c>
      <c r="L22" s="78">
        <v>556.0013159844782</v>
      </c>
      <c r="M22" s="74">
        <v>94.62261385922389</v>
      </c>
      <c r="N22" s="74">
        <v>19.927655399017851</v>
      </c>
      <c r="O22" s="74">
        <v>153.7513631255124</v>
      </c>
      <c r="P22" s="79">
        <v>287.69968360072409</v>
      </c>
      <c r="Q22" s="76">
        <f t="shared" si="0"/>
        <v>229.82309831937991</v>
      </c>
    </row>
    <row r="23" spans="2:17">
      <c r="B23" s="77">
        <v>2027</v>
      </c>
      <c r="C23" s="78">
        <v>0</v>
      </c>
      <c r="D23" s="74">
        <v>0</v>
      </c>
      <c r="E23" s="74">
        <v>0.35930009213445419</v>
      </c>
      <c r="F23" s="74">
        <v>0</v>
      </c>
      <c r="G23" s="74">
        <v>0</v>
      </c>
      <c r="H23" s="74">
        <v>0</v>
      </c>
      <c r="I23" s="74">
        <v>0.35930009213445419</v>
      </c>
      <c r="J23" s="74">
        <v>20.308450192898562</v>
      </c>
      <c r="K23" s="79">
        <v>36.167174975923459</v>
      </c>
      <c r="L23" s="78">
        <v>511.22380161211504</v>
      </c>
      <c r="M23" s="74">
        <v>92.691116254108039</v>
      </c>
      <c r="N23" s="74">
        <v>18.702296703299194</v>
      </c>
      <c r="O23" s="74">
        <v>152.05870662210441</v>
      </c>
      <c r="P23" s="79">
        <v>247.77168203260345</v>
      </c>
      <c r="Q23" s="76">
        <f t="shared" si="0"/>
        <v>190.936756771647</v>
      </c>
    </row>
    <row r="24" spans="2:17">
      <c r="B24" s="77">
        <v>2028</v>
      </c>
      <c r="C24" s="78">
        <v>0</v>
      </c>
      <c r="D24" s="74">
        <v>0</v>
      </c>
      <c r="E24" s="74">
        <v>4.4652901623646039E-2</v>
      </c>
      <c r="F24" s="74">
        <v>0</v>
      </c>
      <c r="G24" s="74">
        <v>0</v>
      </c>
      <c r="H24" s="74">
        <v>0</v>
      </c>
      <c r="I24" s="74">
        <v>4.4652901623646039E-2</v>
      </c>
      <c r="J24" s="74">
        <v>20.308450192898562</v>
      </c>
      <c r="K24" s="79">
        <v>34.825622761397554</v>
      </c>
      <c r="L24" s="78">
        <v>492.17881984984365</v>
      </c>
      <c r="M24" s="74">
        <v>91.112688103690772</v>
      </c>
      <c r="N24" s="74">
        <v>19.356513634064239</v>
      </c>
      <c r="O24" s="74">
        <v>166.33725074594471</v>
      </c>
      <c r="P24" s="79">
        <v>215.37236736614395</v>
      </c>
      <c r="Q24" s="76">
        <f t="shared" si="0"/>
        <v>160.19364151022418</v>
      </c>
    </row>
    <row r="25" spans="2:17">
      <c r="B25" s="77">
        <v>2029</v>
      </c>
      <c r="C25" s="78">
        <v>0</v>
      </c>
      <c r="D25" s="74">
        <v>0</v>
      </c>
      <c r="E25" s="74">
        <v>170.7948172194001</v>
      </c>
      <c r="F25" s="74">
        <v>0</v>
      </c>
      <c r="G25" s="74">
        <v>0</v>
      </c>
      <c r="H25" s="74">
        <v>0</v>
      </c>
      <c r="I25" s="74">
        <v>170.7948172194001</v>
      </c>
      <c r="J25" s="74">
        <v>21.053388123868054</v>
      </c>
      <c r="K25" s="79">
        <v>36.182243935141344</v>
      </c>
      <c r="L25" s="78">
        <v>474.77457261234815</v>
      </c>
      <c r="M25" s="74">
        <v>89.575797536179252</v>
      </c>
      <c r="N25" s="74">
        <v>19.626507922951397</v>
      </c>
      <c r="O25" s="74">
        <v>181.16616784328576</v>
      </c>
      <c r="P25" s="79">
        <v>184.4060993099317</v>
      </c>
      <c r="Q25" s="76">
        <f t="shared" si="0"/>
        <v>-43.624349968477787</v>
      </c>
    </row>
    <row r="26" spans="2:17">
      <c r="B26" s="77">
        <v>2030</v>
      </c>
      <c r="C26" s="78">
        <v>0</v>
      </c>
      <c r="D26" s="74">
        <v>0</v>
      </c>
      <c r="E26" s="74">
        <v>300.15615407814084</v>
      </c>
      <c r="F26" s="74">
        <v>0</v>
      </c>
      <c r="G26" s="74">
        <v>18.558992042274465</v>
      </c>
      <c r="H26" s="74">
        <v>0</v>
      </c>
      <c r="I26" s="74">
        <v>318.71514612041528</v>
      </c>
      <c r="J26" s="74">
        <v>22.537927699342621</v>
      </c>
      <c r="K26" s="79">
        <v>30.949449603363124</v>
      </c>
      <c r="L26" s="78">
        <v>477.17336802515331</v>
      </c>
      <c r="M26" s="74">
        <v>88.983886979772777</v>
      </c>
      <c r="N26" s="74">
        <v>17.476938007580529</v>
      </c>
      <c r="O26" s="74">
        <v>190.9794218047615</v>
      </c>
      <c r="P26" s="79">
        <v>179.7331212330385</v>
      </c>
      <c r="Q26" s="76">
        <f t="shared" si="0"/>
        <v>-192.46940219008252</v>
      </c>
    </row>
    <row r="27" spans="2:17">
      <c r="B27" s="77">
        <v>2031</v>
      </c>
      <c r="C27" s="78">
        <v>0</v>
      </c>
      <c r="D27" s="74">
        <v>0</v>
      </c>
      <c r="E27" s="74">
        <v>135.19485203552907</v>
      </c>
      <c r="F27" s="74">
        <v>0</v>
      </c>
      <c r="G27" s="74">
        <v>73.076135010412969</v>
      </c>
      <c r="H27" s="74">
        <v>0</v>
      </c>
      <c r="I27" s="74">
        <v>208.27098704594204</v>
      </c>
      <c r="J27" s="74">
        <v>23.568898238845904</v>
      </c>
      <c r="K27" s="79">
        <v>37.662036186477962</v>
      </c>
      <c r="L27" s="78">
        <v>465.69861074744892</v>
      </c>
      <c r="M27" s="74">
        <v>86.823932668675482</v>
      </c>
      <c r="N27" s="74">
        <v>40.260302231366445</v>
      </c>
      <c r="O27" s="74">
        <v>154.93518423832532</v>
      </c>
      <c r="P27" s="79">
        <v>183.6791916090817</v>
      </c>
      <c r="Q27" s="76">
        <f t="shared" si="0"/>
        <v>-85.822729862184204</v>
      </c>
    </row>
    <row r="28" spans="2:17">
      <c r="B28" s="77">
        <v>2032</v>
      </c>
      <c r="C28" s="78">
        <v>0</v>
      </c>
      <c r="D28" s="74">
        <v>0</v>
      </c>
      <c r="E28" s="74">
        <v>91.127934050299089</v>
      </c>
      <c r="F28" s="74">
        <v>0</v>
      </c>
      <c r="G28" s="74">
        <v>0</v>
      </c>
      <c r="H28" s="74">
        <v>0</v>
      </c>
      <c r="I28" s="74">
        <v>91.127934050299089</v>
      </c>
      <c r="J28" s="74">
        <v>24.024537909097401</v>
      </c>
      <c r="K28" s="79">
        <v>40.44341432086992</v>
      </c>
      <c r="L28" s="78">
        <v>455.29344622956677</v>
      </c>
      <c r="M28" s="74">
        <v>85.24550451825823</v>
      </c>
      <c r="N28" s="74">
        <v>51.122380161211503</v>
      </c>
      <c r="O28" s="74">
        <v>159.60816231521852</v>
      </c>
      <c r="P28" s="79">
        <v>159.31739923487856</v>
      </c>
      <c r="Q28" s="76">
        <f t="shared" si="0"/>
        <v>3.7215129546121517</v>
      </c>
    </row>
    <row r="29" spans="2:17">
      <c r="B29" s="77">
        <v>2033</v>
      </c>
      <c r="C29" s="78">
        <v>0</v>
      </c>
      <c r="D29" s="74">
        <v>0</v>
      </c>
      <c r="E29" s="74">
        <v>103.27509376998259</v>
      </c>
      <c r="F29" s="74">
        <v>0</v>
      </c>
      <c r="G29" s="74">
        <v>0</v>
      </c>
      <c r="H29" s="74">
        <v>0</v>
      </c>
      <c r="I29" s="74">
        <v>103.27509376998259</v>
      </c>
      <c r="J29" s="74">
        <v>24.540913377947312</v>
      </c>
      <c r="K29" s="79">
        <v>39.267518497856784</v>
      </c>
      <c r="L29" s="78">
        <v>441.05643968863217</v>
      </c>
      <c r="M29" s="74">
        <v>83.802073512284551</v>
      </c>
      <c r="N29" s="74">
        <v>56.200349671435433</v>
      </c>
      <c r="O29" s="74">
        <v>165.1949672160375</v>
      </c>
      <c r="P29" s="79">
        <v>135.85904928887467</v>
      </c>
      <c r="Q29" s="76">
        <f t="shared" si="0"/>
        <v>-31.224476356912021</v>
      </c>
    </row>
    <row r="30" spans="2:17">
      <c r="B30" s="77">
        <v>2034</v>
      </c>
      <c r="C30" s="78">
        <v>0</v>
      </c>
      <c r="D30" s="74">
        <v>0</v>
      </c>
      <c r="E30" s="74">
        <v>15.666636866238864</v>
      </c>
      <c r="F30" s="74">
        <v>0</v>
      </c>
      <c r="G30" s="74">
        <v>0</v>
      </c>
      <c r="H30" s="74">
        <v>0</v>
      </c>
      <c r="I30" s="74">
        <v>15.666636866238864</v>
      </c>
      <c r="J30" s="74">
        <v>24.619246562278509</v>
      </c>
      <c r="K30" s="79">
        <v>42.113479651415133</v>
      </c>
      <c r="L30" s="78">
        <v>441.27451199888719</v>
      </c>
      <c r="M30" s="74">
        <v>83.012859437075917</v>
      </c>
      <c r="N30" s="74">
        <v>60.935634122687205</v>
      </c>
      <c r="O30" s="74">
        <v>171.51906421343296</v>
      </c>
      <c r="P30" s="79">
        <v>125.80695422569113</v>
      </c>
      <c r="Q30" s="76">
        <f t="shared" si="0"/>
        <v>43.40759114575863</v>
      </c>
    </row>
    <row r="31" spans="2:17">
      <c r="B31" s="77">
        <v>2035</v>
      </c>
      <c r="C31" s="78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24.619246562278509</v>
      </c>
      <c r="K31" s="79">
        <v>40.576058819206679</v>
      </c>
      <c r="L31" s="78">
        <v>366.35109683269974</v>
      </c>
      <c r="M31" s="74">
        <v>80.894442708884341</v>
      </c>
      <c r="N31" s="74">
        <v>73.812284823459549</v>
      </c>
      <c r="O31" s="74">
        <v>152.83753630158662</v>
      </c>
      <c r="P31" s="79">
        <v>58.80683299876921</v>
      </c>
      <c r="Q31" s="76">
        <f t="shared" si="0"/>
        <v>-6.3884723827159782</v>
      </c>
    </row>
    <row r="32" spans="2:17">
      <c r="B32" s="77">
        <v>2036</v>
      </c>
      <c r="C32" s="78">
        <v>0</v>
      </c>
      <c r="D32" s="74">
        <v>0</v>
      </c>
      <c r="E32" s="74">
        <v>159.01974297343656</v>
      </c>
      <c r="F32" s="74">
        <v>0</v>
      </c>
      <c r="G32" s="74">
        <v>0</v>
      </c>
      <c r="H32" s="74">
        <v>0</v>
      </c>
      <c r="I32" s="74">
        <v>159.01974297343656</v>
      </c>
      <c r="J32" s="74">
        <v>25.414345277145689</v>
      </c>
      <c r="K32" s="79">
        <v>39.95417287788095</v>
      </c>
      <c r="L32" s="78">
        <v>340.54587345252287</v>
      </c>
      <c r="M32" s="74">
        <v>79.461396098637096</v>
      </c>
      <c r="N32" s="74">
        <v>80.634832815723612</v>
      </c>
      <c r="O32" s="74">
        <v>154.41596445200386</v>
      </c>
      <c r="P32" s="79">
        <v>26.033680086158284</v>
      </c>
      <c r="Q32" s="76">
        <f t="shared" si="0"/>
        <v>-198.35458104230491</v>
      </c>
    </row>
    <row r="33" spans="2:17">
      <c r="B33" s="77">
        <v>2037</v>
      </c>
      <c r="C33" s="78">
        <v>0</v>
      </c>
      <c r="D33" s="74">
        <v>0</v>
      </c>
      <c r="E33" s="74">
        <v>229.73383492693668</v>
      </c>
      <c r="F33" s="74">
        <v>0</v>
      </c>
      <c r="G33" s="74">
        <v>0</v>
      </c>
      <c r="H33" s="74">
        <v>0</v>
      </c>
      <c r="I33" s="74">
        <v>229.73383492693668</v>
      </c>
      <c r="J33" s="74">
        <v>26.563014451780372</v>
      </c>
      <c r="K33" s="79">
        <v>39.360400121157525</v>
      </c>
      <c r="L33" s="78">
        <v>325.71695635518182</v>
      </c>
      <c r="M33" s="74">
        <v>78.142577841380572</v>
      </c>
      <c r="N33" s="74">
        <v>88.205057300290576</v>
      </c>
      <c r="O33" s="74">
        <v>159.19278648616137</v>
      </c>
      <c r="P33" s="79">
        <v>0.17653472734932052</v>
      </c>
      <c r="Q33" s="76">
        <f t="shared" si="0"/>
        <v>-295.48071477252529</v>
      </c>
    </row>
    <row r="34" spans="2:17">
      <c r="B34" s="77">
        <v>2038</v>
      </c>
      <c r="C34" s="78">
        <v>0</v>
      </c>
      <c r="D34" s="74">
        <v>0</v>
      </c>
      <c r="E34" s="74">
        <v>102.89328987135242</v>
      </c>
      <c r="F34" s="74">
        <v>0</v>
      </c>
      <c r="G34" s="74">
        <v>61.476661140034167</v>
      </c>
      <c r="H34" s="74">
        <v>0</v>
      </c>
      <c r="I34" s="74">
        <v>164.3699510113866</v>
      </c>
      <c r="J34" s="74">
        <v>27.384864206837307</v>
      </c>
      <c r="K34" s="79">
        <v>38.7885586629491</v>
      </c>
      <c r="L34" s="78">
        <v>333.30794963120167</v>
      </c>
      <c r="M34" s="74">
        <v>78.017965092663417</v>
      </c>
      <c r="N34" s="74">
        <v>81.55904403537582</v>
      </c>
      <c r="O34" s="74">
        <v>168.9541184690049</v>
      </c>
      <c r="P34" s="79">
        <v>4.7768220341575329</v>
      </c>
      <c r="Q34" s="76">
        <f t="shared" si="0"/>
        <v>-225.76655184701548</v>
      </c>
    </row>
    <row r="35" spans="2:17">
      <c r="B35" s="77">
        <v>2039</v>
      </c>
      <c r="C35" s="78">
        <v>0</v>
      </c>
      <c r="D35" s="74">
        <v>0</v>
      </c>
      <c r="E35" s="74">
        <v>7.5664211941982327</v>
      </c>
      <c r="F35" s="74">
        <v>0</v>
      </c>
      <c r="G35" s="74">
        <v>0</v>
      </c>
      <c r="H35" s="74">
        <v>0</v>
      </c>
      <c r="I35" s="74">
        <v>7.5664211941982327</v>
      </c>
      <c r="J35" s="74">
        <v>27.422696312808299</v>
      </c>
      <c r="K35" s="79">
        <v>48.058447608144448</v>
      </c>
      <c r="L35" s="78">
        <v>380.65040974799285</v>
      </c>
      <c r="M35" s="74">
        <v>75.733398032848982</v>
      </c>
      <c r="N35" s="74">
        <v>158.72548867847203</v>
      </c>
      <c r="O35" s="74">
        <v>169.91986727156282</v>
      </c>
      <c r="P35" s="79">
        <v>-23.728344234890983</v>
      </c>
      <c r="Q35" s="76">
        <f t="shared" si="0"/>
        <v>-106.77590935004196</v>
      </c>
    </row>
    <row r="36" spans="2:17">
      <c r="B36" s="77">
        <v>2040</v>
      </c>
      <c r="C36" s="78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27.422696312808299</v>
      </c>
      <c r="K36" s="79">
        <v>44.619340916832385</v>
      </c>
      <c r="L36" s="78">
        <v>357.75281717121624</v>
      </c>
      <c r="M36" s="74">
        <v>73.853822406365268</v>
      </c>
      <c r="N36" s="74">
        <v>171.82021168949942</v>
      </c>
      <c r="O36" s="74">
        <v>177.5316293390355</v>
      </c>
      <c r="P36" s="79">
        <v>-65.452846263683966</v>
      </c>
      <c r="Q36" s="76">
        <f t="shared" si="0"/>
        <v>-137.49488349332466</v>
      </c>
    </row>
    <row r="37" spans="2:17">
      <c r="B37" s="77">
        <v>2041</v>
      </c>
      <c r="C37" s="78">
        <v>0</v>
      </c>
      <c r="D37" s="74">
        <v>0</v>
      </c>
      <c r="E37" s="74">
        <v>79.088407252655742</v>
      </c>
      <c r="F37" s="74">
        <v>0</v>
      </c>
      <c r="G37" s="74">
        <v>0</v>
      </c>
      <c r="H37" s="74">
        <v>0</v>
      </c>
      <c r="I37" s="74">
        <v>79.088407252655742</v>
      </c>
      <c r="J37" s="74">
        <v>27.818138349071578</v>
      </c>
      <c r="K37" s="79">
        <v>44.093006675864892</v>
      </c>
      <c r="L37" s="78">
        <v>340.46279828671146</v>
      </c>
      <c r="M37" s="74">
        <v>72.389622608938723</v>
      </c>
      <c r="N37" s="74">
        <v>184.15687381249742</v>
      </c>
      <c r="O37" s="74">
        <v>183.60650083899668</v>
      </c>
      <c r="P37" s="79">
        <v>-99.69019897372138</v>
      </c>
      <c r="Q37" s="76">
        <f t="shared" si="0"/>
        <v>-250.6897512513136</v>
      </c>
    </row>
    <row r="38" spans="2:17">
      <c r="B38" s="77">
        <v>2042</v>
      </c>
      <c r="C38" s="78">
        <v>0</v>
      </c>
      <c r="D38" s="74">
        <v>0</v>
      </c>
      <c r="E38" s="74">
        <v>271.86687984562946</v>
      </c>
      <c r="F38" s="74">
        <v>0</v>
      </c>
      <c r="G38" s="74">
        <v>0</v>
      </c>
      <c r="H38" s="74">
        <v>0</v>
      </c>
      <c r="I38" s="74">
        <v>271.86687984562946</v>
      </c>
      <c r="J38" s="74">
        <v>29.177472748299724</v>
      </c>
      <c r="K38" s="79">
        <v>43.582966767696668</v>
      </c>
      <c r="L38" s="78">
        <v>324.55390403382171</v>
      </c>
      <c r="M38" s="74">
        <v>71.039651164502914</v>
      </c>
      <c r="N38" s="74">
        <v>198.00965771155413</v>
      </c>
      <c r="O38" s="74">
        <v>189.53599079878779</v>
      </c>
      <c r="P38" s="79">
        <v>-134.03139564102312</v>
      </c>
      <c r="Q38" s="76">
        <f t="shared" si="0"/>
        <v>-478.65871500264893</v>
      </c>
    </row>
    <row r="39" spans="2:17">
      <c r="B39" s="77">
        <v>2043</v>
      </c>
      <c r="C39" s="78">
        <v>0</v>
      </c>
      <c r="D39" s="74">
        <v>0</v>
      </c>
      <c r="E39" s="74">
        <v>253.09847789351858</v>
      </c>
      <c r="F39" s="74">
        <v>0</v>
      </c>
      <c r="G39" s="74">
        <v>0</v>
      </c>
      <c r="H39" s="74">
        <v>0</v>
      </c>
      <c r="I39" s="74">
        <v>253.09847789351858</v>
      </c>
      <c r="J39" s="74">
        <v>30.44296513776732</v>
      </c>
      <c r="K39" s="79">
        <v>47.079043629804673</v>
      </c>
      <c r="L39" s="78">
        <v>319.57977848086205</v>
      </c>
      <c r="M39" s="74">
        <v>70.177746319209291</v>
      </c>
      <c r="N39" s="74">
        <v>210.43977939609002</v>
      </c>
      <c r="O39" s="74">
        <v>195.08125811670104</v>
      </c>
      <c r="P39" s="79">
        <v>-156.1190053511383</v>
      </c>
      <c r="Q39" s="76">
        <f t="shared" si="0"/>
        <v>-486.73949201222888</v>
      </c>
    </row>
    <row r="40" spans="2:17">
      <c r="B40" s="77">
        <v>2044</v>
      </c>
      <c r="C40" s="78">
        <v>0</v>
      </c>
      <c r="D40" s="74">
        <v>0</v>
      </c>
      <c r="E40" s="74">
        <v>106.01893175097477</v>
      </c>
      <c r="F40" s="74">
        <v>0</v>
      </c>
      <c r="G40" s="74">
        <v>61.476661140034167</v>
      </c>
      <c r="H40" s="74">
        <v>0</v>
      </c>
      <c r="I40" s="74">
        <v>167.49559289100893</v>
      </c>
      <c r="J40" s="74">
        <v>31.280443102222364</v>
      </c>
      <c r="K40" s="79">
        <v>48.343978253968231</v>
      </c>
      <c r="L40" s="78">
        <v>318.09480989198266</v>
      </c>
      <c r="M40" s="74">
        <v>69.866214447416411</v>
      </c>
      <c r="N40" s="74">
        <v>201.72727138161579</v>
      </c>
      <c r="O40" s="74">
        <v>205.55911340466824</v>
      </c>
      <c r="P40" s="79">
        <v>-159.05778934171778</v>
      </c>
      <c r="Q40" s="76">
        <f t="shared" si="0"/>
        <v>-406.1778035889173</v>
      </c>
    </row>
    <row r="41" spans="2:17">
      <c r="B41" s="77">
        <v>2045</v>
      </c>
      <c r="C41" s="78">
        <v>0</v>
      </c>
      <c r="D41" s="74">
        <v>0</v>
      </c>
      <c r="E41" s="74">
        <v>7.7962702251021687</v>
      </c>
      <c r="F41" s="74">
        <v>0</v>
      </c>
      <c r="G41" s="74">
        <v>0</v>
      </c>
      <c r="H41" s="74">
        <v>0</v>
      </c>
      <c r="I41" s="74">
        <v>7.7962702251021687</v>
      </c>
      <c r="J41" s="74">
        <v>31.319424453347875</v>
      </c>
      <c r="K41" s="79">
        <v>54.8143950257585</v>
      </c>
      <c r="L41" s="78">
        <v>367.45184277970122</v>
      </c>
      <c r="M41" s="74">
        <v>67.872410467941975</v>
      </c>
      <c r="N41" s="74">
        <v>289.98425066053852</v>
      </c>
      <c r="O41" s="74">
        <v>195.54855592439037</v>
      </c>
      <c r="P41" s="79">
        <v>-185.95337427316963</v>
      </c>
      <c r="Q41" s="76">
        <f t="shared" si="0"/>
        <v>-279.88346397737814</v>
      </c>
    </row>
    <row r="42" spans="2:17">
      <c r="B42" s="77">
        <v>2046</v>
      </c>
      <c r="C42" s="78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31.319424453347875</v>
      </c>
      <c r="K42" s="79">
        <v>54.371412210582434</v>
      </c>
      <c r="L42" s="78">
        <v>353.03830151141733</v>
      </c>
      <c r="M42" s="74">
        <v>66.678204959402606</v>
      </c>
      <c r="N42" s="74">
        <v>303.82665016386881</v>
      </c>
      <c r="O42" s="74">
        <v>201.16651401238863</v>
      </c>
      <c r="P42" s="79">
        <v>-218.6330676242427</v>
      </c>
      <c r="Q42" s="76">
        <f t="shared" si="0"/>
        <v>-304.32390428817303</v>
      </c>
    </row>
    <row r="43" spans="2:17">
      <c r="B43" s="77">
        <v>2047</v>
      </c>
      <c r="C43" s="78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31.319424453347875</v>
      </c>
      <c r="K43" s="79">
        <v>53.067864835449171</v>
      </c>
      <c r="L43" s="78">
        <v>331.08568894574574</v>
      </c>
      <c r="M43" s="74">
        <v>65.421693076504667</v>
      </c>
      <c r="N43" s="74">
        <v>316.21523426549896</v>
      </c>
      <c r="O43" s="74">
        <v>206.9298536405569</v>
      </c>
      <c r="P43" s="79">
        <v>-257.48109203681474</v>
      </c>
      <c r="Q43" s="76">
        <f t="shared" si="0"/>
        <v>-341.86838132561184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31.319424453347875</v>
      </c>
      <c r="K44" s="79">
        <v>51.778214839808442</v>
      </c>
      <c r="L44" s="78">
        <v>350.52527774562145</v>
      </c>
      <c r="M44" s="74">
        <v>66.657436167949754</v>
      </c>
      <c r="N44" s="74">
        <v>303.34204502996874</v>
      </c>
      <c r="O44" s="74">
        <v>201.21497452577864</v>
      </c>
      <c r="P44" s="79">
        <v>-220.68917797807569</v>
      </c>
      <c r="Q44" s="76">
        <f t="shared" si="0"/>
        <v>-303.78681727123205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0</v>
      </c>
      <c r="G45" s="74">
        <v>10.591877365321189</v>
      </c>
      <c r="H45" s="74">
        <v>0.68492405704695192</v>
      </c>
      <c r="I45" s="74">
        <v>11.276801422368141</v>
      </c>
      <c r="J45" s="74">
        <v>31.319424453347875</v>
      </c>
      <c r="K45" s="79">
        <v>54.272976403087085</v>
      </c>
      <c r="L45" s="78">
        <v>350.52527774562145</v>
      </c>
      <c r="M45" s="74">
        <v>66.657436167949754</v>
      </c>
      <c r="N45" s="74">
        <v>303.34204502996874</v>
      </c>
      <c r="O45" s="74">
        <v>201.21497452577864</v>
      </c>
      <c r="P45" s="79">
        <v>-220.68917797807569</v>
      </c>
      <c r="Q45" s="76">
        <f t="shared" si="0"/>
        <v>-317.55838025687882</v>
      </c>
    </row>
    <row r="46" spans="2:17">
      <c r="B46" s="77">
        <v>2050</v>
      </c>
      <c r="C46" s="78">
        <v>0</v>
      </c>
      <c r="D46" s="74">
        <v>0</v>
      </c>
      <c r="E46" s="74">
        <v>0</v>
      </c>
      <c r="F46" s="74">
        <v>0</v>
      </c>
      <c r="G46" s="74">
        <v>10.2730893139393</v>
      </c>
      <c r="H46" s="74">
        <v>1.3698481140939038</v>
      </c>
      <c r="I46" s="74">
        <v>11.642937428033203</v>
      </c>
      <c r="J46" s="74">
        <v>31.319424453347875</v>
      </c>
      <c r="K46" s="79">
        <v>50.988820181392811</v>
      </c>
      <c r="L46" s="78">
        <v>350.52527774562145</v>
      </c>
      <c r="M46" s="74">
        <v>66.657436167949754</v>
      </c>
      <c r="N46" s="74">
        <v>303.34204502996874</v>
      </c>
      <c r="O46" s="74">
        <v>201.21497452577864</v>
      </c>
      <c r="P46" s="79">
        <v>-220.68917797807569</v>
      </c>
      <c r="Q46" s="76">
        <f t="shared" si="0"/>
        <v>-314.6403600408496</v>
      </c>
    </row>
    <row r="47" spans="2:17">
      <c r="B47" s="77">
        <v>2051</v>
      </c>
      <c r="C47" s="78">
        <v>0</v>
      </c>
      <c r="D47" s="74">
        <v>0</v>
      </c>
      <c r="E47" s="74">
        <v>0</v>
      </c>
      <c r="F47" s="74">
        <v>0</v>
      </c>
      <c r="G47" s="74">
        <v>24.849056778775477</v>
      </c>
      <c r="H47" s="74">
        <v>4.1095443422817111</v>
      </c>
      <c r="I47" s="74">
        <v>28.958601121057189</v>
      </c>
      <c r="J47" s="74">
        <v>31.319424453347875</v>
      </c>
      <c r="K47" s="79">
        <v>50.613532832372186</v>
      </c>
      <c r="L47" s="78">
        <v>350.52527774562145</v>
      </c>
      <c r="M47" s="74">
        <v>66.657436167949754</v>
      </c>
      <c r="N47" s="74">
        <v>303.34204502996874</v>
      </c>
      <c r="O47" s="74">
        <v>201.21497452577864</v>
      </c>
      <c r="P47" s="79">
        <v>-220.68917797807569</v>
      </c>
      <c r="Q47" s="76">
        <f t="shared" si="0"/>
        <v>-331.58073638485297</v>
      </c>
    </row>
    <row r="48" spans="2:17">
      <c r="B48" s="77">
        <v>2052</v>
      </c>
      <c r="C48" s="78">
        <v>0</v>
      </c>
      <c r="D48" s="74">
        <v>0</v>
      </c>
      <c r="E48" s="74">
        <v>0</v>
      </c>
      <c r="F48" s="74">
        <v>0</v>
      </c>
      <c r="G48" s="74">
        <v>28.868285118867352</v>
      </c>
      <c r="H48" s="74">
        <v>6.1643165134225661</v>
      </c>
      <c r="I48" s="74">
        <v>35.032601632289918</v>
      </c>
      <c r="J48" s="74">
        <v>31.319424453347875</v>
      </c>
      <c r="K48" s="79">
        <v>50.250728279093494</v>
      </c>
      <c r="L48" s="78">
        <v>350.52527774562145</v>
      </c>
      <c r="M48" s="74">
        <v>66.657436167949754</v>
      </c>
      <c r="N48" s="74">
        <v>303.34204502996874</v>
      </c>
      <c r="O48" s="74">
        <v>201.21497452577864</v>
      </c>
      <c r="P48" s="79">
        <v>-220.68917797807569</v>
      </c>
      <c r="Q48" s="76">
        <f t="shared" si="0"/>
        <v>-337.291932342807</v>
      </c>
    </row>
    <row r="49" spans="2:17">
      <c r="B49" s="77">
        <v>2053</v>
      </c>
      <c r="C49" s="78">
        <v>0</v>
      </c>
      <c r="D49" s="74">
        <v>0</v>
      </c>
      <c r="E49" s="74">
        <v>0</v>
      </c>
      <c r="F49" s="74">
        <v>0</v>
      </c>
      <c r="G49" s="74">
        <v>20.543189074577317</v>
      </c>
      <c r="H49" s="74">
        <v>18.492949540267698</v>
      </c>
      <c r="I49" s="74">
        <v>39.036138614845015</v>
      </c>
      <c r="J49" s="74">
        <v>31.319424453347875</v>
      </c>
      <c r="K49" s="79">
        <v>49.894050671856874</v>
      </c>
      <c r="L49" s="78">
        <v>350.52527774562145</v>
      </c>
      <c r="M49" s="74">
        <v>66.657436167949754</v>
      </c>
      <c r="N49" s="74">
        <v>303.34204502996874</v>
      </c>
      <c r="O49" s="74">
        <v>201.21497452577864</v>
      </c>
      <c r="P49" s="79">
        <v>-220.68917797807569</v>
      </c>
      <c r="Q49" s="76">
        <f t="shared" si="0"/>
        <v>-340.93879171812546</v>
      </c>
    </row>
    <row r="50" spans="2:17">
      <c r="B50" s="77">
        <v>2054</v>
      </c>
      <c r="C50" s="78">
        <v>0</v>
      </c>
      <c r="D50" s="74">
        <v>0</v>
      </c>
      <c r="E50" s="74">
        <v>0</v>
      </c>
      <c r="F50" s="74">
        <v>0</v>
      </c>
      <c r="G50" s="74">
        <v>16.758697569932778</v>
      </c>
      <c r="H50" s="74">
        <v>18.492949540267698</v>
      </c>
      <c r="I50" s="74">
        <v>35.25164711020048</v>
      </c>
      <c r="J50" s="74">
        <v>31.319424453347875</v>
      </c>
      <c r="K50" s="79">
        <v>49.549199623339675</v>
      </c>
      <c r="L50" s="78">
        <v>350.52527774562145</v>
      </c>
      <c r="M50" s="74">
        <v>66.657436167949754</v>
      </c>
      <c r="N50" s="74">
        <v>303.34204502996874</v>
      </c>
      <c r="O50" s="74">
        <v>201.21497452577864</v>
      </c>
      <c r="P50" s="79">
        <v>-220.68917797807569</v>
      </c>
      <c r="Q50" s="76">
        <f t="shared" si="0"/>
        <v>-336.80944916496378</v>
      </c>
    </row>
    <row r="51" spans="2:17">
      <c r="B51" s="77">
        <v>2055</v>
      </c>
      <c r="C51" s="78">
        <v>0</v>
      </c>
      <c r="D51" s="74">
        <v>0</v>
      </c>
      <c r="E51" s="74">
        <v>0</v>
      </c>
      <c r="F51" s="74">
        <v>0</v>
      </c>
      <c r="G51" s="74">
        <v>0</v>
      </c>
      <c r="H51" s="74">
        <v>19.177873597314655</v>
      </c>
      <c r="I51" s="74">
        <v>19.177873597314655</v>
      </c>
      <c r="J51" s="74">
        <v>31.319424453347875</v>
      </c>
      <c r="K51" s="79">
        <v>49.215857671117888</v>
      </c>
      <c r="L51" s="78">
        <v>350.52527774562145</v>
      </c>
      <c r="M51" s="74">
        <v>66.657436167949754</v>
      </c>
      <c r="N51" s="74">
        <v>303.34204502996874</v>
      </c>
      <c r="O51" s="74">
        <v>201.21497452577864</v>
      </c>
      <c r="P51" s="79">
        <v>-220.68917797807569</v>
      </c>
      <c r="Q51" s="76">
        <f t="shared" si="0"/>
        <v>-320.40233369985611</v>
      </c>
    </row>
    <row r="52" spans="2:17">
      <c r="B52" s="77">
        <v>2056</v>
      </c>
      <c r="C52" s="78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31.319424453347875</v>
      </c>
      <c r="K52" s="79">
        <v>64.38755717690276</v>
      </c>
      <c r="L52" s="78">
        <v>350.52527774562145</v>
      </c>
      <c r="M52" s="74">
        <v>66.657436167949754</v>
      </c>
      <c r="N52" s="74">
        <v>303.34204502996874</v>
      </c>
      <c r="O52" s="74">
        <v>201.21497452577864</v>
      </c>
      <c r="P52" s="79">
        <v>-220.68917797807569</v>
      </c>
      <c r="Q52" s="76">
        <f t="shared" si="0"/>
        <v>-316.39615960832634</v>
      </c>
    </row>
    <row r="53" spans="2:17">
      <c r="B53" s="77">
        <v>2057</v>
      </c>
      <c r="C53" s="78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31.319424453347875</v>
      </c>
      <c r="K53" s="79">
        <v>48.582475862292739</v>
      </c>
      <c r="L53" s="78">
        <v>350.52527774562145</v>
      </c>
      <c r="M53" s="74">
        <v>66.657436167949754</v>
      </c>
      <c r="N53" s="74">
        <v>303.34204502996874</v>
      </c>
      <c r="O53" s="74">
        <v>201.21497452577864</v>
      </c>
      <c r="P53" s="79">
        <v>-220.68917797807569</v>
      </c>
      <c r="Q53" s="76">
        <f t="shared" si="0"/>
        <v>-300.59107829371635</v>
      </c>
    </row>
    <row r="54" spans="2:17">
      <c r="B54" s="77">
        <v>2058</v>
      </c>
      <c r="C54" s="78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31.319424453347875</v>
      </c>
      <c r="K54" s="79">
        <v>63.775680039640719</v>
      </c>
      <c r="L54" s="78">
        <v>350.52527774562145</v>
      </c>
      <c r="M54" s="74">
        <v>66.657436167949754</v>
      </c>
      <c r="N54" s="74">
        <v>303.34204502996874</v>
      </c>
      <c r="O54" s="74">
        <v>201.21497452577864</v>
      </c>
      <c r="P54" s="79">
        <v>-220.68917797807569</v>
      </c>
      <c r="Q54" s="76">
        <f t="shared" si="0"/>
        <v>-315.78428247106433</v>
      </c>
    </row>
    <row r="55" spans="2:17">
      <c r="B55" s="77">
        <v>2059</v>
      </c>
      <c r="C55" s="78">
        <v>0</v>
      </c>
      <c r="D55" s="74">
        <v>0</v>
      </c>
      <c r="E55" s="74">
        <v>148.98758619389855</v>
      </c>
      <c r="F55" s="74">
        <v>0</v>
      </c>
      <c r="G55" s="74">
        <v>0</v>
      </c>
      <c r="H55" s="74">
        <v>0</v>
      </c>
      <c r="I55" s="74">
        <v>148.98758619389855</v>
      </c>
      <c r="J55" s="74">
        <v>31.319424453347875</v>
      </c>
      <c r="K55" s="79">
        <v>50.887568069705296</v>
      </c>
      <c r="L55" s="78">
        <v>350.52527774562145</v>
      </c>
      <c r="M55" s="74">
        <v>66.657436167949754</v>
      </c>
      <c r="N55" s="74">
        <v>303.34204502996874</v>
      </c>
      <c r="O55" s="74">
        <v>201.21497452577864</v>
      </c>
      <c r="P55" s="79">
        <v>-220.68917797807569</v>
      </c>
      <c r="Q55" s="76">
        <f t="shared" si="0"/>
        <v>-451.88375669502744</v>
      </c>
    </row>
    <row r="56" spans="2:17">
      <c r="B56" s="77">
        <v>2060</v>
      </c>
      <c r="C56" s="78">
        <v>0</v>
      </c>
      <c r="D56" s="74">
        <v>0</v>
      </c>
      <c r="E56" s="74">
        <v>278.34892305263929</v>
      </c>
      <c r="F56" s="74">
        <v>0</v>
      </c>
      <c r="G56" s="74">
        <v>0</v>
      </c>
      <c r="H56" s="74">
        <v>0</v>
      </c>
      <c r="I56" s="74">
        <v>278.34892305263929</v>
      </c>
      <c r="J56" s="74">
        <v>31.319424453347875</v>
      </c>
      <c r="K56" s="79">
        <v>59.9363908946615</v>
      </c>
      <c r="L56" s="78">
        <v>350.52527774562145</v>
      </c>
      <c r="M56" s="74">
        <v>66.657436167949754</v>
      </c>
      <c r="N56" s="74">
        <v>303.34204502996874</v>
      </c>
      <c r="O56" s="74">
        <v>201.21497452577864</v>
      </c>
      <c r="P56" s="79">
        <v>-220.68917797807569</v>
      </c>
      <c r="Q56" s="76">
        <f t="shared" si="0"/>
        <v>-590.29391637872436</v>
      </c>
    </row>
    <row r="57" spans="2:17">
      <c r="B57" s="77">
        <v>2061</v>
      </c>
      <c r="C57" s="78">
        <v>0</v>
      </c>
      <c r="D57" s="74">
        <v>0</v>
      </c>
      <c r="E57" s="74">
        <v>133.11797289024321</v>
      </c>
      <c r="F57" s="74">
        <v>0</v>
      </c>
      <c r="G57" s="74">
        <v>0</v>
      </c>
      <c r="H57" s="74">
        <v>0</v>
      </c>
      <c r="I57" s="74">
        <v>133.11797289024321</v>
      </c>
      <c r="J57" s="74">
        <v>31.319424453347875</v>
      </c>
      <c r="K57" s="79">
        <v>44.442550721222275</v>
      </c>
      <c r="L57" s="78">
        <v>350.52527774562145</v>
      </c>
      <c r="M57" s="74">
        <v>66.657436167949754</v>
      </c>
      <c r="N57" s="74">
        <v>303.34204502996874</v>
      </c>
      <c r="O57" s="74">
        <v>201.21497452577864</v>
      </c>
      <c r="P57" s="79">
        <v>-220.68917797807569</v>
      </c>
      <c r="Q57" s="76">
        <f t="shared" si="0"/>
        <v>-429.56912604288908</v>
      </c>
    </row>
    <row r="58" spans="2:17">
      <c r="B58" s="77">
        <v>2062</v>
      </c>
      <c r="C58" s="78">
        <v>0</v>
      </c>
      <c r="D58" s="74">
        <v>0</v>
      </c>
      <c r="E58" s="74">
        <v>91.127934050299089</v>
      </c>
      <c r="F58" s="74">
        <v>0</v>
      </c>
      <c r="G58" s="74">
        <v>0</v>
      </c>
      <c r="H58" s="74">
        <v>0</v>
      </c>
      <c r="I58" s="74">
        <v>91.127934050299089</v>
      </c>
      <c r="J58" s="74">
        <v>31.319424453347875</v>
      </c>
      <c r="K58" s="79">
        <v>59.9363908946615</v>
      </c>
      <c r="L58" s="78">
        <v>350.52527774562145</v>
      </c>
      <c r="M58" s="74">
        <v>66.657436167949754</v>
      </c>
      <c r="N58" s="74">
        <v>303.34204502996874</v>
      </c>
      <c r="O58" s="74">
        <v>201.21497452577864</v>
      </c>
      <c r="P58" s="79">
        <v>-220.68917797807569</v>
      </c>
      <c r="Q58" s="76">
        <f t="shared" si="0"/>
        <v>-403.07292737638414</v>
      </c>
    </row>
    <row r="59" spans="2:17">
      <c r="B59" s="77">
        <v>2063</v>
      </c>
      <c r="C59" s="78">
        <v>0</v>
      </c>
      <c r="D59" s="74">
        <v>0</v>
      </c>
      <c r="E59" s="74">
        <v>103.27509376998259</v>
      </c>
      <c r="F59" s="74">
        <v>0</v>
      </c>
      <c r="G59" s="74">
        <v>0</v>
      </c>
      <c r="H59" s="74">
        <v>0</v>
      </c>
      <c r="I59" s="74">
        <v>103.27509376998259</v>
      </c>
      <c r="J59" s="74">
        <v>31.319424453347875</v>
      </c>
      <c r="K59" s="79">
        <v>44.442550721222275</v>
      </c>
      <c r="L59" s="78">
        <v>350.52527774562145</v>
      </c>
      <c r="M59" s="74">
        <v>66.657436167949754</v>
      </c>
      <c r="N59" s="74">
        <v>303.34204502996874</v>
      </c>
      <c r="O59" s="74">
        <v>201.21497452577864</v>
      </c>
      <c r="P59" s="79">
        <v>-220.68917797807569</v>
      </c>
      <c r="Q59" s="76">
        <f t="shared" si="0"/>
        <v>-399.72624692262843</v>
      </c>
    </row>
    <row r="60" spans="2:17">
      <c r="B60" s="77">
        <v>2064</v>
      </c>
      <c r="C60" s="78">
        <v>0</v>
      </c>
      <c r="D60" s="74">
        <v>0</v>
      </c>
      <c r="E60" s="74">
        <v>15.666636866238864</v>
      </c>
      <c r="F60" s="74">
        <v>0</v>
      </c>
      <c r="G60" s="74">
        <v>10.415243518914682</v>
      </c>
      <c r="H60" s="74">
        <v>2.0877096019096744</v>
      </c>
      <c r="I60" s="74">
        <v>28.169589987063219</v>
      </c>
      <c r="J60" s="74">
        <v>31.319424453347875</v>
      </c>
      <c r="K60" s="79">
        <v>59.9363908946615</v>
      </c>
      <c r="L60" s="78">
        <v>350.52527774562145</v>
      </c>
      <c r="M60" s="74">
        <v>66.657436167949754</v>
      </c>
      <c r="N60" s="74">
        <v>303.34204502996874</v>
      </c>
      <c r="O60" s="74">
        <v>201.21497452577864</v>
      </c>
      <c r="P60" s="79">
        <v>-220.68917797807569</v>
      </c>
      <c r="Q60" s="76">
        <f t="shared" si="0"/>
        <v>-340.11458331314827</v>
      </c>
    </row>
    <row r="61" spans="2:17">
      <c r="B61" s="77">
        <v>2065</v>
      </c>
      <c r="C61" s="78">
        <v>0</v>
      </c>
      <c r="D61" s="74">
        <v>0</v>
      </c>
      <c r="E61" s="74">
        <v>0</v>
      </c>
      <c r="F61" s="74">
        <v>0</v>
      </c>
      <c r="G61" s="74">
        <v>27.20411977317859</v>
      </c>
      <c r="H61" s="74">
        <v>4.1754192038193487</v>
      </c>
      <c r="I61" s="74">
        <v>31.379538976997939</v>
      </c>
      <c r="J61" s="74">
        <v>31.319424453347875</v>
      </c>
      <c r="K61" s="79">
        <v>44.442550721222275</v>
      </c>
      <c r="L61" s="78">
        <v>350.52527774562145</v>
      </c>
      <c r="M61" s="74">
        <v>66.657436167949754</v>
      </c>
      <c r="N61" s="74">
        <v>303.34204502996874</v>
      </c>
      <c r="O61" s="74">
        <v>201.21497452577864</v>
      </c>
      <c r="P61" s="79">
        <v>-220.68917797807569</v>
      </c>
      <c r="Q61" s="76">
        <f t="shared" si="0"/>
        <v>-327.83069212964381</v>
      </c>
    </row>
    <row r="62" spans="2:17">
      <c r="B62" s="77">
        <v>2066</v>
      </c>
      <c r="C62" s="78">
        <v>0</v>
      </c>
      <c r="D62" s="74">
        <v>0</v>
      </c>
      <c r="E62" s="74">
        <v>159.01974297343656</v>
      </c>
      <c r="F62" s="74">
        <v>0</v>
      </c>
      <c r="G62" s="74">
        <v>55.846818941878674</v>
      </c>
      <c r="H62" s="74">
        <v>12.526257611458044</v>
      </c>
      <c r="I62" s="74">
        <v>227.39281952677328</v>
      </c>
      <c r="J62" s="74">
        <v>31.319424453347875</v>
      </c>
      <c r="K62" s="79">
        <v>59.9363908946615</v>
      </c>
      <c r="L62" s="78">
        <v>350.52527774562145</v>
      </c>
      <c r="M62" s="74">
        <v>66.657436167949754</v>
      </c>
      <c r="N62" s="74">
        <v>303.34204502996874</v>
      </c>
      <c r="O62" s="74">
        <v>201.21497452577864</v>
      </c>
      <c r="P62" s="79">
        <v>-220.68917797807569</v>
      </c>
      <c r="Q62" s="76">
        <f t="shared" si="0"/>
        <v>-539.33781285285841</v>
      </c>
    </row>
    <row r="63" spans="2:17">
      <c r="B63" s="77">
        <v>2067</v>
      </c>
      <c r="C63" s="78">
        <v>0</v>
      </c>
      <c r="D63" s="74">
        <v>0</v>
      </c>
      <c r="E63" s="74">
        <v>229.73383492693668</v>
      </c>
      <c r="F63" s="74">
        <v>0</v>
      </c>
      <c r="G63" s="74">
        <v>9.0143248167671892</v>
      </c>
      <c r="H63" s="74">
        <v>18.789386417187067</v>
      </c>
      <c r="I63" s="74">
        <v>257.53754616089094</v>
      </c>
      <c r="J63" s="74">
        <v>31.319424453347875</v>
      </c>
      <c r="K63" s="79">
        <v>44.442550721222275</v>
      </c>
      <c r="L63" s="78">
        <v>350.52527774562145</v>
      </c>
      <c r="M63" s="74">
        <v>66.657436167949754</v>
      </c>
      <c r="N63" s="74">
        <v>303.34204502996874</v>
      </c>
      <c r="O63" s="74">
        <v>201.21497452577864</v>
      </c>
      <c r="P63" s="79">
        <v>-220.68917797807569</v>
      </c>
      <c r="Q63" s="76">
        <f t="shared" si="0"/>
        <v>-553.98869931353681</v>
      </c>
    </row>
    <row r="64" spans="2:17">
      <c r="B64" s="77">
        <v>2068</v>
      </c>
      <c r="C64" s="78">
        <v>0</v>
      </c>
      <c r="D64" s="74">
        <v>0</v>
      </c>
      <c r="E64" s="74">
        <v>102.89328987135242</v>
      </c>
      <c r="F64" s="74">
        <v>0</v>
      </c>
      <c r="G64" s="74">
        <v>19.280375140754096</v>
      </c>
      <c r="H64" s="74">
        <v>56.368159251561202</v>
      </c>
      <c r="I64" s="74">
        <v>178.54182426366771</v>
      </c>
      <c r="J64" s="74">
        <v>31.319424453347875</v>
      </c>
      <c r="K64" s="79">
        <v>59.9363908946615</v>
      </c>
      <c r="L64" s="78">
        <v>350.52527774562145</v>
      </c>
      <c r="M64" s="74">
        <v>66.657436167949754</v>
      </c>
      <c r="N64" s="74">
        <v>303.34204502996874</v>
      </c>
      <c r="O64" s="74">
        <v>201.21497452577864</v>
      </c>
      <c r="P64" s="79">
        <v>-220.68917797807569</v>
      </c>
      <c r="Q64" s="76">
        <f t="shared" si="0"/>
        <v>-490.48681758975277</v>
      </c>
    </row>
    <row r="65" spans="2:17">
      <c r="B65" s="77">
        <v>2069</v>
      </c>
      <c r="C65" s="78">
        <v>0</v>
      </c>
      <c r="D65" s="74">
        <v>0</v>
      </c>
      <c r="E65" s="74">
        <v>7.5664211941982327</v>
      </c>
      <c r="F65" s="74">
        <v>0</v>
      </c>
      <c r="G65" s="74">
        <v>30.422115533055102</v>
      </c>
      <c r="H65" s="74">
        <v>56.368159251561202</v>
      </c>
      <c r="I65" s="74">
        <v>94.356695978814543</v>
      </c>
      <c r="J65" s="74">
        <v>31.319424453347875</v>
      </c>
      <c r="K65" s="79">
        <v>47.338595613453904</v>
      </c>
      <c r="L65" s="78">
        <v>350.52527774562145</v>
      </c>
      <c r="M65" s="74">
        <v>66.657436167949754</v>
      </c>
      <c r="N65" s="74">
        <v>303.34204502996874</v>
      </c>
      <c r="O65" s="74">
        <v>201.21497452577864</v>
      </c>
      <c r="P65" s="79">
        <v>-220.68917797807569</v>
      </c>
      <c r="Q65" s="76">
        <f t="shared" si="0"/>
        <v>-393.70389402369199</v>
      </c>
    </row>
    <row r="66" spans="2:17">
      <c r="B66" s="77">
        <v>2070</v>
      </c>
      <c r="C66" s="78">
        <v>0</v>
      </c>
      <c r="D66" s="74">
        <v>0</v>
      </c>
      <c r="E66" s="74">
        <v>0</v>
      </c>
      <c r="F66" s="74">
        <v>0</v>
      </c>
      <c r="G66" s="74">
        <v>8.9240900774001913E-3</v>
      </c>
      <c r="H66" s="74">
        <v>58.455868853470882</v>
      </c>
      <c r="I66" s="74">
        <v>58.464792943548282</v>
      </c>
      <c r="J66" s="74">
        <v>31.319424453347875</v>
      </c>
      <c r="K66" s="79">
        <v>46.180177656561241</v>
      </c>
      <c r="L66" s="78">
        <v>350.52527774562145</v>
      </c>
      <c r="M66" s="74">
        <v>66.657436167949754</v>
      </c>
      <c r="N66" s="74">
        <v>303.34204502996874</v>
      </c>
      <c r="O66" s="74">
        <v>201.21497452577864</v>
      </c>
      <c r="P66" s="79">
        <v>-220.68917797807569</v>
      </c>
      <c r="Q66" s="76">
        <f t="shared" si="0"/>
        <v>-356.65357303153309</v>
      </c>
    </row>
    <row r="67" spans="2:17">
      <c r="B67" s="77">
        <v>2071</v>
      </c>
      <c r="C67" s="78">
        <v>0</v>
      </c>
      <c r="D67" s="74">
        <v>0</v>
      </c>
      <c r="E67" s="74">
        <v>79.088407252655742</v>
      </c>
      <c r="F67" s="74">
        <v>0</v>
      </c>
      <c r="G67" s="74">
        <v>0</v>
      </c>
      <c r="H67" s="74">
        <v>0</v>
      </c>
      <c r="I67" s="74">
        <v>79.088407252655742</v>
      </c>
      <c r="J67" s="74">
        <v>31.319424453347875</v>
      </c>
      <c r="K67" s="79">
        <v>46.180177656561241</v>
      </c>
      <c r="L67" s="78">
        <v>350.52527774562145</v>
      </c>
      <c r="M67" s="74">
        <v>66.657436167949754</v>
      </c>
      <c r="N67" s="74">
        <v>303.34204502996874</v>
      </c>
      <c r="O67" s="74">
        <v>201.21497452577864</v>
      </c>
      <c r="P67" s="79">
        <v>-220.68917797807569</v>
      </c>
      <c r="Q67" s="76">
        <f t="shared" si="0"/>
        <v>-377.27718734064058</v>
      </c>
    </row>
    <row r="68" spans="2:17">
      <c r="B68" s="77">
        <v>2072</v>
      </c>
      <c r="C68" s="78">
        <v>0</v>
      </c>
      <c r="D68" s="74">
        <v>0</v>
      </c>
      <c r="E68" s="74">
        <v>271.86687984562946</v>
      </c>
      <c r="F68" s="74">
        <v>0</v>
      </c>
      <c r="G68" s="74">
        <v>0</v>
      </c>
      <c r="H68" s="74">
        <v>0</v>
      </c>
      <c r="I68" s="74">
        <v>271.86687984562946</v>
      </c>
      <c r="J68" s="74">
        <v>31.319424453347875</v>
      </c>
      <c r="K68" s="79">
        <v>46.180177656561241</v>
      </c>
      <c r="L68" s="78">
        <v>350.52527774562145</v>
      </c>
      <c r="M68" s="74">
        <v>66.657436167949754</v>
      </c>
      <c r="N68" s="74">
        <v>303.34204502996874</v>
      </c>
      <c r="O68" s="74">
        <v>201.21497452577864</v>
      </c>
      <c r="P68" s="79">
        <v>-220.68917797807569</v>
      </c>
      <c r="Q68" s="76">
        <f t="shared" si="0"/>
        <v>-570.05565993361427</v>
      </c>
    </row>
    <row r="69" spans="2:17">
      <c r="B69" s="77">
        <v>2073</v>
      </c>
      <c r="C69" s="78">
        <v>0</v>
      </c>
      <c r="D69" s="74">
        <v>0</v>
      </c>
      <c r="E69" s="74">
        <v>253.09847789351858</v>
      </c>
      <c r="F69" s="74">
        <v>0</v>
      </c>
      <c r="G69" s="74">
        <v>46.107495855025633</v>
      </c>
      <c r="H69" s="74">
        <v>0</v>
      </c>
      <c r="I69" s="74">
        <v>299.20597374854424</v>
      </c>
      <c r="J69" s="74">
        <v>31.319424453347875</v>
      </c>
      <c r="K69" s="79">
        <v>45.311364188891758</v>
      </c>
      <c r="L69" s="78">
        <v>350.52527774562145</v>
      </c>
      <c r="M69" s="74">
        <v>66.657436167949754</v>
      </c>
      <c r="N69" s="74">
        <v>303.34204502996874</v>
      </c>
      <c r="O69" s="74">
        <v>201.21497452577864</v>
      </c>
      <c r="P69" s="79">
        <v>-220.68917797807569</v>
      </c>
      <c r="Q69" s="76">
        <f t="shared" si="0"/>
        <v>-596.52594036885955</v>
      </c>
    </row>
    <row r="70" spans="2:17">
      <c r="B70" s="77">
        <v>2074</v>
      </c>
      <c r="C70" s="78">
        <v>0</v>
      </c>
      <c r="D70" s="74">
        <v>0</v>
      </c>
      <c r="E70" s="74">
        <v>106.01893175097477</v>
      </c>
      <c r="F70" s="74">
        <v>0</v>
      </c>
      <c r="G70" s="74">
        <v>0</v>
      </c>
      <c r="H70" s="74">
        <v>0</v>
      </c>
      <c r="I70" s="74">
        <v>106.01893175097477</v>
      </c>
      <c r="J70" s="74">
        <v>31.319424453347875</v>
      </c>
      <c r="K70" s="79">
        <v>44.442550721222275</v>
      </c>
      <c r="L70" s="78">
        <v>350.52527774562145</v>
      </c>
      <c r="M70" s="74">
        <v>66.657436167949754</v>
      </c>
      <c r="N70" s="74">
        <v>303.34204502996874</v>
      </c>
      <c r="O70" s="74">
        <v>201.21497452577864</v>
      </c>
      <c r="P70" s="79">
        <v>-220.68917797807569</v>
      </c>
      <c r="Q70" s="76">
        <f t="shared" si="0"/>
        <v>-402.47008490362066</v>
      </c>
    </row>
    <row r="71" spans="2:17">
      <c r="B71" s="77">
        <v>2075</v>
      </c>
      <c r="C71" s="78">
        <v>0</v>
      </c>
      <c r="D71" s="74">
        <v>0</v>
      </c>
      <c r="E71" s="74">
        <v>7.7962702251021687</v>
      </c>
      <c r="F71" s="74">
        <v>0</v>
      </c>
      <c r="G71" s="74">
        <v>0</v>
      </c>
      <c r="H71" s="74">
        <v>0</v>
      </c>
      <c r="I71" s="74">
        <v>7.7962702251021687</v>
      </c>
      <c r="J71" s="74">
        <v>31.319424453347875</v>
      </c>
      <c r="K71" s="79">
        <v>44.442550721222275</v>
      </c>
      <c r="L71" s="78">
        <v>350.52527774562145</v>
      </c>
      <c r="M71" s="74">
        <v>66.657436167949754</v>
      </c>
      <c r="N71" s="74">
        <v>303.34204502996874</v>
      </c>
      <c r="O71" s="74">
        <v>201.21497452577864</v>
      </c>
      <c r="P71" s="79">
        <v>-220.68917797807569</v>
      </c>
      <c r="Q71" s="76">
        <f t="shared" si="0"/>
        <v>-304.24742337774802</v>
      </c>
    </row>
    <row r="72" spans="2:17">
      <c r="B72" s="77">
        <v>2076</v>
      </c>
      <c r="C72" s="78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31.319424453347875</v>
      </c>
      <c r="K72" s="79">
        <v>44.442550721222275</v>
      </c>
      <c r="L72" s="78">
        <v>350.52527774562145</v>
      </c>
      <c r="M72" s="74">
        <v>66.657436167949754</v>
      </c>
      <c r="N72" s="74">
        <v>303.34204502996874</v>
      </c>
      <c r="O72" s="74">
        <v>201.21497452577864</v>
      </c>
      <c r="P72" s="79">
        <v>-220.68917797807569</v>
      </c>
      <c r="Q72" s="76">
        <f t="shared" si="0"/>
        <v>-296.45115315264587</v>
      </c>
    </row>
    <row r="73" spans="2:17">
      <c r="B73" s="77">
        <v>2077</v>
      </c>
      <c r="C73" s="78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31.319424453347875</v>
      </c>
      <c r="K73" s="79">
        <v>44.442550721222275</v>
      </c>
      <c r="L73" s="78">
        <v>350.52527774562145</v>
      </c>
      <c r="M73" s="74">
        <v>66.657436167949754</v>
      </c>
      <c r="N73" s="74">
        <v>303.34204502996874</v>
      </c>
      <c r="O73" s="74">
        <v>201.21497452577864</v>
      </c>
      <c r="P73" s="79">
        <v>-220.68917797807569</v>
      </c>
      <c r="Q73" s="76">
        <f t="shared" ref="Q73:Q87" si="1">P73-K73-J73-I73</f>
        <v>-296.45115315264587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31.319424453347875</v>
      </c>
      <c r="K74" s="79">
        <v>44.442550721222275</v>
      </c>
      <c r="L74" s="78">
        <v>350.52527774562145</v>
      </c>
      <c r="M74" s="74">
        <v>66.657436167949754</v>
      </c>
      <c r="N74" s="74">
        <v>303.34204502996874</v>
      </c>
      <c r="O74" s="74">
        <v>201.21497452577864</v>
      </c>
      <c r="P74" s="79">
        <v>-220.68917797807569</v>
      </c>
      <c r="Q74" s="76">
        <f t="shared" si="1"/>
        <v>-296.45115315264587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0</v>
      </c>
      <c r="G75" s="74">
        <v>46.107495855025633</v>
      </c>
      <c r="H75" s="74">
        <v>0</v>
      </c>
      <c r="I75" s="74">
        <v>46.107495855025633</v>
      </c>
      <c r="J75" s="74">
        <v>31.319424453347875</v>
      </c>
      <c r="K75" s="79">
        <v>47.338595613453904</v>
      </c>
      <c r="L75" s="78">
        <v>350.52527774562145</v>
      </c>
      <c r="M75" s="74">
        <v>66.657436167949754</v>
      </c>
      <c r="N75" s="74">
        <v>303.34204502996874</v>
      </c>
      <c r="O75" s="74">
        <v>201.21497452577864</v>
      </c>
      <c r="P75" s="79">
        <v>-220.68917797807569</v>
      </c>
      <c r="Q75" s="76">
        <f t="shared" si="1"/>
        <v>-345.45469389990308</v>
      </c>
    </row>
    <row r="76" spans="2:17">
      <c r="B76" s="77">
        <v>2080</v>
      </c>
      <c r="C76" s="78"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31.319424453347875</v>
      </c>
      <c r="K76" s="79">
        <v>44.442550721222275</v>
      </c>
      <c r="L76" s="78">
        <v>350.52527774562145</v>
      </c>
      <c r="M76" s="74">
        <v>66.657436167949754</v>
      </c>
      <c r="N76" s="74">
        <v>303.34204502996874</v>
      </c>
      <c r="O76" s="74">
        <v>201.21497452577864</v>
      </c>
      <c r="P76" s="79">
        <v>-220.68917797807569</v>
      </c>
      <c r="Q76" s="76">
        <f t="shared" si="1"/>
        <v>-296.45115315264587</v>
      </c>
    </row>
    <row r="77" spans="2:17">
      <c r="B77" s="77">
        <v>2081</v>
      </c>
      <c r="C77" s="78">
        <v>0</v>
      </c>
      <c r="D77" s="74">
        <v>0</v>
      </c>
      <c r="E77" s="74">
        <v>0</v>
      </c>
      <c r="F77" s="74">
        <v>0</v>
      </c>
      <c r="G77" s="74">
        <v>18.269059713592561</v>
      </c>
      <c r="H77" s="74">
        <v>0</v>
      </c>
      <c r="I77" s="74">
        <v>18.269059713592561</v>
      </c>
      <c r="J77" s="74">
        <v>31.319424453347875</v>
      </c>
      <c r="K77" s="79">
        <v>44.442550721222275</v>
      </c>
      <c r="L77" s="78">
        <v>350.52527774562145</v>
      </c>
      <c r="M77" s="74">
        <v>66.657436167949754</v>
      </c>
      <c r="N77" s="74">
        <v>303.34204502996874</v>
      </c>
      <c r="O77" s="74">
        <v>201.21497452577864</v>
      </c>
      <c r="P77" s="79">
        <v>-220.68917797807569</v>
      </c>
      <c r="Q77" s="76">
        <f t="shared" si="1"/>
        <v>-314.72021286623846</v>
      </c>
    </row>
    <row r="78" spans="2:17">
      <c r="B78" s="77">
        <v>2082</v>
      </c>
      <c r="C78" s="78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31.319424453347875</v>
      </c>
      <c r="K78" s="79">
        <v>44.442550721222275</v>
      </c>
      <c r="L78" s="78">
        <v>350.52527774562145</v>
      </c>
      <c r="M78" s="74">
        <v>66.657436167949754</v>
      </c>
      <c r="N78" s="74">
        <v>303.34204502996874</v>
      </c>
      <c r="O78" s="74">
        <v>201.21497452577864</v>
      </c>
      <c r="P78" s="79">
        <v>-220.68917797807569</v>
      </c>
      <c r="Q78" s="76">
        <f t="shared" si="1"/>
        <v>-296.45115315264587</v>
      </c>
    </row>
    <row r="79" spans="2:17">
      <c r="B79" s="77">
        <v>2083</v>
      </c>
      <c r="C79" s="78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31.319424453347875</v>
      </c>
      <c r="K79" s="79">
        <v>44.442550721222275</v>
      </c>
      <c r="L79" s="78">
        <v>350.52527774562145</v>
      </c>
      <c r="M79" s="74">
        <v>66.657436167949754</v>
      </c>
      <c r="N79" s="74">
        <v>303.34204502996874</v>
      </c>
      <c r="O79" s="74">
        <v>201.21497452577864</v>
      </c>
      <c r="P79" s="79">
        <v>-220.68917797807569</v>
      </c>
      <c r="Q79" s="76">
        <f t="shared" si="1"/>
        <v>-296.45115315264587</v>
      </c>
    </row>
    <row r="80" spans="2:17">
      <c r="B80" s="77">
        <v>2084</v>
      </c>
      <c r="C80" s="78">
        <v>0</v>
      </c>
      <c r="D80" s="74">
        <v>0</v>
      </c>
      <c r="E80" s="74">
        <v>0</v>
      </c>
      <c r="F80" s="74">
        <v>0</v>
      </c>
      <c r="G80" s="74">
        <v>10.591877365321189</v>
      </c>
      <c r="H80" s="74">
        <v>0.68492405704695192</v>
      </c>
      <c r="I80" s="74">
        <v>11.276801422368141</v>
      </c>
      <c r="J80" s="74">
        <v>31.319424453347875</v>
      </c>
      <c r="K80" s="79">
        <v>44.442550721222275</v>
      </c>
      <c r="L80" s="78">
        <v>350.52527774562145</v>
      </c>
      <c r="M80" s="74">
        <v>66.657436167949754</v>
      </c>
      <c r="N80" s="74">
        <v>303.34204502996874</v>
      </c>
      <c r="O80" s="74">
        <v>201.21497452577864</v>
      </c>
      <c r="P80" s="79">
        <v>-220.68917797807569</v>
      </c>
      <c r="Q80" s="76">
        <f t="shared" si="1"/>
        <v>-307.727954575014</v>
      </c>
    </row>
    <row r="81" spans="1:17">
      <c r="B81" s="77">
        <v>2085</v>
      </c>
      <c r="C81" s="78">
        <v>0</v>
      </c>
      <c r="D81" s="74">
        <v>0</v>
      </c>
      <c r="E81" s="74">
        <v>0</v>
      </c>
      <c r="F81" s="74">
        <v>0</v>
      </c>
      <c r="G81" s="74">
        <v>10.2730893139393</v>
      </c>
      <c r="H81" s="74">
        <v>1.3698481140939038</v>
      </c>
      <c r="I81" s="74">
        <v>11.642937428033203</v>
      </c>
      <c r="J81" s="74">
        <v>31.319424453347875</v>
      </c>
      <c r="K81" s="79">
        <v>44.442550721222275</v>
      </c>
      <c r="L81" s="78">
        <v>350.52527774562145</v>
      </c>
      <c r="M81" s="74">
        <v>66.657436167949754</v>
      </c>
      <c r="N81" s="74">
        <v>303.34204502996874</v>
      </c>
      <c r="O81" s="74">
        <v>201.21497452577864</v>
      </c>
      <c r="P81" s="79">
        <v>-220.68917797807569</v>
      </c>
      <c r="Q81" s="76">
        <f t="shared" si="1"/>
        <v>-308.09409058067905</v>
      </c>
    </row>
    <row r="82" spans="1:17">
      <c r="B82" s="77">
        <v>2086</v>
      </c>
      <c r="C82" s="78">
        <v>0</v>
      </c>
      <c r="D82" s="74">
        <v>0</v>
      </c>
      <c r="E82" s="74">
        <v>0</v>
      </c>
      <c r="F82" s="74">
        <v>0</v>
      </c>
      <c r="G82" s="74">
        <v>24.849056778775477</v>
      </c>
      <c r="H82" s="74">
        <v>4.1095443422817111</v>
      </c>
      <c r="I82" s="74">
        <v>28.958601121057189</v>
      </c>
      <c r="J82" s="74">
        <v>31.319424453347875</v>
      </c>
      <c r="K82" s="79">
        <v>44.442550721222275</v>
      </c>
      <c r="L82" s="78">
        <v>350.52527774562145</v>
      </c>
      <c r="M82" s="74">
        <v>66.657436167949754</v>
      </c>
      <c r="N82" s="74">
        <v>303.34204502996874</v>
      </c>
      <c r="O82" s="74">
        <v>201.21497452577864</v>
      </c>
      <c r="P82" s="79">
        <v>-220.68917797807569</v>
      </c>
      <c r="Q82" s="76">
        <f t="shared" si="1"/>
        <v>-325.40975427370307</v>
      </c>
    </row>
    <row r="83" spans="1:17">
      <c r="B83" s="77">
        <v>2087</v>
      </c>
      <c r="C83" s="78">
        <v>0</v>
      </c>
      <c r="D83" s="74">
        <v>0</v>
      </c>
      <c r="E83" s="74">
        <v>0</v>
      </c>
      <c r="F83" s="74">
        <v>0</v>
      </c>
      <c r="G83" s="74">
        <v>28.868285118867352</v>
      </c>
      <c r="H83" s="74">
        <v>6.1643165134225661</v>
      </c>
      <c r="I83" s="74">
        <v>35.032601632289918</v>
      </c>
      <c r="J83" s="74">
        <v>31.319424453347875</v>
      </c>
      <c r="K83" s="79">
        <v>44.442550721222275</v>
      </c>
      <c r="L83" s="78">
        <v>350.52527774562145</v>
      </c>
      <c r="M83" s="74">
        <v>66.657436167949754</v>
      </c>
      <c r="N83" s="74">
        <v>303.34204502996874</v>
      </c>
      <c r="O83" s="74">
        <v>201.21497452577864</v>
      </c>
      <c r="P83" s="79">
        <v>-220.68917797807569</v>
      </c>
      <c r="Q83" s="76">
        <f t="shared" si="1"/>
        <v>-331.4837547849358</v>
      </c>
    </row>
    <row r="84" spans="1:17">
      <c r="B84" s="77">
        <v>2088</v>
      </c>
      <c r="C84" s="78">
        <v>0</v>
      </c>
      <c r="D84" s="74">
        <v>0</v>
      </c>
      <c r="E84" s="74">
        <v>0</v>
      </c>
      <c r="F84" s="74">
        <v>0</v>
      </c>
      <c r="G84" s="74">
        <v>35.912354359585862</v>
      </c>
      <c r="H84" s="74">
        <v>18.492949540267698</v>
      </c>
      <c r="I84" s="74">
        <v>54.405303899853564</v>
      </c>
      <c r="J84" s="74">
        <v>31.319424453347875</v>
      </c>
      <c r="K84" s="79">
        <v>44.442550721222275</v>
      </c>
      <c r="L84" s="78">
        <v>350.52527774562145</v>
      </c>
      <c r="M84" s="74">
        <v>66.657436167949754</v>
      </c>
      <c r="N84" s="74">
        <v>303.34204502996874</v>
      </c>
      <c r="O84" s="74">
        <v>201.21497452577864</v>
      </c>
      <c r="P84" s="79">
        <v>-220.68917797807569</v>
      </c>
      <c r="Q84" s="76">
        <f t="shared" si="1"/>
        <v>-350.85645705249942</v>
      </c>
    </row>
    <row r="85" spans="1:17">
      <c r="B85" s="77">
        <v>2089</v>
      </c>
      <c r="C85" s="78">
        <v>0</v>
      </c>
      <c r="D85" s="74">
        <v>0</v>
      </c>
      <c r="E85" s="74">
        <v>0</v>
      </c>
      <c r="F85" s="74">
        <v>0</v>
      </c>
      <c r="G85" s="74">
        <v>16.758697569932778</v>
      </c>
      <c r="H85" s="74">
        <v>18.492949540267698</v>
      </c>
      <c r="I85" s="74">
        <v>35.25164711020048</v>
      </c>
      <c r="J85" s="74">
        <v>31.319424453347875</v>
      </c>
      <c r="K85" s="79">
        <v>47.338595613453904</v>
      </c>
      <c r="L85" s="78">
        <v>350.52527774562145</v>
      </c>
      <c r="M85" s="74">
        <v>66.657436167949754</v>
      </c>
      <c r="N85" s="74">
        <v>303.34204502996874</v>
      </c>
      <c r="O85" s="74">
        <v>201.21497452577864</v>
      </c>
      <c r="P85" s="79">
        <v>-220.68917797807569</v>
      </c>
      <c r="Q85" s="76">
        <f t="shared" si="1"/>
        <v>-334.59884515507792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0</v>
      </c>
      <c r="H86" s="82">
        <v>19.177873597314655</v>
      </c>
      <c r="I86" s="82">
        <v>19.177873597314655</v>
      </c>
      <c r="J86" s="74">
        <v>31.319424453347875</v>
      </c>
      <c r="K86" s="79">
        <v>47.338595613453904</v>
      </c>
      <c r="L86" s="81">
        <v>350.52527774562145</v>
      </c>
      <c r="M86" s="82">
        <v>66.657436167949754</v>
      </c>
      <c r="N86" s="82">
        <v>303.34204502996874</v>
      </c>
      <c r="O86" s="82">
        <v>201.21497452577864</v>
      </c>
      <c r="P86" s="83">
        <v>-220.68917797807569</v>
      </c>
      <c r="Q86" s="76">
        <f t="shared" si="1"/>
        <v>-318.52507164219213</v>
      </c>
    </row>
    <row r="87" spans="1:17" ht="15.75" thickBot="1">
      <c r="B87" s="84" t="s">
        <v>4</v>
      </c>
      <c r="C87" s="85">
        <v>0</v>
      </c>
      <c r="D87" s="86">
        <v>0</v>
      </c>
      <c r="E87" s="86">
        <v>12.494674014635585</v>
      </c>
      <c r="F87" s="86">
        <v>0</v>
      </c>
      <c r="G87" s="86">
        <v>6.2074341204834429</v>
      </c>
      <c r="H87" s="86">
        <v>4.7842437687546244</v>
      </c>
      <c r="I87" s="86">
        <v>23.486351903873651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-23.486351903873651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0</v>
      </c>
      <c r="D89" s="92">
        <v>2857.0484603889877</v>
      </c>
      <c r="E89" s="92">
        <v>839.87301146330219</v>
      </c>
      <c r="F89" s="92">
        <v>0</v>
      </c>
      <c r="G89" s="92">
        <v>268.90803948273862</v>
      </c>
      <c r="H89" s="92">
        <v>477.79138499526567</v>
      </c>
      <c r="I89" s="92">
        <v>4443.6208963302961</v>
      </c>
      <c r="J89" s="92">
        <v>425.09364948263766</v>
      </c>
      <c r="K89" s="58">
        <v>668.77678879190034</v>
      </c>
      <c r="L89" s="91">
        <v>8849.3456579919875</v>
      </c>
      <c r="M89" s="96">
        <v>1775.3422143908235</v>
      </c>
      <c r="N89" s="92">
        <v>1972.7610664753697</v>
      </c>
      <c r="O89" s="92">
        <v>3090.2730830992637</v>
      </c>
      <c r="P89" s="58">
        <v>2010.969294026537</v>
      </c>
    </row>
    <row r="90" spans="1:17" ht="15.75" thickBot="1">
      <c r="N90" t="s">
        <v>112</v>
      </c>
      <c r="P90" s="93">
        <v>-3526.5220405782975</v>
      </c>
      <c r="Q90" s="94">
        <f>(NPV(0.0505,Q9:Q86)+Q8)*(1+0.0505)^2-Q87</f>
        <v>-3526.5220405782957</v>
      </c>
    </row>
    <row r="91" spans="1:17">
      <c r="I91" s="107" t="s">
        <v>127</v>
      </c>
      <c r="J91" s="98">
        <f>(NPV(0.0505,J9:J58)+J8)*(1+0.0505)^2</f>
        <v>381.48443458565328</v>
      </c>
      <c r="K91" s="99"/>
      <c r="L91" s="99"/>
      <c r="M91" s="100">
        <f>(NPV(0.0505,M9:M58)+M8)*(1+0.0505)^2</f>
        <v>1682.5282974984466</v>
      </c>
      <c r="P91" s="100"/>
      <c r="Q91" s="100">
        <f>(NPV(0.0505,Q9:Q58)+Q8)*(1+0.0505)^2</f>
        <v>-3009.2670492684833</v>
      </c>
    </row>
    <row r="92" spans="1:17">
      <c r="I92" s="108" t="s">
        <v>128</v>
      </c>
      <c r="J92" s="17">
        <f>(NPV(0.0505,J9:J43)+J8)*(1+0.0505)^2</f>
        <v>317.7373369908496</v>
      </c>
      <c r="K92" s="11"/>
      <c r="L92" s="11"/>
      <c r="M92" s="102">
        <f>(NPV(0.0505,M9:M43)+M8)*(1+0.0505)^2</f>
        <v>1546.8547286834403</v>
      </c>
      <c r="P92" s="102"/>
      <c r="Q92" s="102">
        <f>(NPV(0.0505,Q9:Q43)+Q8)*(1+0.0505)^2</f>
        <v>-2294.584952777805</v>
      </c>
    </row>
    <row r="93" spans="1:17" ht="15.75" thickBot="1">
      <c r="I93" s="109" t="s">
        <v>129</v>
      </c>
      <c r="J93" s="104">
        <f>(NPV(0.0505,J9:J28)+J8)*(1+0.0505)^2</f>
        <v>200.4414744506978</v>
      </c>
      <c r="K93" s="105"/>
      <c r="L93" s="105"/>
      <c r="M93" s="106">
        <f>(NPV(0.0505,M9:M28)+M8)*(1+0.0505)^2</f>
        <v>1224.5097550185667</v>
      </c>
      <c r="P93" s="102"/>
      <c r="Q93" s="106">
        <f>(NPV(0.0505,Q9:Q28)+Q8)*(1+0.0505)^2</f>
        <v>-1408.4703349325605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opLeftCell="A55" zoomScaleNormal="100" workbookViewId="0">
      <selection activeCell="Q94" sqref="Q94"/>
    </sheetView>
  </sheetViews>
  <sheetFormatPr defaultRowHeight="15"/>
  <cols>
    <col min="1" max="1" width="13.42578125" customWidth="1"/>
    <col min="2" max="2" width="13.140625" customWidth="1"/>
    <col min="3" max="3" width="14.140625" customWidth="1"/>
    <col min="4" max="14" width="9.7109375" customWidth="1"/>
    <col min="15" max="15" width="11.5703125" customWidth="1"/>
    <col min="16" max="16" width="9.7109375" customWidth="1"/>
  </cols>
  <sheetData>
    <row r="1" spans="2:17" ht="15.75">
      <c r="B1" s="48" t="s">
        <v>10</v>
      </c>
      <c r="G1" s="114" t="s">
        <v>123</v>
      </c>
      <c r="H1" s="114"/>
      <c r="I1" s="114"/>
      <c r="N1" s="49" t="s">
        <v>83</v>
      </c>
      <c r="O1" s="50"/>
      <c r="P1" s="51" t="s">
        <v>1</v>
      </c>
    </row>
    <row r="2" spans="2:17" ht="15.75">
      <c r="B2" s="4"/>
      <c r="F2" s="4"/>
      <c r="G2" s="114" t="s">
        <v>84</v>
      </c>
      <c r="H2" s="114"/>
      <c r="I2" s="114"/>
      <c r="J2" s="52"/>
      <c r="K2" s="52"/>
      <c r="L2" s="52"/>
      <c r="N2" s="53" t="s">
        <v>28</v>
      </c>
      <c r="O2" s="50"/>
      <c r="P2" s="53" t="s">
        <v>1</v>
      </c>
    </row>
    <row r="3" spans="2:17" ht="15.75">
      <c r="D3" s="1"/>
      <c r="E3" s="1"/>
      <c r="F3" s="1"/>
      <c r="G3" s="1"/>
      <c r="H3" s="54" t="s">
        <v>85</v>
      </c>
      <c r="I3" s="1"/>
      <c r="J3" s="1"/>
      <c r="K3" s="1"/>
      <c r="L3" s="1"/>
      <c r="N3" s="53" t="s">
        <v>86</v>
      </c>
      <c r="O3" s="50"/>
      <c r="P3" s="55" t="s">
        <v>1</v>
      </c>
    </row>
    <row r="4" spans="2:17" ht="8.25" customHeight="1" thickBot="1">
      <c r="B4" s="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2:17" ht="15.75" thickBot="1">
      <c r="B5" s="4"/>
      <c r="C5" s="56" t="s">
        <v>87</v>
      </c>
      <c r="D5" s="57"/>
      <c r="E5" s="57"/>
      <c r="F5" s="57"/>
      <c r="G5" s="57"/>
      <c r="H5" s="57"/>
      <c r="I5" s="57"/>
      <c r="J5" s="57"/>
      <c r="K5" s="58"/>
      <c r="L5" s="59" t="s">
        <v>88</v>
      </c>
      <c r="M5" s="57"/>
      <c r="N5" s="57"/>
      <c r="O5" s="57"/>
      <c r="P5" s="60"/>
    </row>
    <row r="6" spans="2:17" ht="30">
      <c r="B6" s="61"/>
      <c r="C6" s="62" t="s">
        <v>89</v>
      </c>
      <c r="D6" s="5" t="s">
        <v>90</v>
      </c>
      <c r="E6" s="5" t="s">
        <v>91</v>
      </c>
      <c r="F6" s="5" t="s">
        <v>92</v>
      </c>
      <c r="G6" s="115" t="s">
        <v>93</v>
      </c>
      <c r="H6" s="116"/>
      <c r="I6" s="5" t="s">
        <v>94</v>
      </c>
      <c r="J6" s="5" t="s">
        <v>95</v>
      </c>
      <c r="K6" s="63" t="s">
        <v>96</v>
      </c>
      <c r="L6" s="62" t="s">
        <v>97</v>
      </c>
      <c r="M6" s="5" t="s">
        <v>98</v>
      </c>
      <c r="N6" s="5" t="s">
        <v>91</v>
      </c>
      <c r="O6" s="5" t="s">
        <v>99</v>
      </c>
      <c r="P6" s="63" t="s">
        <v>100</v>
      </c>
      <c r="Q6" s="64" t="s">
        <v>101</v>
      </c>
    </row>
    <row r="7" spans="2:17" ht="15.75" thickBot="1">
      <c r="B7" s="65" t="s">
        <v>3</v>
      </c>
      <c r="C7" s="62" t="s">
        <v>102</v>
      </c>
      <c r="D7" s="5" t="s">
        <v>102</v>
      </c>
      <c r="E7" s="5" t="s">
        <v>102</v>
      </c>
      <c r="F7" s="5" t="s">
        <v>102</v>
      </c>
      <c r="G7" s="66" t="s">
        <v>103</v>
      </c>
      <c r="H7" s="66" t="s">
        <v>104</v>
      </c>
      <c r="I7" s="5" t="s">
        <v>95</v>
      </c>
      <c r="J7" s="5" t="s">
        <v>105</v>
      </c>
      <c r="K7" s="63" t="s">
        <v>106</v>
      </c>
      <c r="L7" s="67" t="s">
        <v>107</v>
      </c>
      <c r="M7" s="68" t="s">
        <v>108</v>
      </c>
      <c r="N7" s="68" t="s">
        <v>109</v>
      </c>
      <c r="O7" s="68" t="s">
        <v>110</v>
      </c>
      <c r="P7" s="69" t="s">
        <v>107</v>
      </c>
      <c r="Q7" s="70"/>
    </row>
    <row r="8" spans="2:17">
      <c r="B8" s="71">
        <v>2012</v>
      </c>
      <c r="C8" s="72">
        <v>0</v>
      </c>
      <c r="D8" s="73">
        <v>0</v>
      </c>
      <c r="E8" s="73">
        <v>0</v>
      </c>
      <c r="F8" s="73">
        <v>0</v>
      </c>
      <c r="G8" s="74">
        <v>0</v>
      </c>
      <c r="H8" s="74">
        <v>0</v>
      </c>
      <c r="I8" s="73">
        <v>0</v>
      </c>
      <c r="J8" s="73">
        <v>0</v>
      </c>
      <c r="K8" s="75">
        <v>0</v>
      </c>
      <c r="L8" s="72">
        <v>0</v>
      </c>
      <c r="M8" s="73">
        <v>0</v>
      </c>
      <c r="N8" s="73">
        <v>0</v>
      </c>
      <c r="O8" s="73">
        <v>0</v>
      </c>
      <c r="P8" s="75">
        <v>0</v>
      </c>
      <c r="Q8" s="76">
        <f>P8-K8-J8-I8</f>
        <v>0</v>
      </c>
    </row>
    <row r="9" spans="2:17">
      <c r="B9" s="77">
        <v>2013</v>
      </c>
      <c r="C9" s="78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9">
        <v>0</v>
      </c>
      <c r="L9" s="78">
        <v>0</v>
      </c>
      <c r="M9" s="74">
        <v>0</v>
      </c>
      <c r="N9" s="74">
        <v>0</v>
      </c>
      <c r="O9" s="74">
        <v>0</v>
      </c>
      <c r="P9" s="79">
        <v>0</v>
      </c>
      <c r="Q9" s="76">
        <f t="shared" ref="Q9:Q72" si="0">P9-K9-J9-I9</f>
        <v>0</v>
      </c>
    </row>
    <row r="10" spans="2:17">
      <c r="B10" s="77">
        <v>2014</v>
      </c>
      <c r="C10" s="78">
        <v>31.074476585787878</v>
      </c>
      <c r="D10" s="74">
        <v>62.955526422134305</v>
      </c>
      <c r="E10" s="74">
        <v>0</v>
      </c>
      <c r="F10" s="74">
        <v>0</v>
      </c>
      <c r="G10" s="74">
        <v>9.8651759401078465</v>
      </c>
      <c r="H10" s="74">
        <v>0</v>
      </c>
      <c r="I10" s="74">
        <v>103.89517894803002</v>
      </c>
      <c r="J10" s="74">
        <v>0.5194758947401501</v>
      </c>
      <c r="K10" s="79">
        <v>0</v>
      </c>
      <c r="L10" s="78">
        <v>312.9649184031266</v>
      </c>
      <c r="M10" s="74">
        <v>102.97166802327305</v>
      </c>
      <c r="N10" s="74">
        <v>19.803042650300696</v>
      </c>
      <c r="O10" s="74">
        <v>97.893698513049117</v>
      </c>
      <c r="P10" s="79">
        <v>92.29650921650375</v>
      </c>
      <c r="Q10" s="76">
        <f t="shared" si="0"/>
        <v>-12.118145626266426</v>
      </c>
    </row>
    <row r="11" spans="2:17">
      <c r="B11" s="77">
        <v>2015</v>
      </c>
      <c r="C11" s="78">
        <v>39.746195192697073</v>
      </c>
      <c r="D11" s="74">
        <v>0</v>
      </c>
      <c r="E11" s="74">
        <v>0</v>
      </c>
      <c r="F11" s="74">
        <v>0</v>
      </c>
      <c r="G11" s="74">
        <v>9.8651759401078465</v>
      </c>
      <c r="H11" s="74">
        <v>0</v>
      </c>
      <c r="I11" s="74">
        <v>49.611371132804919</v>
      </c>
      <c r="J11" s="74">
        <v>0.76753275040417468</v>
      </c>
      <c r="K11" s="79">
        <v>0</v>
      </c>
      <c r="L11" s="78">
        <v>344.95924163625529</v>
      </c>
      <c r="M11" s="74">
        <v>101.09209239678934</v>
      </c>
      <c r="N11" s="74">
        <v>23.520656320362392</v>
      </c>
      <c r="O11" s="74">
        <v>102.03707240789441</v>
      </c>
      <c r="P11" s="79">
        <v>118.30942051120917</v>
      </c>
      <c r="Q11" s="76">
        <f t="shared" si="0"/>
        <v>67.930516628000078</v>
      </c>
    </row>
    <row r="12" spans="2:17">
      <c r="B12" s="77">
        <v>2016</v>
      </c>
      <c r="C12" s="78">
        <v>87.845089757339863</v>
      </c>
      <c r="D12" s="74">
        <v>0</v>
      </c>
      <c r="E12" s="74">
        <v>0</v>
      </c>
      <c r="F12" s="74">
        <v>0</v>
      </c>
      <c r="G12" s="74">
        <v>9.8651759401078465</v>
      </c>
      <c r="H12" s="74">
        <v>0</v>
      </c>
      <c r="I12" s="74">
        <v>97.71026569744771</v>
      </c>
      <c r="J12" s="74">
        <v>1.2560840788914132</v>
      </c>
      <c r="K12" s="79">
        <v>0</v>
      </c>
      <c r="L12" s="78">
        <v>354.71018922337242</v>
      </c>
      <c r="M12" s="74">
        <v>99.243669957484926</v>
      </c>
      <c r="N12" s="74">
        <v>24.611017871637468</v>
      </c>
      <c r="O12" s="74">
        <v>104.31125507198244</v>
      </c>
      <c r="P12" s="79">
        <v>126.54424632226757</v>
      </c>
      <c r="Q12" s="76">
        <f t="shared" si="0"/>
        <v>27.577896545928439</v>
      </c>
    </row>
    <row r="13" spans="2:17">
      <c r="B13" s="77">
        <v>2017</v>
      </c>
      <c r="C13" s="78">
        <v>183.31638621560634</v>
      </c>
      <c r="D13" s="74">
        <v>0</v>
      </c>
      <c r="E13" s="74">
        <v>0</v>
      </c>
      <c r="F13" s="74">
        <v>0</v>
      </c>
      <c r="G13" s="74">
        <v>9.8651759401078465</v>
      </c>
      <c r="H13" s="74">
        <v>0</v>
      </c>
      <c r="I13" s="74">
        <v>193.18156215571418</v>
      </c>
      <c r="J13" s="74">
        <v>2.221991889669984</v>
      </c>
      <c r="K13" s="79">
        <v>0</v>
      </c>
      <c r="L13" s="78">
        <v>373.22556680359594</v>
      </c>
      <c r="M13" s="74">
        <v>97.665241807067673</v>
      </c>
      <c r="N13" s="74">
        <v>25.254850406676088</v>
      </c>
      <c r="O13" s="74">
        <v>106.211599489919</v>
      </c>
      <c r="P13" s="79">
        <v>144.09387509993317</v>
      </c>
      <c r="Q13" s="76">
        <f t="shared" si="0"/>
        <v>-51.309678945450997</v>
      </c>
    </row>
    <row r="14" spans="2:17">
      <c r="B14" s="77">
        <v>2018</v>
      </c>
      <c r="C14" s="78">
        <v>213.27786757196526</v>
      </c>
      <c r="D14" s="74">
        <v>0</v>
      </c>
      <c r="E14" s="74">
        <v>0.35930009213445419</v>
      </c>
      <c r="F14" s="74">
        <v>0</v>
      </c>
      <c r="G14" s="74">
        <v>0</v>
      </c>
      <c r="H14" s="74">
        <v>0</v>
      </c>
      <c r="I14" s="74">
        <v>213.63716766409971</v>
      </c>
      <c r="J14" s="74">
        <v>3.2883812275298103</v>
      </c>
      <c r="K14" s="79">
        <v>0</v>
      </c>
      <c r="L14" s="78">
        <v>352.44639095501083</v>
      </c>
      <c r="M14" s="74">
        <v>94.882223752384633</v>
      </c>
      <c r="N14" s="74">
        <v>27.643261423754829</v>
      </c>
      <c r="O14" s="74">
        <v>108.9738487531492</v>
      </c>
      <c r="P14" s="79">
        <v>120.94705702572217</v>
      </c>
      <c r="Q14" s="76">
        <f t="shared" si="0"/>
        <v>-95.978491865907344</v>
      </c>
    </row>
    <row r="15" spans="2:17">
      <c r="B15" s="77">
        <v>2019</v>
      </c>
      <c r="C15" s="78">
        <v>256.36088405651009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256.36088405651009</v>
      </c>
      <c r="J15" s="74">
        <v>4.5701856478123606</v>
      </c>
      <c r="K15" s="79">
        <v>0</v>
      </c>
      <c r="L15" s="78">
        <v>343.61965458754588</v>
      </c>
      <c r="M15" s="74">
        <v>92.940341751542334</v>
      </c>
      <c r="N15" s="74">
        <v>24.953702930609637</v>
      </c>
      <c r="O15" s="74">
        <v>110.42766415484931</v>
      </c>
      <c r="P15" s="79">
        <v>115.29794575054459</v>
      </c>
      <c r="Q15" s="76">
        <f t="shared" si="0"/>
        <v>-145.63312395377787</v>
      </c>
    </row>
    <row r="16" spans="2:17">
      <c r="B16" s="77">
        <v>2020</v>
      </c>
      <c r="C16" s="78">
        <v>262.5108303987052</v>
      </c>
      <c r="D16" s="74">
        <v>0</v>
      </c>
      <c r="E16" s="74">
        <v>93.031095266210471</v>
      </c>
      <c r="F16" s="74">
        <v>0</v>
      </c>
      <c r="G16" s="74">
        <v>0</v>
      </c>
      <c r="H16" s="74">
        <v>0</v>
      </c>
      <c r="I16" s="74">
        <v>355.54192566491565</v>
      </c>
      <c r="J16" s="74">
        <v>6.2388591210094324</v>
      </c>
      <c r="K16" s="79">
        <v>0</v>
      </c>
      <c r="L16" s="78">
        <v>377.79470092322481</v>
      </c>
      <c r="M16" s="74">
        <v>92.846882190004479</v>
      </c>
      <c r="N16" s="74">
        <v>19.782273858847841</v>
      </c>
      <c r="O16" s="74">
        <v>120.34476207358929</v>
      </c>
      <c r="P16" s="79">
        <v>144.82078280078323</v>
      </c>
      <c r="Q16" s="76">
        <f t="shared" si="0"/>
        <v>-216.96000198514184</v>
      </c>
    </row>
    <row r="17" spans="2:17">
      <c r="B17" s="77">
        <v>2021</v>
      </c>
      <c r="C17" s="78">
        <v>723.60367292716785</v>
      </c>
      <c r="D17" s="74">
        <v>0</v>
      </c>
      <c r="E17" s="74">
        <v>119.0825933019467</v>
      </c>
      <c r="F17" s="74">
        <v>0</v>
      </c>
      <c r="G17" s="74">
        <v>9.2794960211372324</v>
      </c>
      <c r="H17" s="74">
        <v>0</v>
      </c>
      <c r="I17" s="74">
        <v>851.96576225025183</v>
      </c>
      <c r="J17" s="74">
        <v>10.389651777133182</v>
      </c>
      <c r="K17" s="79">
        <v>0</v>
      </c>
      <c r="L17" s="78">
        <v>379.86119567278422</v>
      </c>
      <c r="M17" s="74">
        <v>91.008844146426483</v>
      </c>
      <c r="N17" s="74">
        <v>18.785371869110627</v>
      </c>
      <c r="O17" s="74">
        <v>131.08222725471722</v>
      </c>
      <c r="P17" s="79">
        <v>138.98475240252986</v>
      </c>
      <c r="Q17" s="76">
        <f t="shared" si="0"/>
        <v>-723.37066162485507</v>
      </c>
    </row>
    <row r="18" spans="2:17">
      <c r="B18" s="77">
        <v>2022</v>
      </c>
      <c r="C18" s="78">
        <v>1161.6539962142401</v>
      </c>
      <c r="D18" s="74">
        <v>0</v>
      </c>
      <c r="E18" s="74">
        <v>14.75648891891734</v>
      </c>
      <c r="F18" s="74">
        <v>0</v>
      </c>
      <c r="G18" s="74">
        <v>0.53571020673503533</v>
      </c>
      <c r="H18" s="74">
        <v>0</v>
      </c>
      <c r="I18" s="74">
        <v>1176.9461953398925</v>
      </c>
      <c r="J18" s="74">
        <v>16.274382753832644</v>
      </c>
      <c r="K18" s="79">
        <v>3.9842242264583518</v>
      </c>
      <c r="L18" s="78">
        <v>367.06762013782333</v>
      </c>
      <c r="M18" s="74">
        <v>88.838505439602756</v>
      </c>
      <c r="N18" s="74">
        <v>34.953876015161057</v>
      </c>
      <c r="O18" s="74">
        <v>133.23179717008807</v>
      </c>
      <c r="P18" s="79">
        <v>110.04344151297141</v>
      </c>
      <c r="Q18" s="76">
        <f t="shared" si="0"/>
        <v>-1087.1613608072121</v>
      </c>
    </row>
    <row r="19" spans="2:17">
      <c r="B19" s="77">
        <v>2023</v>
      </c>
      <c r="C19" s="78">
        <v>1042.983461354401</v>
      </c>
      <c r="D19" s="74">
        <v>0</v>
      </c>
      <c r="E19" s="74">
        <v>0</v>
      </c>
      <c r="F19" s="74">
        <v>0</v>
      </c>
      <c r="G19" s="74">
        <v>1.0714214519096432</v>
      </c>
      <c r="H19" s="74">
        <v>0</v>
      </c>
      <c r="I19" s="74">
        <v>1044.0548828063106</v>
      </c>
      <c r="J19" s="74">
        <v>21.494657167864197</v>
      </c>
      <c r="K19" s="79">
        <v>3.9842242264583518</v>
      </c>
      <c r="L19" s="78">
        <v>350.32797422681926</v>
      </c>
      <c r="M19" s="74">
        <v>86.49163200542975</v>
      </c>
      <c r="N19" s="74">
        <v>44.237525794588869</v>
      </c>
      <c r="O19" s="74">
        <v>139.70127570765351</v>
      </c>
      <c r="P19" s="79">
        <v>79.897540719147116</v>
      </c>
      <c r="Q19" s="76">
        <f t="shared" si="0"/>
        <v>-989.63622348148601</v>
      </c>
    </row>
    <row r="20" spans="2:17">
      <c r="B20" s="77">
        <v>2024</v>
      </c>
      <c r="C20" s="78">
        <v>744.80303080212661</v>
      </c>
      <c r="D20" s="74">
        <v>0</v>
      </c>
      <c r="E20" s="74">
        <v>0</v>
      </c>
      <c r="F20" s="74">
        <v>0</v>
      </c>
      <c r="G20" s="74">
        <v>2.1428429038192864</v>
      </c>
      <c r="H20" s="74">
        <v>0</v>
      </c>
      <c r="I20" s="74">
        <v>746.94587370594593</v>
      </c>
      <c r="J20" s="74">
        <v>25.229386536393928</v>
      </c>
      <c r="K20" s="79">
        <v>3.9842242264583518</v>
      </c>
      <c r="L20" s="78">
        <v>345.06308559351965</v>
      </c>
      <c r="M20" s="74">
        <v>85.338964079796085</v>
      </c>
      <c r="N20" s="74">
        <v>48.60935639541561</v>
      </c>
      <c r="O20" s="74">
        <v>144.33271620164101</v>
      </c>
      <c r="P20" s="79">
        <v>66.782048916666952</v>
      </c>
      <c r="Q20" s="76">
        <f t="shared" si="0"/>
        <v>-709.37743555213126</v>
      </c>
    </row>
    <row r="21" spans="2:17">
      <c r="B21" s="77">
        <v>2025</v>
      </c>
      <c r="C21" s="78">
        <v>515.82046909155315</v>
      </c>
      <c r="D21" s="74">
        <v>0</v>
      </c>
      <c r="E21" s="74">
        <v>0</v>
      </c>
      <c r="F21" s="74">
        <v>0</v>
      </c>
      <c r="G21" s="74">
        <v>4.8213949759340355</v>
      </c>
      <c r="H21" s="74">
        <v>0</v>
      </c>
      <c r="I21" s="74">
        <v>520.64186406748718</v>
      </c>
      <c r="J21" s="74">
        <v>27.832595856731363</v>
      </c>
      <c r="K21" s="79">
        <v>3.9842242264583518</v>
      </c>
      <c r="L21" s="78">
        <v>276.64030215207686</v>
      </c>
      <c r="M21" s="74">
        <v>85.83741507466469</v>
      </c>
      <c r="N21" s="74">
        <v>29.709756173314261</v>
      </c>
      <c r="O21" s="74">
        <v>134.85176290341104</v>
      </c>
      <c r="P21" s="79">
        <v>26.241368000686862</v>
      </c>
      <c r="Q21" s="76">
        <f t="shared" si="0"/>
        <v>-526.21731614998998</v>
      </c>
    </row>
    <row r="22" spans="2:17">
      <c r="B22" s="77">
        <v>2026</v>
      </c>
      <c r="C22" s="78">
        <v>338.80440184645647</v>
      </c>
      <c r="D22" s="74">
        <v>0</v>
      </c>
      <c r="E22" s="74">
        <v>0</v>
      </c>
      <c r="F22" s="74">
        <v>0</v>
      </c>
      <c r="G22" s="74">
        <v>2.142842903819286</v>
      </c>
      <c r="H22" s="74">
        <v>0</v>
      </c>
      <c r="I22" s="74">
        <v>340.94724475027579</v>
      </c>
      <c r="J22" s="74">
        <v>29.537332080482742</v>
      </c>
      <c r="K22" s="79">
        <v>18.287983067306484</v>
      </c>
      <c r="L22" s="78">
        <v>348.36532343452416</v>
      </c>
      <c r="M22" s="74">
        <v>89.762716659254963</v>
      </c>
      <c r="N22" s="74">
        <v>22.29529762464373</v>
      </c>
      <c r="O22" s="74">
        <v>110.06421030442428</v>
      </c>
      <c r="P22" s="79">
        <v>126.24309884620118</v>
      </c>
      <c r="Q22" s="76">
        <f t="shared" si="0"/>
        <v>-262.52946105186385</v>
      </c>
    </row>
    <row r="23" spans="2:17">
      <c r="B23" s="77">
        <v>2027</v>
      </c>
      <c r="C23" s="78">
        <v>124.78513794994552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124.78513794994552</v>
      </c>
      <c r="J23" s="74">
        <v>30.161257770232471</v>
      </c>
      <c r="K23" s="79">
        <v>18.505115797436176</v>
      </c>
      <c r="L23" s="78">
        <v>492.28266380710795</v>
      </c>
      <c r="M23" s="74">
        <v>97.519860266897666</v>
      </c>
      <c r="N23" s="74">
        <v>21.142629699010079</v>
      </c>
      <c r="O23" s="74">
        <v>98.599837422446313</v>
      </c>
      <c r="P23" s="79">
        <v>275.02033641875391</v>
      </c>
      <c r="Q23" s="76">
        <f t="shared" si="0"/>
        <v>101.56882490113972</v>
      </c>
    </row>
    <row r="24" spans="2:17">
      <c r="B24" s="77">
        <v>2028</v>
      </c>
      <c r="C24" s="78">
        <v>39.377968877233542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39.377968877233542</v>
      </c>
      <c r="J24" s="74">
        <v>30.358147614618638</v>
      </c>
      <c r="K24" s="79">
        <v>18.211986611761095</v>
      </c>
      <c r="L24" s="78">
        <v>519.4897806103528</v>
      </c>
      <c r="M24" s="74">
        <v>97.613319828435536</v>
      </c>
      <c r="N24" s="74">
        <v>23.167586865663793</v>
      </c>
      <c r="O24" s="74">
        <v>107.04235114803333</v>
      </c>
      <c r="P24" s="79">
        <v>291.66652276822015</v>
      </c>
      <c r="Q24" s="76">
        <f t="shared" si="0"/>
        <v>203.71841966460684</v>
      </c>
    </row>
    <row r="25" spans="2:17">
      <c r="B25" s="77">
        <v>2029</v>
      </c>
      <c r="C25" s="78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30.358147614618638</v>
      </c>
      <c r="K25" s="79">
        <v>18.429119341890786</v>
      </c>
      <c r="L25" s="78">
        <v>495.87566472845248</v>
      </c>
      <c r="M25" s="74">
        <v>95.910278929301128</v>
      </c>
      <c r="N25" s="74">
        <v>23.842572587881701</v>
      </c>
      <c r="O25" s="74">
        <v>108.41309138392201</v>
      </c>
      <c r="P25" s="79">
        <v>267.70972182734766</v>
      </c>
      <c r="Q25" s="76">
        <f t="shared" si="0"/>
        <v>218.92245487083824</v>
      </c>
    </row>
    <row r="26" spans="2:17">
      <c r="B26" s="77">
        <v>2030</v>
      </c>
      <c r="C26" s="78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30.358147614618638</v>
      </c>
      <c r="K26" s="79">
        <v>18.255413157787036</v>
      </c>
      <c r="L26" s="78">
        <v>480.39253070034641</v>
      </c>
      <c r="M26" s="74">
        <v>94.716073420761745</v>
      </c>
      <c r="N26" s="74">
        <v>23.56219390326811</v>
      </c>
      <c r="O26" s="74">
        <v>108.40270698819558</v>
      </c>
      <c r="P26" s="79">
        <v>253.71155638812098</v>
      </c>
      <c r="Q26" s="76">
        <f t="shared" si="0"/>
        <v>205.09799561571529</v>
      </c>
    </row>
    <row r="27" spans="2:17">
      <c r="B27" s="77">
        <v>2031</v>
      </c>
      <c r="C27" s="78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30.358147614618638</v>
      </c>
      <c r="K27" s="79">
        <v>18.208213586955434</v>
      </c>
      <c r="L27" s="78">
        <v>458.30492099023121</v>
      </c>
      <c r="M27" s="74">
        <v>92.774191419919475</v>
      </c>
      <c r="N27" s="74">
        <v>25.65984184000683</v>
      </c>
      <c r="O27" s="74">
        <v>112.41108373859731</v>
      </c>
      <c r="P27" s="79">
        <v>227.45980399170759</v>
      </c>
      <c r="Q27" s="76">
        <f t="shared" si="0"/>
        <v>178.89344279013352</v>
      </c>
    </row>
    <row r="28" spans="2:17">
      <c r="B28" s="77">
        <v>2032</v>
      </c>
      <c r="C28" s="78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30.358147614618638</v>
      </c>
      <c r="K28" s="79">
        <v>17.96936758381278</v>
      </c>
      <c r="L28" s="78">
        <v>431.27433891433577</v>
      </c>
      <c r="M28" s="74">
        <v>90.853078210530043</v>
      </c>
      <c r="N28" s="74">
        <v>27.238269990424087</v>
      </c>
      <c r="O28" s="74">
        <v>115.83793432831898</v>
      </c>
      <c r="P28" s="79">
        <v>197.34505638506266</v>
      </c>
      <c r="Q28" s="76">
        <f t="shared" si="0"/>
        <v>149.01754118663123</v>
      </c>
    </row>
    <row r="29" spans="2:17">
      <c r="B29" s="77">
        <v>2033</v>
      </c>
      <c r="C29" s="78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30.358147614618638</v>
      </c>
      <c r="K29" s="79">
        <v>17.535102123553404</v>
      </c>
      <c r="L29" s="78">
        <v>412.364354296508</v>
      </c>
      <c r="M29" s="74">
        <v>88.921580605414192</v>
      </c>
      <c r="N29" s="74">
        <v>32.077398398940147</v>
      </c>
      <c r="O29" s="74">
        <v>120.386299656495</v>
      </c>
      <c r="P29" s="79">
        <v>170.97907563565866</v>
      </c>
      <c r="Q29" s="76">
        <f t="shared" si="0"/>
        <v>123.08582589748661</v>
      </c>
    </row>
    <row r="30" spans="2:17">
      <c r="B30" s="77">
        <v>2034</v>
      </c>
      <c r="C30" s="78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30.358147614618638</v>
      </c>
      <c r="K30" s="79">
        <v>17.535102123553404</v>
      </c>
      <c r="L30" s="78">
        <v>401.59573592820078</v>
      </c>
      <c r="M30" s="74">
        <v>87.363921246449792</v>
      </c>
      <c r="N30" s="74">
        <v>37.061908347626215</v>
      </c>
      <c r="O30" s="74">
        <v>125.99387334876684</v>
      </c>
      <c r="P30" s="79">
        <v>151.17603298535789</v>
      </c>
      <c r="Q30" s="76">
        <f t="shared" si="0"/>
        <v>103.28278324718585</v>
      </c>
    </row>
    <row r="31" spans="2:17">
      <c r="B31" s="77">
        <v>2035</v>
      </c>
      <c r="C31" s="78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30.358147614618638</v>
      </c>
      <c r="K31" s="79">
        <v>17.578528669579338</v>
      </c>
      <c r="L31" s="78">
        <v>391.62671603082862</v>
      </c>
      <c r="M31" s="74">
        <v>86.065871780646134</v>
      </c>
      <c r="N31" s="74">
        <v>41.111822680933649</v>
      </c>
      <c r="O31" s="74">
        <v>128.81842898635563</v>
      </c>
      <c r="P31" s="79">
        <v>135.6305925828932</v>
      </c>
      <c r="Q31" s="76">
        <f t="shared" si="0"/>
        <v>87.693916298695228</v>
      </c>
    </row>
    <row r="32" spans="2:17">
      <c r="B32" s="77">
        <v>2036</v>
      </c>
      <c r="C32" s="78">
        <v>0</v>
      </c>
      <c r="D32" s="74">
        <v>0</v>
      </c>
      <c r="E32" s="74">
        <v>77.140512641511634</v>
      </c>
      <c r="F32" s="74">
        <v>0</v>
      </c>
      <c r="G32" s="74">
        <v>0</v>
      </c>
      <c r="H32" s="74">
        <v>0</v>
      </c>
      <c r="I32" s="74">
        <v>77.140512641511634</v>
      </c>
      <c r="J32" s="74">
        <v>30.7438501778262</v>
      </c>
      <c r="K32" s="79">
        <v>20.301342069204665</v>
      </c>
      <c r="L32" s="78">
        <v>384.4614829795924</v>
      </c>
      <c r="M32" s="74">
        <v>85.006663416550353</v>
      </c>
      <c r="N32" s="74">
        <v>41.579120488622962</v>
      </c>
      <c r="O32" s="74">
        <v>133.46025387606954</v>
      </c>
      <c r="P32" s="79">
        <v>124.41544519834957</v>
      </c>
      <c r="Q32" s="76">
        <f t="shared" si="0"/>
        <v>-3.7702596901929297</v>
      </c>
    </row>
    <row r="33" spans="2:17">
      <c r="B33" s="77">
        <v>2037</v>
      </c>
      <c r="C33" s="78">
        <v>0</v>
      </c>
      <c r="D33" s="74">
        <v>0</v>
      </c>
      <c r="E33" s="74">
        <v>105.40079151316515</v>
      </c>
      <c r="F33" s="74">
        <v>0</v>
      </c>
      <c r="G33" s="74">
        <v>9.2794960211372324</v>
      </c>
      <c r="H33" s="74">
        <v>0</v>
      </c>
      <c r="I33" s="74">
        <v>114.68028753430238</v>
      </c>
      <c r="J33" s="74">
        <v>31.317028350989595</v>
      </c>
      <c r="K33" s="79">
        <v>17.405297176973033</v>
      </c>
      <c r="L33" s="78">
        <v>372.67519383009511</v>
      </c>
      <c r="M33" s="74">
        <v>83.511310431944523</v>
      </c>
      <c r="N33" s="74">
        <v>42.306028189473018</v>
      </c>
      <c r="O33" s="74">
        <v>143.9069559768574</v>
      </c>
      <c r="P33" s="79">
        <v>102.95089923182016</v>
      </c>
      <c r="Q33" s="76">
        <f t="shared" si="0"/>
        <v>-60.451713830444852</v>
      </c>
    </row>
    <row r="34" spans="2:17">
      <c r="B34" s="77">
        <v>2038</v>
      </c>
      <c r="C34" s="78">
        <v>0</v>
      </c>
      <c r="D34" s="74">
        <v>0</v>
      </c>
      <c r="E34" s="74">
        <v>15.982327442203649</v>
      </c>
      <c r="F34" s="74">
        <v>0</v>
      </c>
      <c r="G34" s="74">
        <v>0</v>
      </c>
      <c r="H34" s="74">
        <v>0</v>
      </c>
      <c r="I34" s="74">
        <v>15.982327442203649</v>
      </c>
      <c r="J34" s="74">
        <v>31.396939988200611</v>
      </c>
      <c r="K34" s="79">
        <v>21.389521403431385</v>
      </c>
      <c r="L34" s="78">
        <v>362.84117107716662</v>
      </c>
      <c r="M34" s="74">
        <v>82.036726238791559</v>
      </c>
      <c r="N34" s="74">
        <v>65.110161204711787</v>
      </c>
      <c r="O34" s="74">
        <v>142.70236607259159</v>
      </c>
      <c r="P34" s="79">
        <v>72.991917561071659</v>
      </c>
      <c r="Q34" s="76">
        <f t="shared" si="0"/>
        <v>4.223128727236011</v>
      </c>
    </row>
    <row r="35" spans="2:17">
      <c r="B35" s="77">
        <v>2039</v>
      </c>
      <c r="C35" s="78">
        <v>0</v>
      </c>
      <c r="D35" s="74">
        <v>0</v>
      </c>
      <c r="E35" s="74">
        <v>78.303415512146486</v>
      </c>
      <c r="F35" s="74">
        <v>0</v>
      </c>
      <c r="G35" s="74">
        <v>0</v>
      </c>
      <c r="H35" s="74">
        <v>0</v>
      </c>
      <c r="I35" s="74">
        <v>78.303415512146486</v>
      </c>
      <c r="J35" s="74">
        <v>31.788457065761346</v>
      </c>
      <c r="K35" s="79">
        <v>21.389521403431381</v>
      </c>
      <c r="L35" s="78">
        <v>351.82332721142512</v>
      </c>
      <c r="M35" s="74">
        <v>80.790598751620038</v>
      </c>
      <c r="N35" s="74">
        <v>70.530815773907889</v>
      </c>
      <c r="O35" s="74">
        <v>154.7067275323439</v>
      </c>
      <c r="P35" s="79">
        <v>45.795185153553291</v>
      </c>
      <c r="Q35" s="76">
        <f t="shared" si="0"/>
        <v>-85.686208827785919</v>
      </c>
    </row>
    <row r="36" spans="2:17">
      <c r="B36" s="77">
        <v>2040</v>
      </c>
      <c r="C36" s="78">
        <v>0</v>
      </c>
      <c r="D36" s="74">
        <v>0</v>
      </c>
      <c r="E36" s="74">
        <v>109.02127471591362</v>
      </c>
      <c r="F36" s="74">
        <v>0</v>
      </c>
      <c r="G36" s="74">
        <v>73.076135010412969</v>
      </c>
      <c r="H36" s="74">
        <v>0</v>
      </c>
      <c r="I36" s="74">
        <v>182.09740972632659</v>
      </c>
      <c r="J36" s="74">
        <v>32.688559718666554</v>
      </c>
      <c r="K36" s="79">
        <v>21.389521403431381</v>
      </c>
      <c r="L36" s="78">
        <v>342.25929874738364</v>
      </c>
      <c r="M36" s="74">
        <v>79.451011702910677</v>
      </c>
      <c r="N36" s="74">
        <v>70.053133570492136</v>
      </c>
      <c r="O36" s="74">
        <v>167.78068175191839</v>
      </c>
      <c r="P36" s="79">
        <v>24.974471722062447</v>
      </c>
      <c r="Q36" s="76">
        <f t="shared" si="0"/>
        <v>-211.20101912636207</v>
      </c>
    </row>
    <row r="37" spans="2:17">
      <c r="B37" s="77">
        <v>2041</v>
      </c>
      <c r="C37" s="78">
        <v>0</v>
      </c>
      <c r="D37" s="74">
        <v>0</v>
      </c>
      <c r="E37" s="74">
        <v>95.311670278841532</v>
      </c>
      <c r="F37" s="74">
        <v>0</v>
      </c>
      <c r="G37" s="74">
        <v>0</v>
      </c>
      <c r="H37" s="74">
        <v>0</v>
      </c>
      <c r="I37" s="74">
        <v>95.311670278841532</v>
      </c>
      <c r="J37" s="74">
        <v>33.165118070060757</v>
      </c>
      <c r="K37" s="79">
        <v>25.387037656419565</v>
      </c>
      <c r="L37" s="78">
        <v>328.5934339714027</v>
      </c>
      <c r="M37" s="74">
        <v>77.820661573861258</v>
      </c>
      <c r="N37" s="74">
        <v>98.392149507917736</v>
      </c>
      <c r="O37" s="74">
        <v>166.28532876731256</v>
      </c>
      <c r="P37" s="79">
        <v>-13.904705877688855</v>
      </c>
      <c r="Q37" s="76">
        <f t="shared" si="0"/>
        <v>-167.76853188301072</v>
      </c>
    </row>
    <row r="38" spans="2:17">
      <c r="B38" s="77">
        <v>2042</v>
      </c>
      <c r="C38" s="78">
        <v>0</v>
      </c>
      <c r="D38" s="74">
        <v>0</v>
      </c>
      <c r="E38" s="74">
        <v>108.01651313622325</v>
      </c>
      <c r="F38" s="74">
        <v>0</v>
      </c>
      <c r="G38" s="74">
        <v>0</v>
      </c>
      <c r="H38" s="74">
        <v>0</v>
      </c>
      <c r="I38" s="74">
        <v>108.01651313622325</v>
      </c>
      <c r="J38" s="74">
        <v>33.705200635741875</v>
      </c>
      <c r="K38" s="79">
        <v>24.728311236388627</v>
      </c>
      <c r="L38" s="78">
        <v>315.39486700311107</v>
      </c>
      <c r="M38" s="74">
        <v>76.481074525151882</v>
      </c>
      <c r="N38" s="74">
        <v>110.33420459331144</v>
      </c>
      <c r="O38" s="74">
        <v>171.86174927240512</v>
      </c>
      <c r="P38" s="79">
        <v>-43.282161387757355</v>
      </c>
      <c r="Q38" s="76">
        <f t="shared" si="0"/>
        <v>-209.7321863961111</v>
      </c>
    </row>
    <row r="39" spans="2:17">
      <c r="B39" s="77">
        <v>2043</v>
      </c>
      <c r="C39" s="78">
        <v>0</v>
      </c>
      <c r="D39" s="74">
        <v>0</v>
      </c>
      <c r="E39" s="74">
        <v>96.267169773386883</v>
      </c>
      <c r="F39" s="74">
        <v>0</v>
      </c>
      <c r="G39" s="74">
        <v>0</v>
      </c>
      <c r="H39" s="74">
        <v>0</v>
      </c>
      <c r="I39" s="74">
        <v>96.267169773386883</v>
      </c>
      <c r="J39" s="74">
        <v>34.186536484608808</v>
      </c>
      <c r="K39" s="79">
        <v>28.712535462846979</v>
      </c>
      <c r="L39" s="78">
        <v>307.75195174845908</v>
      </c>
      <c r="M39" s="74">
        <v>75.183025059348225</v>
      </c>
      <c r="N39" s="74">
        <v>123.78199705903739</v>
      </c>
      <c r="O39" s="74">
        <v>180.69887003559646</v>
      </c>
      <c r="P39" s="79">
        <v>-71.911940405522984</v>
      </c>
      <c r="Q39" s="76">
        <f t="shared" si="0"/>
        <v>-231.07818212636565</v>
      </c>
    </row>
    <row r="40" spans="2:17">
      <c r="B40" s="77">
        <v>2044</v>
      </c>
      <c r="C40" s="78">
        <v>0</v>
      </c>
      <c r="D40" s="74">
        <v>0</v>
      </c>
      <c r="E40" s="74">
        <v>109.09937868041385</v>
      </c>
      <c r="F40" s="74">
        <v>0</v>
      </c>
      <c r="G40" s="74">
        <v>61.47676498399143</v>
      </c>
      <c r="H40" s="74">
        <v>0</v>
      </c>
      <c r="I40" s="74">
        <v>170.57614366440527</v>
      </c>
      <c r="J40" s="74">
        <v>35.039417202930835</v>
      </c>
      <c r="K40" s="79">
        <v>28.712535462846979</v>
      </c>
      <c r="L40" s="78">
        <v>297.18063689895405</v>
      </c>
      <c r="M40" s="74">
        <v>73.884975593544553</v>
      </c>
      <c r="N40" s="74">
        <v>125.35004081372821</v>
      </c>
      <c r="O40" s="74">
        <v>197.15813726198689</v>
      </c>
      <c r="P40" s="79">
        <v>-99.212516770305598</v>
      </c>
      <c r="Q40" s="76">
        <f t="shared" si="0"/>
        <v>-333.54061310048866</v>
      </c>
    </row>
    <row r="41" spans="2:17">
      <c r="B41" s="77">
        <v>2045</v>
      </c>
      <c r="C41" s="78">
        <v>0</v>
      </c>
      <c r="D41" s="74">
        <v>0</v>
      </c>
      <c r="E41" s="74">
        <v>16.550169897934477</v>
      </c>
      <c r="F41" s="74">
        <v>0</v>
      </c>
      <c r="G41" s="74">
        <v>0</v>
      </c>
      <c r="H41" s="74">
        <v>0</v>
      </c>
      <c r="I41" s="74">
        <v>16.550169897934477</v>
      </c>
      <c r="J41" s="74">
        <v>35.122168052420506</v>
      </c>
      <c r="K41" s="79">
        <v>32.716074665356487</v>
      </c>
      <c r="L41" s="78">
        <v>288.738123173367</v>
      </c>
      <c r="M41" s="74">
        <v>72.55577294056161</v>
      </c>
      <c r="N41" s="74">
        <v>172.23558751855657</v>
      </c>
      <c r="O41" s="74">
        <v>185.23685096804604</v>
      </c>
      <c r="P41" s="79">
        <v>-141.29008825379722</v>
      </c>
      <c r="Q41" s="76">
        <f t="shared" si="0"/>
        <v>-225.6785008695087</v>
      </c>
    </row>
    <row r="42" spans="2:17">
      <c r="B42" s="77">
        <v>2046</v>
      </c>
      <c r="C42" s="78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35.122168052420506</v>
      </c>
      <c r="K42" s="79">
        <v>35.61814250710944</v>
      </c>
      <c r="L42" s="78">
        <v>279.26755427086351</v>
      </c>
      <c r="M42" s="74">
        <v>71.392720619201512</v>
      </c>
      <c r="N42" s="74">
        <v>189.93059783639211</v>
      </c>
      <c r="O42" s="74">
        <v>189.90982904493924</v>
      </c>
      <c r="P42" s="79">
        <v>-171.96559322966934</v>
      </c>
      <c r="Q42" s="76">
        <f t="shared" si="0"/>
        <v>-242.70590378919928</v>
      </c>
    </row>
    <row r="43" spans="2:17">
      <c r="B43" s="77">
        <v>2047</v>
      </c>
      <c r="C43" s="78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35.122168052420506</v>
      </c>
      <c r="K43" s="79">
        <v>32.728120564399148</v>
      </c>
      <c r="L43" s="78">
        <v>269.09084645896274</v>
      </c>
      <c r="M43" s="74">
        <v>70.084286757671421</v>
      </c>
      <c r="N43" s="74">
        <v>193.1186073244059</v>
      </c>
      <c r="O43" s="74">
        <v>209.44287740635281</v>
      </c>
      <c r="P43" s="79">
        <v>-203.55492502946737</v>
      </c>
      <c r="Q43" s="76">
        <f t="shared" si="0"/>
        <v>-271.40521364628705</v>
      </c>
    </row>
    <row r="44" spans="2:17">
      <c r="B44" s="77">
        <v>2048</v>
      </c>
      <c r="C44" s="78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35.122168052420506</v>
      </c>
      <c r="K44" s="79">
        <v>32.734143513920472</v>
      </c>
      <c r="L44" s="78">
        <v>279.03217463439773</v>
      </c>
      <c r="M44" s="74">
        <v>71.344260105811514</v>
      </c>
      <c r="N44" s="74">
        <v>185.0949308931182</v>
      </c>
      <c r="O44" s="74">
        <v>194.86318580644604</v>
      </c>
      <c r="P44" s="79">
        <v>-172.27020217097802</v>
      </c>
      <c r="Q44" s="76">
        <f t="shared" si="0"/>
        <v>-240.12651373731902</v>
      </c>
    </row>
    <row r="45" spans="2:17">
      <c r="B45" s="77">
        <v>2049</v>
      </c>
      <c r="C45" s="78">
        <v>0</v>
      </c>
      <c r="D45" s="74">
        <v>0</v>
      </c>
      <c r="E45" s="74">
        <v>0</v>
      </c>
      <c r="F45" s="74">
        <v>0</v>
      </c>
      <c r="G45" s="74">
        <v>9.8651759401078465</v>
      </c>
      <c r="H45" s="74">
        <v>0</v>
      </c>
      <c r="I45" s="74">
        <v>9.8651759401078465</v>
      </c>
      <c r="J45" s="74">
        <v>35.122168052420506</v>
      </c>
      <c r="K45" s="79">
        <v>32.740166463441795</v>
      </c>
      <c r="L45" s="78">
        <v>279.03217463439773</v>
      </c>
      <c r="M45" s="74">
        <v>71.344260105811514</v>
      </c>
      <c r="N45" s="74">
        <v>185.0949308931182</v>
      </c>
      <c r="O45" s="74">
        <v>194.86318580644604</v>
      </c>
      <c r="P45" s="79">
        <v>-172.27020217097802</v>
      </c>
      <c r="Q45" s="76">
        <f t="shared" si="0"/>
        <v>-249.99771262694816</v>
      </c>
    </row>
    <row r="46" spans="2:17">
      <c r="B46" s="77">
        <v>2050</v>
      </c>
      <c r="C46" s="78">
        <v>0</v>
      </c>
      <c r="D46" s="74">
        <v>0</v>
      </c>
      <c r="E46" s="74">
        <v>71.22386424070892</v>
      </c>
      <c r="F46" s="74">
        <v>0</v>
      </c>
      <c r="G46" s="74">
        <v>9.8651759401078465</v>
      </c>
      <c r="H46" s="74">
        <v>0</v>
      </c>
      <c r="I46" s="74">
        <v>81.089040180816767</v>
      </c>
      <c r="J46" s="74">
        <v>35.122168052420506</v>
      </c>
      <c r="K46" s="79">
        <v>32.746189412963133</v>
      </c>
      <c r="L46" s="78">
        <v>279.03217463439773</v>
      </c>
      <c r="M46" s="74">
        <v>71.344260105811514</v>
      </c>
      <c r="N46" s="74">
        <v>185.0949308931182</v>
      </c>
      <c r="O46" s="74">
        <v>194.86318580644604</v>
      </c>
      <c r="P46" s="79">
        <v>-172.27020217097802</v>
      </c>
      <c r="Q46" s="76">
        <f t="shared" si="0"/>
        <v>-321.22759981717843</v>
      </c>
    </row>
    <row r="47" spans="2:17">
      <c r="B47" s="77">
        <v>2051</v>
      </c>
      <c r="C47" s="78">
        <v>0</v>
      </c>
      <c r="D47" s="74">
        <v>0</v>
      </c>
      <c r="E47" s="74">
        <v>97.275362276445151</v>
      </c>
      <c r="F47" s="74">
        <v>0</v>
      </c>
      <c r="G47" s="74">
        <v>9.8651759401078465</v>
      </c>
      <c r="H47" s="74">
        <v>0</v>
      </c>
      <c r="I47" s="74">
        <v>107.140538216553</v>
      </c>
      <c r="J47" s="74">
        <v>35.122168052420506</v>
      </c>
      <c r="K47" s="79">
        <v>34.489839297823437</v>
      </c>
      <c r="L47" s="78">
        <v>279.03217463439773</v>
      </c>
      <c r="M47" s="74">
        <v>71.344260105811514</v>
      </c>
      <c r="N47" s="74">
        <v>185.0949308931182</v>
      </c>
      <c r="O47" s="74">
        <v>194.86318580644604</v>
      </c>
      <c r="P47" s="79">
        <v>-172.27020217097802</v>
      </c>
      <c r="Q47" s="76">
        <f t="shared" si="0"/>
        <v>-349.02274773777498</v>
      </c>
    </row>
    <row r="48" spans="2:17">
      <c r="B48" s="77">
        <v>2052</v>
      </c>
      <c r="C48" s="78">
        <v>0</v>
      </c>
      <c r="D48" s="74">
        <v>0</v>
      </c>
      <c r="E48" s="74">
        <v>14.75648891891734</v>
      </c>
      <c r="F48" s="74">
        <v>0</v>
      </c>
      <c r="G48" s="74">
        <v>9.8651759401078465</v>
      </c>
      <c r="H48" s="74">
        <v>0</v>
      </c>
      <c r="I48" s="74">
        <v>24.621664859025188</v>
      </c>
      <c r="J48" s="74">
        <v>35.122168052420506</v>
      </c>
      <c r="K48" s="79">
        <v>34.495862247344775</v>
      </c>
      <c r="L48" s="78">
        <v>279.03217463439773</v>
      </c>
      <c r="M48" s="74">
        <v>71.344260105811514</v>
      </c>
      <c r="N48" s="74">
        <v>185.0949308931182</v>
      </c>
      <c r="O48" s="74">
        <v>194.86318580644604</v>
      </c>
      <c r="P48" s="79">
        <v>-172.27020217097802</v>
      </c>
      <c r="Q48" s="76">
        <f t="shared" si="0"/>
        <v>-266.50989732976848</v>
      </c>
    </row>
    <row r="49" spans="2:17">
      <c r="B49" s="77">
        <v>2053</v>
      </c>
      <c r="C49" s="78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35.122168052420506</v>
      </c>
      <c r="K49" s="79">
        <v>34.495862247344775</v>
      </c>
      <c r="L49" s="78">
        <v>279.03217463439773</v>
      </c>
      <c r="M49" s="74">
        <v>71.344260105811514</v>
      </c>
      <c r="N49" s="74">
        <v>185.0949308931182</v>
      </c>
      <c r="O49" s="74">
        <v>194.86318580644604</v>
      </c>
      <c r="P49" s="79">
        <v>-172.27020217097802</v>
      </c>
      <c r="Q49" s="76">
        <f t="shared" si="0"/>
        <v>-241.8882324707433</v>
      </c>
    </row>
    <row r="50" spans="2:17">
      <c r="B50" s="77">
        <v>2054</v>
      </c>
      <c r="C50" s="78">
        <v>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35.122168052420506</v>
      </c>
      <c r="K50" s="79">
        <v>34.495862247344775</v>
      </c>
      <c r="L50" s="78">
        <v>279.03217463439773</v>
      </c>
      <c r="M50" s="74">
        <v>71.344260105811514</v>
      </c>
      <c r="N50" s="74">
        <v>185.0949308931182</v>
      </c>
      <c r="O50" s="74">
        <v>194.86318580644604</v>
      </c>
      <c r="P50" s="79">
        <v>-172.27020217097802</v>
      </c>
      <c r="Q50" s="76">
        <f t="shared" si="0"/>
        <v>-241.8882324707433</v>
      </c>
    </row>
    <row r="51" spans="2:17">
      <c r="B51" s="77">
        <v>2055</v>
      </c>
      <c r="C51" s="78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35.122168052420506</v>
      </c>
      <c r="K51" s="79">
        <v>34.495862247344775</v>
      </c>
      <c r="L51" s="78">
        <v>279.03217463439773</v>
      </c>
      <c r="M51" s="74">
        <v>71.344260105811514</v>
      </c>
      <c r="N51" s="74">
        <v>185.0949308931182</v>
      </c>
      <c r="O51" s="74">
        <v>194.86318580644604</v>
      </c>
      <c r="P51" s="79">
        <v>-172.27020217097802</v>
      </c>
      <c r="Q51" s="76">
        <f t="shared" si="0"/>
        <v>-241.8882324707433</v>
      </c>
    </row>
    <row r="52" spans="2:17">
      <c r="B52" s="77">
        <v>2056</v>
      </c>
      <c r="C52" s="78">
        <v>0</v>
      </c>
      <c r="D52" s="74">
        <v>0</v>
      </c>
      <c r="E52" s="74">
        <v>0</v>
      </c>
      <c r="F52" s="74">
        <v>0</v>
      </c>
      <c r="G52" s="74">
        <v>9.2794960211372324</v>
      </c>
      <c r="H52" s="74">
        <v>0</v>
      </c>
      <c r="I52" s="74">
        <v>9.2794960211372324</v>
      </c>
      <c r="J52" s="74">
        <v>35.122168052420506</v>
      </c>
      <c r="K52" s="79">
        <v>35.654280204237423</v>
      </c>
      <c r="L52" s="78">
        <v>279.03217463439773</v>
      </c>
      <c r="M52" s="74">
        <v>71.344260105811514</v>
      </c>
      <c r="N52" s="74">
        <v>185.0949308931182</v>
      </c>
      <c r="O52" s="74">
        <v>194.86318580644604</v>
      </c>
      <c r="P52" s="79">
        <v>-172.27020217097802</v>
      </c>
      <c r="Q52" s="76">
        <f t="shared" si="0"/>
        <v>-252.32614644877319</v>
      </c>
    </row>
    <row r="53" spans="2:17">
      <c r="B53" s="77">
        <v>2057</v>
      </c>
      <c r="C53" s="78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35.122168052420506</v>
      </c>
      <c r="K53" s="79">
        <v>32.758235312005795</v>
      </c>
      <c r="L53" s="78">
        <v>279.03217463439773</v>
      </c>
      <c r="M53" s="74">
        <v>71.344260105811514</v>
      </c>
      <c r="N53" s="74">
        <v>185.0949308931182</v>
      </c>
      <c r="O53" s="74">
        <v>194.86318580644604</v>
      </c>
      <c r="P53" s="79">
        <v>-172.27020217097802</v>
      </c>
      <c r="Q53" s="76">
        <f t="shared" si="0"/>
        <v>-240.15060553540431</v>
      </c>
    </row>
    <row r="54" spans="2:17">
      <c r="B54" s="77">
        <v>2058</v>
      </c>
      <c r="C54" s="78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35.122168052420506</v>
      </c>
      <c r="K54" s="79">
        <v>32.758235312005795</v>
      </c>
      <c r="L54" s="78">
        <v>279.03217463439773</v>
      </c>
      <c r="M54" s="74">
        <v>71.344260105811514</v>
      </c>
      <c r="N54" s="74">
        <v>185.0949308931182</v>
      </c>
      <c r="O54" s="74">
        <v>194.86318580644604</v>
      </c>
      <c r="P54" s="79">
        <v>-172.27020217097802</v>
      </c>
      <c r="Q54" s="76">
        <f t="shared" si="0"/>
        <v>-240.15060553540431</v>
      </c>
    </row>
    <row r="55" spans="2:17">
      <c r="B55" s="77">
        <v>2059</v>
      </c>
      <c r="C55" s="78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35.122168052420506</v>
      </c>
      <c r="K55" s="79">
        <v>32.758235312005795</v>
      </c>
      <c r="L55" s="78">
        <v>279.03217463439773</v>
      </c>
      <c r="M55" s="74">
        <v>71.344260105811514</v>
      </c>
      <c r="N55" s="74">
        <v>185.0949308931182</v>
      </c>
      <c r="O55" s="74">
        <v>194.86318580644604</v>
      </c>
      <c r="P55" s="79">
        <v>-172.27020217097802</v>
      </c>
      <c r="Q55" s="76">
        <f t="shared" si="0"/>
        <v>-240.15060553540431</v>
      </c>
    </row>
    <row r="56" spans="2:17">
      <c r="B56" s="77">
        <v>2060</v>
      </c>
      <c r="C56" s="78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74">
        <v>35.122168052420506</v>
      </c>
      <c r="K56" s="79">
        <v>32.758235312005795</v>
      </c>
      <c r="L56" s="78">
        <v>279.03217463439773</v>
      </c>
      <c r="M56" s="74">
        <v>71.344260105811514</v>
      </c>
      <c r="N56" s="74">
        <v>185.0949308931182</v>
      </c>
      <c r="O56" s="74">
        <v>194.86318580644604</v>
      </c>
      <c r="P56" s="79">
        <v>-172.27020217097802</v>
      </c>
      <c r="Q56" s="76">
        <f t="shared" si="0"/>
        <v>-240.15060553540431</v>
      </c>
    </row>
    <row r="57" spans="2:17">
      <c r="B57" s="77">
        <v>2061</v>
      </c>
      <c r="C57" s="78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35.122168052420506</v>
      </c>
      <c r="K57" s="79">
        <v>32.758235312005795</v>
      </c>
      <c r="L57" s="78">
        <v>279.03217463439773</v>
      </c>
      <c r="M57" s="74">
        <v>71.344260105811514</v>
      </c>
      <c r="N57" s="74">
        <v>185.0949308931182</v>
      </c>
      <c r="O57" s="74">
        <v>194.86318580644604</v>
      </c>
      <c r="P57" s="79">
        <v>-172.27020217097802</v>
      </c>
      <c r="Q57" s="76">
        <f t="shared" si="0"/>
        <v>-240.15060553540431</v>
      </c>
    </row>
    <row r="58" spans="2:17">
      <c r="B58" s="77">
        <v>2062</v>
      </c>
      <c r="C58" s="78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35.122168052420506</v>
      </c>
      <c r="K58" s="79">
        <v>32.758235312005795</v>
      </c>
      <c r="L58" s="78">
        <v>279.03217463439773</v>
      </c>
      <c r="M58" s="74">
        <v>71.344260105811514</v>
      </c>
      <c r="N58" s="74">
        <v>185.0949308931182</v>
      </c>
      <c r="O58" s="74">
        <v>194.86318580644604</v>
      </c>
      <c r="P58" s="79">
        <v>-172.27020217097802</v>
      </c>
      <c r="Q58" s="76">
        <f t="shared" si="0"/>
        <v>-240.15060553540431</v>
      </c>
    </row>
    <row r="59" spans="2:17">
      <c r="B59" s="77">
        <v>2063</v>
      </c>
      <c r="C59" s="78">
        <v>0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35.122168052420506</v>
      </c>
      <c r="K59" s="79">
        <v>48.252075485445033</v>
      </c>
      <c r="L59" s="78">
        <v>279.03217463439773</v>
      </c>
      <c r="M59" s="74">
        <v>71.344260105811514</v>
      </c>
      <c r="N59" s="74">
        <v>185.0949308931182</v>
      </c>
      <c r="O59" s="74">
        <v>194.86318580644604</v>
      </c>
      <c r="P59" s="79">
        <v>-172.27020217097802</v>
      </c>
      <c r="Q59" s="76">
        <f t="shared" si="0"/>
        <v>-255.64444570884356</v>
      </c>
    </row>
    <row r="60" spans="2:17">
      <c r="B60" s="77">
        <v>2064</v>
      </c>
      <c r="C60" s="78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35.122168052420506</v>
      </c>
      <c r="K60" s="79">
        <v>32.758235312005795</v>
      </c>
      <c r="L60" s="78">
        <v>279.03217463439773</v>
      </c>
      <c r="M60" s="74">
        <v>71.344260105811514</v>
      </c>
      <c r="N60" s="74">
        <v>185.0949308931182</v>
      </c>
      <c r="O60" s="74">
        <v>194.86318580644604</v>
      </c>
      <c r="P60" s="79">
        <v>-172.27020217097802</v>
      </c>
      <c r="Q60" s="76">
        <f t="shared" si="0"/>
        <v>-240.15060553540431</v>
      </c>
    </row>
    <row r="61" spans="2:17">
      <c r="B61" s="77">
        <v>2065</v>
      </c>
      <c r="C61" s="78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35.122168052420506</v>
      </c>
      <c r="K61" s="79">
        <v>48.252075485445033</v>
      </c>
      <c r="L61" s="78">
        <v>279.03217463439773</v>
      </c>
      <c r="M61" s="74">
        <v>71.344260105811514</v>
      </c>
      <c r="N61" s="74">
        <v>185.0949308931182</v>
      </c>
      <c r="O61" s="74">
        <v>194.86318580644604</v>
      </c>
      <c r="P61" s="79">
        <v>-172.27020217097802</v>
      </c>
      <c r="Q61" s="76">
        <f t="shared" si="0"/>
        <v>-255.64444570884356</v>
      </c>
    </row>
    <row r="62" spans="2:17">
      <c r="B62" s="77">
        <v>2066</v>
      </c>
      <c r="C62" s="78">
        <v>0</v>
      </c>
      <c r="D62" s="74">
        <v>0</v>
      </c>
      <c r="E62" s="74">
        <v>77.140512641511634</v>
      </c>
      <c r="F62" s="74">
        <v>0</v>
      </c>
      <c r="G62" s="74">
        <v>0</v>
      </c>
      <c r="H62" s="74">
        <v>0</v>
      </c>
      <c r="I62" s="74">
        <v>77.140512641511634</v>
      </c>
      <c r="J62" s="74">
        <v>35.122168052420506</v>
      </c>
      <c r="K62" s="79">
        <v>35.654280204237423</v>
      </c>
      <c r="L62" s="78">
        <v>279.03217463439773</v>
      </c>
      <c r="M62" s="74">
        <v>71.344260105811514</v>
      </c>
      <c r="N62" s="74">
        <v>185.0949308931182</v>
      </c>
      <c r="O62" s="74">
        <v>194.86318580644604</v>
      </c>
      <c r="P62" s="79">
        <v>-172.27020217097802</v>
      </c>
      <c r="Q62" s="76">
        <f t="shared" si="0"/>
        <v>-320.18716306914757</v>
      </c>
    </row>
    <row r="63" spans="2:17">
      <c r="B63" s="77">
        <v>2067</v>
      </c>
      <c r="C63" s="78">
        <v>0</v>
      </c>
      <c r="D63" s="74">
        <v>0</v>
      </c>
      <c r="E63" s="74">
        <v>105.3561386115415</v>
      </c>
      <c r="F63" s="74">
        <v>0</v>
      </c>
      <c r="G63" s="74">
        <v>0</v>
      </c>
      <c r="H63" s="74">
        <v>0</v>
      </c>
      <c r="I63" s="74">
        <v>105.3561386115415</v>
      </c>
      <c r="J63" s="74">
        <v>35.122168052420506</v>
      </c>
      <c r="K63" s="79">
        <v>48.252075485445033</v>
      </c>
      <c r="L63" s="78">
        <v>279.03217463439773</v>
      </c>
      <c r="M63" s="74">
        <v>71.344260105811514</v>
      </c>
      <c r="N63" s="74">
        <v>185.0949308931182</v>
      </c>
      <c r="O63" s="74">
        <v>194.86318580644604</v>
      </c>
      <c r="P63" s="79">
        <v>-172.27020217097802</v>
      </c>
      <c r="Q63" s="76">
        <f t="shared" si="0"/>
        <v>-361.00058432038509</v>
      </c>
    </row>
    <row r="64" spans="2:17">
      <c r="B64" s="77">
        <v>2068</v>
      </c>
      <c r="C64" s="78">
        <v>0</v>
      </c>
      <c r="D64" s="74">
        <v>0</v>
      </c>
      <c r="E64" s="74">
        <v>15.982327442203649</v>
      </c>
      <c r="F64" s="74">
        <v>0</v>
      </c>
      <c r="G64" s="74">
        <v>0</v>
      </c>
      <c r="H64" s="74">
        <v>0</v>
      </c>
      <c r="I64" s="74">
        <v>15.982327442203649</v>
      </c>
      <c r="J64" s="74">
        <v>35.122168052420506</v>
      </c>
      <c r="K64" s="79">
        <v>32.758235312005795</v>
      </c>
      <c r="L64" s="78">
        <v>279.03217463439773</v>
      </c>
      <c r="M64" s="74">
        <v>71.344260105811514</v>
      </c>
      <c r="N64" s="74">
        <v>185.0949308931182</v>
      </c>
      <c r="O64" s="74">
        <v>194.86318580644604</v>
      </c>
      <c r="P64" s="79">
        <v>-172.27020217097802</v>
      </c>
      <c r="Q64" s="76">
        <f t="shared" si="0"/>
        <v>-256.13293297760794</v>
      </c>
    </row>
    <row r="65" spans="2:17">
      <c r="B65" s="77">
        <v>2069</v>
      </c>
      <c r="C65" s="78">
        <v>0</v>
      </c>
      <c r="D65" s="74">
        <v>0</v>
      </c>
      <c r="E65" s="74">
        <v>78.303415512146486</v>
      </c>
      <c r="F65" s="74">
        <v>0</v>
      </c>
      <c r="G65" s="74">
        <v>0</v>
      </c>
      <c r="H65" s="74">
        <v>0</v>
      </c>
      <c r="I65" s="74">
        <v>78.303415512146486</v>
      </c>
      <c r="J65" s="74">
        <v>35.122168052420506</v>
      </c>
      <c r="K65" s="79">
        <v>48.252075485445033</v>
      </c>
      <c r="L65" s="78">
        <v>279.03217463439773</v>
      </c>
      <c r="M65" s="74">
        <v>71.344260105811514</v>
      </c>
      <c r="N65" s="74">
        <v>185.0949308931182</v>
      </c>
      <c r="O65" s="74">
        <v>194.86318580644604</v>
      </c>
      <c r="P65" s="79">
        <v>-172.27020217097802</v>
      </c>
      <c r="Q65" s="76">
        <f t="shared" si="0"/>
        <v>-333.94786122099003</v>
      </c>
    </row>
    <row r="66" spans="2:17">
      <c r="B66" s="77">
        <v>2070</v>
      </c>
      <c r="C66" s="78">
        <v>0</v>
      </c>
      <c r="D66" s="74">
        <v>0</v>
      </c>
      <c r="E66" s="74">
        <v>106.94439557062776</v>
      </c>
      <c r="F66" s="74">
        <v>0</v>
      </c>
      <c r="G66" s="74">
        <v>0</v>
      </c>
      <c r="H66" s="74">
        <v>0</v>
      </c>
      <c r="I66" s="74">
        <v>106.94439557062776</v>
      </c>
      <c r="J66" s="74">
        <v>35.122168052420506</v>
      </c>
      <c r="K66" s="79">
        <v>32.758235312005795</v>
      </c>
      <c r="L66" s="78">
        <v>279.03217463439773</v>
      </c>
      <c r="M66" s="74">
        <v>71.344260105811514</v>
      </c>
      <c r="N66" s="74">
        <v>185.0949308931182</v>
      </c>
      <c r="O66" s="74">
        <v>194.86318580644604</v>
      </c>
      <c r="P66" s="79">
        <v>-172.27020217097802</v>
      </c>
      <c r="Q66" s="76">
        <f t="shared" si="0"/>
        <v>-347.0950011060321</v>
      </c>
    </row>
    <row r="67" spans="2:17">
      <c r="B67" s="77">
        <v>2071</v>
      </c>
      <c r="C67" s="78">
        <v>0</v>
      </c>
      <c r="D67" s="74">
        <v>0</v>
      </c>
      <c r="E67" s="74">
        <v>95.311670278841532</v>
      </c>
      <c r="F67" s="74">
        <v>0</v>
      </c>
      <c r="G67" s="74">
        <v>0</v>
      </c>
      <c r="H67" s="74">
        <v>0</v>
      </c>
      <c r="I67" s="74">
        <v>95.311670278841532</v>
      </c>
      <c r="J67" s="74">
        <v>35.122168052420506</v>
      </c>
      <c r="K67" s="79">
        <v>48.252075485445033</v>
      </c>
      <c r="L67" s="78">
        <v>279.03217463439773</v>
      </c>
      <c r="M67" s="74">
        <v>71.344260105811514</v>
      </c>
      <c r="N67" s="74">
        <v>185.0949308931182</v>
      </c>
      <c r="O67" s="74">
        <v>194.86318580644604</v>
      </c>
      <c r="P67" s="79">
        <v>-172.27020217097802</v>
      </c>
      <c r="Q67" s="76">
        <f t="shared" si="0"/>
        <v>-350.95611598768511</v>
      </c>
    </row>
    <row r="68" spans="2:17">
      <c r="B68" s="77">
        <v>2072</v>
      </c>
      <c r="C68" s="78">
        <v>0</v>
      </c>
      <c r="D68" s="74">
        <v>0</v>
      </c>
      <c r="E68" s="74">
        <v>108.01651313622325</v>
      </c>
      <c r="F68" s="74">
        <v>0</v>
      </c>
      <c r="G68" s="74">
        <v>9.8152062278722685</v>
      </c>
      <c r="H68" s="74">
        <v>0</v>
      </c>
      <c r="I68" s="74">
        <v>117.83171936409552</v>
      </c>
      <c r="J68" s="74">
        <v>35.122168052420506</v>
      </c>
      <c r="K68" s="79">
        <v>32.758235312005795</v>
      </c>
      <c r="L68" s="78">
        <v>279.03217463439773</v>
      </c>
      <c r="M68" s="74">
        <v>71.344260105811514</v>
      </c>
      <c r="N68" s="74">
        <v>185.0949308931182</v>
      </c>
      <c r="O68" s="74">
        <v>194.86318580644604</v>
      </c>
      <c r="P68" s="79">
        <v>-172.27020217097802</v>
      </c>
      <c r="Q68" s="76">
        <f t="shared" si="0"/>
        <v>-357.98232489949982</v>
      </c>
    </row>
    <row r="69" spans="2:17">
      <c r="B69" s="77">
        <v>2073</v>
      </c>
      <c r="C69" s="78">
        <v>0</v>
      </c>
      <c r="D69" s="74">
        <v>0</v>
      </c>
      <c r="E69" s="74">
        <v>96.267169773386883</v>
      </c>
      <c r="F69" s="74">
        <v>0</v>
      </c>
      <c r="G69" s="74">
        <v>1.0714214519096432</v>
      </c>
      <c r="H69" s="74">
        <v>0</v>
      </c>
      <c r="I69" s="74">
        <v>97.338591225296526</v>
      </c>
      <c r="J69" s="74">
        <v>35.122168052420506</v>
      </c>
      <c r="K69" s="79">
        <v>48.252075485445033</v>
      </c>
      <c r="L69" s="78">
        <v>279.03217463439773</v>
      </c>
      <c r="M69" s="74">
        <v>71.344260105811514</v>
      </c>
      <c r="N69" s="74">
        <v>185.0949308931182</v>
      </c>
      <c r="O69" s="74">
        <v>194.86318580644604</v>
      </c>
      <c r="P69" s="79">
        <v>-172.27020217097802</v>
      </c>
      <c r="Q69" s="76">
        <f t="shared" si="0"/>
        <v>-352.9830369341401</v>
      </c>
    </row>
    <row r="70" spans="2:17">
      <c r="B70" s="77">
        <v>2074</v>
      </c>
      <c r="C70" s="78">
        <v>0</v>
      </c>
      <c r="D70" s="74">
        <v>0</v>
      </c>
      <c r="E70" s="74">
        <v>109.09937868041385</v>
      </c>
      <c r="F70" s="74">
        <v>0</v>
      </c>
      <c r="G70" s="74">
        <v>2.1428429038192864</v>
      </c>
      <c r="H70" s="74">
        <v>0</v>
      </c>
      <c r="I70" s="74">
        <v>111.24222158423314</v>
      </c>
      <c r="J70" s="74">
        <v>35.122168052420506</v>
      </c>
      <c r="K70" s="79">
        <v>32.758235312005795</v>
      </c>
      <c r="L70" s="78">
        <v>279.03217463439773</v>
      </c>
      <c r="M70" s="74">
        <v>71.344260105811514</v>
      </c>
      <c r="N70" s="74">
        <v>185.0949308931182</v>
      </c>
      <c r="O70" s="74">
        <v>194.86318580644604</v>
      </c>
      <c r="P70" s="79">
        <v>-172.27020217097802</v>
      </c>
      <c r="Q70" s="76">
        <f t="shared" si="0"/>
        <v>-351.39282711963745</v>
      </c>
    </row>
    <row r="71" spans="2:17">
      <c r="B71" s="77">
        <v>2075</v>
      </c>
      <c r="C71" s="78">
        <v>0</v>
      </c>
      <c r="D71" s="74">
        <v>0</v>
      </c>
      <c r="E71" s="74">
        <v>16.550169897934477</v>
      </c>
      <c r="F71" s="74">
        <v>0</v>
      </c>
      <c r="G71" s="74">
        <v>59.628470272754448</v>
      </c>
      <c r="H71" s="74">
        <v>0</v>
      </c>
      <c r="I71" s="74">
        <v>76.178640170688922</v>
      </c>
      <c r="J71" s="74">
        <v>35.122168052420506</v>
      </c>
      <c r="K71" s="79">
        <v>48.252075485445033</v>
      </c>
      <c r="L71" s="78">
        <v>279.03217463439773</v>
      </c>
      <c r="M71" s="74">
        <v>71.344260105811514</v>
      </c>
      <c r="N71" s="74">
        <v>185.0949308931182</v>
      </c>
      <c r="O71" s="74">
        <v>194.86318580644604</v>
      </c>
      <c r="P71" s="79">
        <v>-172.27020217097802</v>
      </c>
      <c r="Q71" s="76">
        <f t="shared" si="0"/>
        <v>-331.82308587953247</v>
      </c>
    </row>
    <row r="72" spans="2:17">
      <c r="B72" s="77">
        <v>2076</v>
      </c>
      <c r="C72" s="78">
        <v>0</v>
      </c>
      <c r="D72" s="74">
        <v>0</v>
      </c>
      <c r="E72" s="74">
        <v>0</v>
      </c>
      <c r="F72" s="74">
        <v>0</v>
      </c>
      <c r="G72" s="74">
        <v>2.142842903819286</v>
      </c>
      <c r="H72" s="74">
        <v>0</v>
      </c>
      <c r="I72" s="74">
        <v>2.142842903819286</v>
      </c>
      <c r="J72" s="74">
        <v>35.122168052420506</v>
      </c>
      <c r="K72" s="79">
        <v>35.654280204237423</v>
      </c>
      <c r="L72" s="78">
        <v>279.03217463439773</v>
      </c>
      <c r="M72" s="74">
        <v>71.344260105811514</v>
      </c>
      <c r="N72" s="74">
        <v>185.0949308931182</v>
      </c>
      <c r="O72" s="74">
        <v>194.86318580644604</v>
      </c>
      <c r="P72" s="79">
        <v>-172.27020217097802</v>
      </c>
      <c r="Q72" s="76">
        <f t="shared" si="0"/>
        <v>-245.18949333145525</v>
      </c>
    </row>
    <row r="73" spans="2:17">
      <c r="B73" s="77">
        <v>2077</v>
      </c>
      <c r="C73" s="78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35.122168052420506</v>
      </c>
      <c r="K73" s="79">
        <v>49.989702420784013</v>
      </c>
      <c r="L73" s="78">
        <v>279.03217463439773</v>
      </c>
      <c r="M73" s="74">
        <v>71.344260105811514</v>
      </c>
      <c r="N73" s="74">
        <v>185.0949308931182</v>
      </c>
      <c r="O73" s="74">
        <v>194.86318580644604</v>
      </c>
      <c r="P73" s="79">
        <v>-172.27020217097802</v>
      </c>
      <c r="Q73" s="76">
        <f t="shared" ref="Q73:Q87" si="1">P73-K73-J73-I73</f>
        <v>-257.38207264418259</v>
      </c>
    </row>
    <row r="74" spans="2:17">
      <c r="B74" s="77">
        <v>2078</v>
      </c>
      <c r="C74" s="78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35.122168052420506</v>
      </c>
      <c r="K74" s="79">
        <v>34.495862247344775</v>
      </c>
      <c r="L74" s="78">
        <v>279.03217463439773</v>
      </c>
      <c r="M74" s="74">
        <v>71.344260105811514</v>
      </c>
      <c r="N74" s="74">
        <v>185.0949308931182</v>
      </c>
      <c r="O74" s="74">
        <v>194.86318580644604</v>
      </c>
      <c r="P74" s="79">
        <v>-172.27020217097802</v>
      </c>
      <c r="Q74" s="76">
        <f t="shared" si="1"/>
        <v>-241.8882324707433</v>
      </c>
    </row>
    <row r="75" spans="2:17">
      <c r="B75" s="77">
        <v>2079</v>
      </c>
      <c r="C75" s="78">
        <v>0</v>
      </c>
      <c r="D75" s="74">
        <v>0</v>
      </c>
      <c r="E75" s="74">
        <v>0</v>
      </c>
      <c r="F75" s="74">
        <v>0</v>
      </c>
      <c r="G75" s="74">
        <v>46.115024541927291</v>
      </c>
      <c r="H75" s="74">
        <v>0</v>
      </c>
      <c r="I75" s="74">
        <v>46.115024541927291</v>
      </c>
      <c r="J75" s="74">
        <v>35.122168052420506</v>
      </c>
      <c r="K75" s="79">
        <v>49.989702420784013</v>
      </c>
      <c r="L75" s="78">
        <v>279.03217463439773</v>
      </c>
      <c r="M75" s="74">
        <v>71.344260105811514</v>
      </c>
      <c r="N75" s="74">
        <v>185.0949308931182</v>
      </c>
      <c r="O75" s="74">
        <v>194.86318580644604</v>
      </c>
      <c r="P75" s="79">
        <v>-172.27020217097802</v>
      </c>
      <c r="Q75" s="76">
        <f t="shared" si="1"/>
        <v>-303.4970971861099</v>
      </c>
    </row>
    <row r="76" spans="2:17">
      <c r="B76" s="77">
        <v>2080</v>
      </c>
      <c r="C76" s="78">
        <v>0</v>
      </c>
      <c r="D76" s="74">
        <v>0</v>
      </c>
      <c r="E76" s="74">
        <v>71.22386424070892</v>
      </c>
      <c r="F76" s="74">
        <v>0</v>
      </c>
      <c r="G76" s="74">
        <v>0</v>
      </c>
      <c r="H76" s="74">
        <v>0</v>
      </c>
      <c r="I76" s="74">
        <v>71.22386424070892</v>
      </c>
      <c r="J76" s="74">
        <v>35.122168052420506</v>
      </c>
      <c r="K76" s="79">
        <v>34.495862247344775</v>
      </c>
      <c r="L76" s="78">
        <v>279.03217463439773</v>
      </c>
      <c r="M76" s="74">
        <v>71.344260105811514</v>
      </c>
      <c r="N76" s="74">
        <v>185.0949308931182</v>
      </c>
      <c r="O76" s="74">
        <v>194.86318580644604</v>
      </c>
      <c r="P76" s="79">
        <v>-172.27020217097802</v>
      </c>
      <c r="Q76" s="76">
        <f t="shared" si="1"/>
        <v>-313.11209671145224</v>
      </c>
    </row>
    <row r="77" spans="2:17">
      <c r="B77" s="77">
        <v>2081</v>
      </c>
      <c r="C77" s="78">
        <v>0</v>
      </c>
      <c r="D77" s="74">
        <v>0</v>
      </c>
      <c r="E77" s="74">
        <v>97.275362276445151</v>
      </c>
      <c r="F77" s="74">
        <v>0</v>
      </c>
      <c r="G77" s="74">
        <v>0</v>
      </c>
      <c r="H77" s="74">
        <v>0</v>
      </c>
      <c r="I77" s="74">
        <v>97.275362276445151</v>
      </c>
      <c r="J77" s="74">
        <v>35.122168052420506</v>
      </c>
      <c r="K77" s="79">
        <v>49.989702420784013</v>
      </c>
      <c r="L77" s="78">
        <v>279.03217463439773</v>
      </c>
      <c r="M77" s="74">
        <v>71.344260105811514</v>
      </c>
      <c r="N77" s="74">
        <v>185.0949308931182</v>
      </c>
      <c r="O77" s="74">
        <v>194.86318580644604</v>
      </c>
      <c r="P77" s="79">
        <v>-172.27020217097802</v>
      </c>
      <c r="Q77" s="76">
        <f t="shared" si="1"/>
        <v>-354.65743492062774</v>
      </c>
    </row>
    <row r="78" spans="2:17">
      <c r="B78" s="77">
        <v>2082</v>
      </c>
      <c r="C78" s="78">
        <v>0</v>
      </c>
      <c r="D78" s="74">
        <v>0</v>
      </c>
      <c r="E78" s="74">
        <v>14.75648891891734</v>
      </c>
      <c r="F78" s="74">
        <v>0</v>
      </c>
      <c r="G78" s="74">
        <v>0</v>
      </c>
      <c r="H78" s="74">
        <v>0</v>
      </c>
      <c r="I78" s="74">
        <v>14.75648891891734</v>
      </c>
      <c r="J78" s="74">
        <v>35.122168052420506</v>
      </c>
      <c r="K78" s="79">
        <v>32.758235312005795</v>
      </c>
      <c r="L78" s="78">
        <v>279.03217463439773</v>
      </c>
      <c r="M78" s="74">
        <v>71.344260105811514</v>
      </c>
      <c r="N78" s="74">
        <v>185.0949308931182</v>
      </c>
      <c r="O78" s="74">
        <v>194.86318580644604</v>
      </c>
      <c r="P78" s="79">
        <v>-172.27020217097802</v>
      </c>
      <c r="Q78" s="76">
        <f t="shared" si="1"/>
        <v>-254.90709445432165</v>
      </c>
    </row>
    <row r="79" spans="2:17">
      <c r="B79" s="77">
        <v>2083</v>
      </c>
      <c r="C79" s="78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35.122168052420506</v>
      </c>
      <c r="K79" s="79">
        <v>32.758235312005795</v>
      </c>
      <c r="L79" s="78">
        <v>279.03217463439773</v>
      </c>
      <c r="M79" s="74">
        <v>71.344260105811514</v>
      </c>
      <c r="N79" s="74">
        <v>185.0949308931182</v>
      </c>
      <c r="O79" s="74">
        <v>194.86318580644604</v>
      </c>
      <c r="P79" s="79">
        <v>-172.27020217097802</v>
      </c>
      <c r="Q79" s="76">
        <f t="shared" si="1"/>
        <v>-240.15060553540431</v>
      </c>
    </row>
    <row r="80" spans="2:17">
      <c r="B80" s="77">
        <v>2084</v>
      </c>
      <c r="C80" s="78">
        <v>0</v>
      </c>
      <c r="D80" s="74">
        <v>0</v>
      </c>
      <c r="E80" s="74">
        <v>0</v>
      </c>
      <c r="F80" s="74">
        <v>0</v>
      </c>
      <c r="G80" s="74">
        <v>9.8651759401078465</v>
      </c>
      <c r="H80" s="74">
        <v>0</v>
      </c>
      <c r="I80" s="74">
        <v>9.8651759401078465</v>
      </c>
      <c r="J80" s="74">
        <v>35.122168052420506</v>
      </c>
      <c r="K80" s="79">
        <v>32.758235312005795</v>
      </c>
      <c r="L80" s="78">
        <v>279.03217463439773</v>
      </c>
      <c r="M80" s="74">
        <v>71.344260105811514</v>
      </c>
      <c r="N80" s="74">
        <v>185.0949308931182</v>
      </c>
      <c r="O80" s="74">
        <v>194.86318580644604</v>
      </c>
      <c r="P80" s="79">
        <v>-172.27020217097802</v>
      </c>
      <c r="Q80" s="76">
        <f t="shared" si="1"/>
        <v>-250.01578147551214</v>
      </c>
    </row>
    <row r="81" spans="1:17">
      <c r="B81" s="77">
        <v>2085</v>
      </c>
      <c r="C81" s="78">
        <v>0</v>
      </c>
      <c r="D81" s="74">
        <v>0</v>
      </c>
      <c r="E81" s="74">
        <v>0</v>
      </c>
      <c r="F81" s="74">
        <v>0</v>
      </c>
      <c r="G81" s="74">
        <v>9.8651759401078465</v>
      </c>
      <c r="H81" s="74">
        <v>0</v>
      </c>
      <c r="I81" s="74">
        <v>9.8651759401078465</v>
      </c>
      <c r="J81" s="74">
        <v>35.122168052420506</v>
      </c>
      <c r="K81" s="79">
        <v>32.758235312005795</v>
      </c>
      <c r="L81" s="78">
        <v>279.03217463439773</v>
      </c>
      <c r="M81" s="74">
        <v>71.344260105811514</v>
      </c>
      <c r="N81" s="74">
        <v>185.0949308931182</v>
      </c>
      <c r="O81" s="74">
        <v>194.86318580644604</v>
      </c>
      <c r="P81" s="79">
        <v>-172.27020217097802</v>
      </c>
      <c r="Q81" s="76">
        <f t="shared" si="1"/>
        <v>-250.01578147551214</v>
      </c>
    </row>
    <row r="82" spans="1:17">
      <c r="B82" s="77">
        <v>2086</v>
      </c>
      <c r="C82" s="78">
        <v>0</v>
      </c>
      <c r="D82" s="74">
        <v>0</v>
      </c>
      <c r="E82" s="74">
        <v>0</v>
      </c>
      <c r="F82" s="74">
        <v>0</v>
      </c>
      <c r="G82" s="74">
        <v>9.8651759401078465</v>
      </c>
      <c r="H82" s="74">
        <v>0</v>
      </c>
      <c r="I82" s="74">
        <v>9.8651759401078465</v>
      </c>
      <c r="J82" s="74">
        <v>35.122168052420506</v>
      </c>
      <c r="K82" s="79">
        <v>35.654280204237423</v>
      </c>
      <c r="L82" s="78">
        <v>279.03217463439773</v>
      </c>
      <c r="M82" s="74">
        <v>71.344260105811514</v>
      </c>
      <c r="N82" s="74">
        <v>185.0949308931182</v>
      </c>
      <c r="O82" s="74">
        <v>194.86318580644604</v>
      </c>
      <c r="P82" s="79">
        <v>-172.27020217097802</v>
      </c>
      <c r="Q82" s="76">
        <f t="shared" si="1"/>
        <v>-252.9118263677438</v>
      </c>
    </row>
    <row r="83" spans="1:17">
      <c r="B83" s="77">
        <v>2087</v>
      </c>
      <c r="C83" s="78">
        <v>0</v>
      </c>
      <c r="D83" s="74">
        <v>0</v>
      </c>
      <c r="E83" s="74">
        <v>0</v>
      </c>
      <c r="F83" s="74">
        <v>0</v>
      </c>
      <c r="G83" s="74">
        <v>9.8651759401078465</v>
      </c>
      <c r="H83" s="74">
        <v>0</v>
      </c>
      <c r="I83" s="74">
        <v>9.8651759401078465</v>
      </c>
      <c r="J83" s="74">
        <v>35.122168052420506</v>
      </c>
      <c r="K83" s="79">
        <v>32.758235312005795</v>
      </c>
      <c r="L83" s="78">
        <v>279.03217463439773</v>
      </c>
      <c r="M83" s="74">
        <v>71.344260105811514</v>
      </c>
      <c r="N83" s="74">
        <v>185.0949308931182</v>
      </c>
      <c r="O83" s="74">
        <v>194.86318580644604</v>
      </c>
      <c r="P83" s="79">
        <v>-172.27020217097802</v>
      </c>
      <c r="Q83" s="76">
        <f t="shared" si="1"/>
        <v>-250.01578147551214</v>
      </c>
    </row>
    <row r="84" spans="1:17">
      <c r="B84" s="77">
        <v>2088</v>
      </c>
      <c r="C84" s="78">
        <v>0</v>
      </c>
      <c r="D84" s="74">
        <v>0</v>
      </c>
      <c r="E84" s="74">
        <v>0</v>
      </c>
      <c r="F84" s="74">
        <v>0</v>
      </c>
      <c r="G84" s="74">
        <v>0</v>
      </c>
      <c r="H84" s="74">
        <v>0</v>
      </c>
      <c r="I84" s="74">
        <v>0</v>
      </c>
      <c r="J84" s="74">
        <v>35.122168052420506</v>
      </c>
      <c r="K84" s="79">
        <v>32.758235312005795</v>
      </c>
      <c r="L84" s="78">
        <v>279.03217463439773</v>
      </c>
      <c r="M84" s="74">
        <v>71.344260105811514</v>
      </c>
      <c r="N84" s="74">
        <v>185.0949308931182</v>
      </c>
      <c r="O84" s="74">
        <v>194.86318580644604</v>
      </c>
      <c r="P84" s="79">
        <v>-172.27020217097802</v>
      </c>
      <c r="Q84" s="76">
        <f t="shared" si="1"/>
        <v>-240.15060553540431</v>
      </c>
    </row>
    <row r="85" spans="1:17">
      <c r="B85" s="77">
        <v>2089</v>
      </c>
      <c r="C85" s="78">
        <v>0</v>
      </c>
      <c r="D85" s="74">
        <v>0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  <c r="J85" s="74">
        <v>35.122168052420506</v>
      </c>
      <c r="K85" s="79">
        <v>32.758235312005795</v>
      </c>
      <c r="L85" s="78">
        <v>279.03217463439773</v>
      </c>
      <c r="M85" s="74">
        <v>71.344260105811514</v>
      </c>
      <c r="N85" s="74">
        <v>185.0949308931182</v>
      </c>
      <c r="O85" s="74">
        <v>194.86318580644604</v>
      </c>
      <c r="P85" s="79">
        <v>-172.27020217097802</v>
      </c>
      <c r="Q85" s="76">
        <f t="shared" si="1"/>
        <v>-240.15060553540431</v>
      </c>
    </row>
    <row r="86" spans="1:17">
      <c r="B86" s="80">
        <v>2090</v>
      </c>
      <c r="C86" s="81">
        <v>0</v>
      </c>
      <c r="D86" s="82">
        <v>0</v>
      </c>
      <c r="E86" s="74">
        <v>0</v>
      </c>
      <c r="F86" s="82">
        <v>0</v>
      </c>
      <c r="G86" s="82">
        <v>18.269059713592561</v>
      </c>
      <c r="H86" s="82">
        <v>0</v>
      </c>
      <c r="I86" s="82">
        <v>18.269059713592561</v>
      </c>
      <c r="J86" s="74">
        <v>35.122168052420506</v>
      </c>
      <c r="K86" s="79">
        <v>32.758235312005795</v>
      </c>
      <c r="L86" s="81">
        <v>279.03217463439773</v>
      </c>
      <c r="M86" s="82">
        <v>71.344260105811514</v>
      </c>
      <c r="N86" s="82">
        <v>185.0949308931182</v>
      </c>
      <c r="O86" s="82">
        <v>194.86318580644604</v>
      </c>
      <c r="P86" s="83">
        <v>-172.27020217097802</v>
      </c>
      <c r="Q86" s="76">
        <f t="shared" si="1"/>
        <v>-258.41966524899686</v>
      </c>
    </row>
    <row r="87" spans="1:17" ht="15.75" thickBot="1">
      <c r="B87" s="84" t="s">
        <v>4</v>
      </c>
      <c r="C87" s="85">
        <v>4.69923570204055</v>
      </c>
      <c r="D87" s="86">
        <v>0</v>
      </c>
      <c r="E87" s="86">
        <v>10.576936726581465</v>
      </c>
      <c r="F87" s="86">
        <v>0</v>
      </c>
      <c r="G87" s="86">
        <v>3.0474281785073254</v>
      </c>
      <c r="H87" s="86">
        <v>0</v>
      </c>
      <c r="I87" s="86">
        <v>18.32360060712934</v>
      </c>
      <c r="J87" s="86">
        <v>0</v>
      </c>
      <c r="K87" s="87">
        <v>0</v>
      </c>
      <c r="L87" s="85">
        <v>0</v>
      </c>
      <c r="M87" s="86">
        <v>0</v>
      </c>
      <c r="N87" s="86">
        <v>0</v>
      </c>
      <c r="O87" s="86">
        <v>0</v>
      </c>
      <c r="P87" s="87">
        <v>0</v>
      </c>
      <c r="Q87" s="76">
        <f t="shared" si="1"/>
        <v>-18.32360060712934</v>
      </c>
    </row>
    <row r="88" spans="1:17" ht="7.5" customHeight="1" thickBot="1">
      <c r="B88" s="4"/>
      <c r="C88" s="1"/>
      <c r="D88" s="2"/>
      <c r="E88" s="88"/>
      <c r="F88" s="2"/>
      <c r="G88" s="2"/>
      <c r="H88" s="2"/>
      <c r="I88" s="2"/>
      <c r="J88" s="2"/>
      <c r="K88" s="2"/>
      <c r="L88" s="2"/>
      <c r="M88" s="2"/>
      <c r="N88" s="2"/>
      <c r="O88" s="3"/>
      <c r="P88" s="1"/>
    </row>
    <row r="89" spans="1:17" ht="15.75" thickBot="1">
      <c r="A89" s="89"/>
      <c r="B89" s="90" t="s">
        <v>111</v>
      </c>
      <c r="C89" s="91">
        <v>3866.2343843723911</v>
      </c>
      <c r="D89" s="92">
        <v>62.955526422134305</v>
      </c>
      <c r="E89" s="92">
        <v>462.68651940991617</v>
      </c>
      <c r="F89" s="92">
        <v>0</v>
      </c>
      <c r="G89" s="92">
        <v>98.868070900862662</v>
      </c>
      <c r="H89" s="92">
        <v>0</v>
      </c>
      <c r="I89" s="92">
        <v>4490.7445011053051</v>
      </c>
      <c r="J89" s="92">
        <v>438.49797448343776</v>
      </c>
      <c r="K89" s="58">
        <v>293.52218698246111</v>
      </c>
      <c r="L89" s="91">
        <v>7228.6840154173642</v>
      </c>
      <c r="M89" s="96">
        <v>1779.556402783646</v>
      </c>
      <c r="N89" s="92">
        <v>1324.8647148513414</v>
      </c>
      <c r="O89" s="92">
        <v>2780.67086348148</v>
      </c>
      <c r="P89" s="58">
        <v>1343.5920343008947</v>
      </c>
    </row>
    <row r="90" spans="1:17" ht="15.75" thickBot="1">
      <c r="N90" t="s">
        <v>112</v>
      </c>
      <c r="P90" s="93">
        <v>-3879.1726282703094</v>
      </c>
      <c r="Q90" s="94">
        <f>(NPV(0.0505,Q9:Q86)+Q8)*(1+0.0505)^2-Q87</f>
        <v>-3879.1726282703107</v>
      </c>
    </row>
    <row r="91" spans="1:17">
      <c r="I91" s="107" t="s">
        <v>127</v>
      </c>
      <c r="J91" s="98">
        <f>(NPV(0.0505,J9:J58)+J8)*(1+0.0505)^2</f>
        <v>389.59381353605249</v>
      </c>
      <c r="K91" s="99"/>
      <c r="L91" s="99"/>
      <c r="M91" s="100">
        <f>(NPV(0.0505,M9:M58)+M8)*(1+0.0505)^2</f>
        <v>1680.2165450140662</v>
      </c>
      <c r="P91" s="100"/>
      <c r="Q91" s="100">
        <f>(NPV(0.0505,Q9:Q58)+Q8)*(1+0.0505)^2</f>
        <v>-3488.4296641906658</v>
      </c>
    </row>
    <row r="92" spans="1:17">
      <c r="I92" s="108" t="s">
        <v>128</v>
      </c>
      <c r="J92" s="17">
        <f>(NPV(0.0505,J9:J43)+J8)*(1+0.0505)^2</f>
        <v>318.10666734300008</v>
      </c>
      <c r="K92" s="11"/>
      <c r="L92" s="11"/>
      <c r="M92" s="102">
        <f>(NPV(0.0505,M9:M43)+M8)*(1+0.0505)^2</f>
        <v>1535.003483434064</v>
      </c>
      <c r="P92" s="102"/>
      <c r="Q92" s="102">
        <f>(NPV(0.0505,Q9:Q43)+Q8)*(1+0.0505)^2</f>
        <v>-2960.2102021993005</v>
      </c>
    </row>
    <row r="93" spans="1:17" ht="15.75" thickBot="1">
      <c r="I93" s="109" t="s">
        <v>129</v>
      </c>
      <c r="J93" s="104">
        <f>(NPV(0.0505,J9:J28)+J8)*(1+0.0505)^2</f>
        <v>180.37922335490293</v>
      </c>
      <c r="K93" s="105"/>
      <c r="L93" s="105"/>
      <c r="M93" s="106">
        <f>(NPV(0.0505,M9:M28)+M8)*(1+0.0505)^2</f>
        <v>1191.4908778991394</v>
      </c>
      <c r="P93" s="102"/>
      <c r="Q93" s="106">
        <f>(NPV(0.0505,Q9:Q28)+Q8)*(1+0.0505)^2</f>
        <v>-2593.9094856521383</v>
      </c>
    </row>
    <row r="94" spans="1:17">
      <c r="P94" s="11"/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15</vt:i4>
      </vt:variant>
    </vt:vector>
  </HeadingPairs>
  <TitlesOfParts>
    <vt:vector size="37" baseType="lpstr">
      <vt:lpstr>Documentation</vt:lpstr>
      <vt:lpstr>TA-9A Figures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Summary Data and Calcs</vt:lpstr>
      <vt:lpstr>78 Years</vt:lpstr>
      <vt:lpstr>50 Years</vt:lpstr>
      <vt:lpstr>35 Years</vt:lpstr>
      <vt:lpstr>20 Years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Kier</dc:creator>
  <cp:lastModifiedBy>Manitoba Hydro</cp:lastModifiedBy>
  <dcterms:created xsi:type="dcterms:W3CDTF">2013-12-20T15:20:43Z</dcterms:created>
  <dcterms:modified xsi:type="dcterms:W3CDTF">2014-02-06T19:05:30Z</dcterms:modified>
</cp:coreProperties>
</file>